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TZB_ZAKAZKY\1101_1150\1131_Bohumín_nemocnice_projekt\09_projekty\08_ROZPOČTY\slepý rozpočet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REKAPITULACE" sheetId="1" r:id="rId2"/>
    <sheet name="VzorPolozky" sheetId="10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CelkemDPHVypocet" localSheetId="1">REKAPITULACE!$H$45</definedName>
    <definedName name="CenaCelkem">REKAPITULACE!$G$32</definedName>
    <definedName name="CenaCelkemBezDPH">REKAPITULACE!$G$31</definedName>
    <definedName name="CenaCelkemVypocet" localSheetId="1">REKAPITULACE!$I$45</definedName>
    <definedName name="cisloobjektu">REKAPITULACE!$D$3</definedName>
    <definedName name="CisloRozpoctu">'[1]Krycí list'!$C$2</definedName>
    <definedName name="CisloStavby" localSheetId="1">REKAPITULACE!$D$2</definedName>
    <definedName name="cislostavby">'[1]Krycí list'!$A$7</definedName>
    <definedName name="CisloStavebnihoRozpoctu">REKAPITULACE!$D$4</definedName>
    <definedName name="dadresa">REKAPITULACE!$D$12:$G$12</definedName>
    <definedName name="DIČ" localSheetId="1">REKAPITULACE!$I$12</definedName>
    <definedName name="dmisto">REKAPITULACE!$E$13:$G$13</definedName>
    <definedName name="DPHSni">REKAPITULACE!$G$27</definedName>
    <definedName name="DPHZakl">REKAPITULACE!$G$29</definedName>
    <definedName name="dpsc" localSheetId="1">REKAPITULACE!$D$13</definedName>
    <definedName name="IČO" localSheetId="1">REKAPITULACE!$I$11</definedName>
    <definedName name="Mena">REKAPITULACE!$J$32</definedName>
    <definedName name="MistoStavby">REKAPITULACE!$D$4</definedName>
    <definedName name="nazevobjektu">REKAPITULACE!$E$3</definedName>
    <definedName name="NazevRozpoctu">'[1]Krycí list'!$D$2</definedName>
    <definedName name="NazevStavby" localSheetId="1">REKAPITULACE!$E$2</definedName>
    <definedName name="nazevstavby">'[1]Krycí list'!$C$7</definedName>
    <definedName name="NazevStavebnihoRozpoctu">REKAPITULACE!$E$4</definedName>
    <definedName name="oadresa">REKAPITULACE!$D$6</definedName>
    <definedName name="Objednatel" localSheetId="1">REKAPITULACE!$D$5</definedName>
    <definedName name="Objekt" localSheetId="1">REKAPITULACE!$B$41</definedName>
    <definedName name="_xlnm.Print_Area" localSheetId="1">REKAPITULACE!$A$1:$J$67</definedName>
    <definedName name="odic" localSheetId="1">REKAPITULACE!$I$6</definedName>
    <definedName name="oico" localSheetId="1">REKAPITULACE!$I$5</definedName>
    <definedName name="omisto" localSheetId="1">REKAPITULACE!$E$7</definedName>
    <definedName name="onazev" localSheetId="1">REKAPITULACE!$D$6</definedName>
    <definedName name="opsc" localSheetId="1">REKAPITULACE!$D$7</definedName>
    <definedName name="padresa">REKAPITULACE!$D$9</definedName>
    <definedName name="pdic">REKAPITULACE!$I$9</definedName>
    <definedName name="pico">REKAPITULACE!$I$8</definedName>
    <definedName name="pmisto">REKAPITULACE!$E$10</definedName>
    <definedName name="PocetMJ">#REF!</definedName>
    <definedName name="PoptavkaID">REKAPITULACE!$A$1</definedName>
    <definedName name="pPSC">REKAPITULACE!$D$10</definedName>
    <definedName name="Projektant">REKAPITULACE!$D$8</definedName>
    <definedName name="SazbaDPH1" localSheetId="1">REKAPITULACE!$E$26</definedName>
    <definedName name="SazbaDPH1">'[1]Krycí list'!$C$30</definedName>
    <definedName name="SazbaDPH2" localSheetId="1">REKAPITULACE!$E$28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REKAPITULACE!$D$14</definedName>
    <definedName name="Z_B7E7C763_C459_487D_8ABA_5CFDDFBD5A84_.wvu.Cols" localSheetId="1" hidden="1">REKAPITULACE!$A:$A</definedName>
    <definedName name="Z_B7E7C763_C459_487D_8ABA_5CFDDFBD5A84_.wvu.PrintArea" localSheetId="1" hidden="1">REKAPITULACE!$B$1:$J$39</definedName>
    <definedName name="ZakladDPHSni">REKAPITULACE!$G$26</definedName>
    <definedName name="ZakladDPHSniVypocet" localSheetId="1">REKAPITULACE!$F$45</definedName>
    <definedName name="ZakladDPHZakl">REKAPITULACE!$G$28</definedName>
    <definedName name="ZakladDPHZaklVypocet" localSheetId="1">REKAPITULACE!$G$45</definedName>
    <definedName name="ZaObjednatele">REKAPITULACE!$G$37</definedName>
    <definedName name="Zaokrouhleni">REKAPITULACE!$G$30</definedName>
    <definedName name="ZaZhotovitele">REKAPITULACE!$D$37</definedName>
    <definedName name="Zhotovitel">REKAPITULACE!$D$11:$G$11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8" i="1" l="1"/>
  <c r="I51" i="1" l="1"/>
  <c r="I62" i="1" l="1"/>
  <c r="I61" i="1" l="1"/>
  <c r="I50" i="1" l="1"/>
  <c r="I63" i="1" l="1"/>
  <c r="I59" i="1" l="1"/>
  <c r="I66" i="1" s="1"/>
  <c r="I57" i="1" l="1"/>
  <c r="I65" i="1" l="1"/>
  <c r="I60" i="1" l="1"/>
  <c r="I56" i="1" l="1"/>
  <c r="F45" i="1" l="1"/>
  <c r="G45" i="1"/>
  <c r="H45" i="1"/>
  <c r="I45" i="1"/>
  <c r="J43" i="1" s="1"/>
  <c r="J42" i="1" l="1"/>
  <c r="J45" i="1" s="1"/>
  <c r="J44" i="1"/>
  <c r="J31" i="1"/>
  <c r="J29" i="1"/>
  <c r="G41" i="1"/>
  <c r="F41" i="1"/>
  <c r="J26" i="1"/>
  <c r="J27" i="1"/>
  <c r="J28" i="1"/>
  <c r="J30" i="1"/>
  <c r="I49" i="1" l="1"/>
  <c r="I64" i="1" l="1"/>
  <c r="I67" i="1" s="1"/>
  <c r="I19" i="1" s="1"/>
  <c r="I52" i="1"/>
  <c r="M67" i="1" s="1"/>
  <c r="I22" i="1" l="1"/>
  <c r="I21" i="1"/>
  <c r="I20" i="1"/>
  <c r="I23" i="1"/>
  <c r="I24" i="1" l="1"/>
  <c r="G28" i="1" s="1"/>
  <c r="G29" i="1" s="1"/>
  <c r="G3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<sst xmlns="http://schemas.openxmlformats.org/spreadsheetml/2006/main" count="129" uniqueCount="72">
  <si>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</si>
  <si>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</si>
  <si>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</si>
  <si>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</si>
  <si>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</si>
  <si>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</si>
  <si>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</si>
  <si>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</si>
  <si>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</si>
  <si>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</si>
  <si>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</si>
  <si>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</si>
  <si>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</si>
  <si>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</si>
  <si>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</si>
  <si>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</si>
  <si>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</si>
  <si>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</si>
  <si>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</si>
  <si>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</si>
  <si>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</si>
  <si>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</si>
  <si>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</si>
  <si>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</si>
  <si>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</si>
  <si>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</si>
  <si>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</si>
  <si>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</si>
  <si>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</si>
  <si>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</si>
  <si>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</si>
  <si>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</si>
  <si>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</si>
  <si>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</si>
  <si>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</si>
  <si>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</si>
  <si>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</si>
  <si>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</si>
  <si>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</si>
  <si>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</si>
  <si>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307</t>
  </si>
  <si>
    <t>kotelna - technologická část</t>
  </si>
  <si>
    <t>Kotelna v sociální budově</t>
  </si>
  <si>
    <t>Objekt:</t>
  </si>
  <si>
    <t>Rozpočet:</t>
  </si>
  <si>
    <t>Stavba</t>
  </si>
  <si>
    <t>Celkem za stavbu</t>
  </si>
  <si>
    <t>CZK</t>
  </si>
  <si>
    <t>VN</t>
  </si>
  <si>
    <t>ON</t>
  </si>
  <si>
    <t>stavební část</t>
  </si>
  <si>
    <t>elektro část</t>
  </si>
  <si>
    <t>CELKEM</t>
  </si>
  <si>
    <t>CELKOVÁ CENA</t>
  </si>
  <si>
    <t>SOUČET</t>
  </si>
  <si>
    <t xml:space="preserve">SUMARIZACE </t>
  </si>
  <si>
    <t>kotelna A</t>
  </si>
  <si>
    <t>objekt C</t>
  </si>
  <si>
    <t>kotelna E</t>
  </si>
  <si>
    <t>součet</t>
  </si>
  <si>
    <t>1131</t>
  </si>
  <si>
    <t>optimalizace TH - nemocnice Bohumín</t>
  </si>
  <si>
    <t>A, C, E</t>
  </si>
  <si>
    <t xml:space="preserve">Rekapitulace </t>
  </si>
  <si>
    <t>Kč</t>
  </si>
  <si>
    <t>technologická část</t>
  </si>
  <si>
    <t>přípojka plynu</t>
  </si>
  <si>
    <t>přípojky plynu</t>
  </si>
  <si>
    <t>rezerva</t>
  </si>
  <si>
    <t>DSP - dokumentace skuteč. provedení</t>
  </si>
  <si>
    <t>Město Bohumín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</si>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</sst>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1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6" fillId="0" borderId="0" applyFont="0" applyFill="0" applyBorder="0" applyAlignment="0" applyProtection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7" xfId="0" applyNumberFormat="1" applyFont="1" applyFill="1" applyBorder="1" applyAlignment="1">
      <alignment vertical="center"/>
    </xf>
    <xf numFmtId="4" fontId="7" fillId="4" borderId="28" xfId="0" applyNumberFormat="1" applyFont="1" applyFill="1" applyBorder="1" applyAlignment="1">
      <alignment vertical="center" wrapText="1"/>
    </xf>
    <xf numFmtId="4" fontId="10" fillId="4" borderId="29" xfId="0" applyNumberFormat="1" applyFont="1" applyFill="1" applyBorder="1" applyAlignment="1">
      <alignment horizontal="center" vertical="center" wrapText="1" shrinkToFit="1"/>
    </xf>
    <xf numFmtId="4" fontId="7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3" fontId="8" fillId="0" borderId="32" xfId="0" applyNumberFormat="1" applyFont="1" applyBorder="1" applyAlignment="1">
      <alignment vertical="center"/>
    </xf>
    <xf numFmtId="4" fontId="0" fillId="0" borderId="30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15" fillId="4" borderId="29" xfId="0" applyFont="1" applyFill="1" applyBorder="1" applyAlignment="1">
      <alignment horizontal="center" vertical="center" wrapText="1"/>
    </xf>
    <xf numFmtId="49" fontId="0" fillId="0" borderId="1" xfId="0" applyNumberFormat="1" applyBorder="1"/>
    <xf numFmtId="0" fontId="15" fillId="0" borderId="26" xfId="0" applyFont="1" applyBorder="1" applyAlignment="1">
      <alignment vertical="center"/>
    </xf>
    <xf numFmtId="0" fontId="11" fillId="4" borderId="27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49" fontId="13" fillId="5" borderId="30" xfId="0" applyNumberFormat="1" applyFont="1" applyFill="1" applyBorder="1" applyAlignment="1">
      <alignment horizontal="center" vertical="center"/>
    </xf>
    <xf numFmtId="4" fontId="13" fillId="5" borderId="32" xfId="0" applyNumberFormat="1" applyFont="1" applyFill="1" applyBorder="1" applyAlignment="1">
      <alignment horizontal="center" vertical="center"/>
    </xf>
    <xf numFmtId="4" fontId="13" fillId="5" borderId="32" xfId="0" applyNumberFormat="1" applyFont="1" applyFill="1" applyBorder="1" applyAlignment="1">
      <alignment vertical="center"/>
    </xf>
    <xf numFmtId="4" fontId="11" fillId="5" borderId="32" xfId="0" applyNumberFormat="1" applyFont="1" applyFill="1" applyBorder="1" applyAlignment="1">
      <alignment horizontal="center" vertical="center"/>
    </xf>
    <xf numFmtId="4" fontId="11" fillId="5" borderId="32" xfId="0" applyNumberFormat="1" applyFont="1" applyFill="1" applyBorder="1" applyAlignment="1">
      <alignment vertical="center"/>
    </xf>
    <xf numFmtId="49" fontId="13" fillId="7" borderId="30" xfId="0" applyNumberFormat="1" applyFont="1" applyFill="1" applyBorder="1" applyAlignment="1">
      <alignment horizontal="center" vertical="center"/>
    </xf>
    <xf numFmtId="4" fontId="13" fillId="7" borderId="32" xfId="0" applyNumberFormat="1" applyFont="1" applyFill="1" applyBorder="1" applyAlignment="1">
      <alignment horizontal="center" vertical="center"/>
    </xf>
    <xf numFmtId="4" fontId="13" fillId="7" borderId="32" xfId="0" applyNumberFormat="1" applyFont="1" applyFill="1" applyBorder="1" applyAlignment="1">
      <alignment vertical="center"/>
    </xf>
    <xf numFmtId="4" fontId="13" fillId="7" borderId="36" xfId="0" applyNumberFormat="1" applyFont="1" applyFill="1" applyBorder="1" applyAlignment="1">
      <alignment horizontal="center" vertical="center"/>
    </xf>
    <xf numFmtId="4" fontId="13" fillId="7" borderId="36" xfId="0" applyNumberFormat="1" applyFont="1" applyFill="1" applyBorder="1" applyAlignment="1">
      <alignment vertical="center"/>
    </xf>
    <xf numFmtId="4" fontId="11" fillId="7" borderId="36" xfId="0" applyNumberFormat="1" applyFont="1" applyFill="1" applyBorder="1" applyAlignment="1">
      <alignment horizontal="center" vertical="center"/>
    </xf>
    <xf numFmtId="4" fontId="11" fillId="7" borderId="36" xfId="0" applyNumberFormat="1" applyFont="1" applyFill="1" applyBorder="1" applyAlignment="1">
      <alignment vertical="center"/>
    </xf>
    <xf numFmtId="49" fontId="13" fillId="8" borderId="30" xfId="0" applyNumberFormat="1" applyFont="1" applyFill="1" applyBorder="1" applyAlignment="1">
      <alignment horizontal="center" vertical="center"/>
    </xf>
    <xf numFmtId="4" fontId="13" fillId="8" borderId="32" xfId="0" applyNumberFormat="1" applyFont="1" applyFill="1" applyBorder="1" applyAlignment="1">
      <alignment horizontal="center" vertical="center"/>
    </xf>
    <xf numFmtId="4" fontId="13" fillId="8" borderId="32" xfId="0" applyNumberFormat="1" applyFont="1" applyFill="1" applyBorder="1" applyAlignment="1">
      <alignment vertical="center"/>
    </xf>
    <xf numFmtId="4" fontId="13" fillId="8" borderId="36" xfId="0" applyNumberFormat="1" applyFont="1" applyFill="1" applyBorder="1" applyAlignment="1">
      <alignment vertical="center"/>
    </xf>
    <xf numFmtId="4" fontId="11" fillId="8" borderId="36" xfId="0" applyNumberFormat="1" applyFont="1" applyFill="1" applyBorder="1" applyAlignment="1">
      <alignment horizontal="center" vertical="center"/>
    </xf>
    <xf numFmtId="4" fontId="11" fillId="8" borderId="36" xfId="0" applyNumberFormat="1" applyFont="1" applyFill="1" applyBorder="1" applyAlignment="1">
      <alignment vertical="center"/>
    </xf>
    <xf numFmtId="49" fontId="11" fillId="6" borderId="30" xfId="0" applyNumberFormat="1" applyFont="1" applyFill="1" applyBorder="1" applyAlignment="1">
      <alignment horizontal="center" vertical="center"/>
    </xf>
    <xf numFmtId="4" fontId="11" fillId="6" borderId="32" xfId="0" applyNumberFormat="1" applyFont="1" applyFill="1" applyBorder="1" applyAlignment="1">
      <alignment horizontal="center" vertical="center"/>
    </xf>
    <xf numFmtId="4" fontId="11" fillId="6" borderId="32" xfId="0" applyNumberFormat="1" applyFont="1" applyFill="1" applyBorder="1" applyAlignment="1">
      <alignment vertical="center"/>
    </xf>
    <xf numFmtId="3" fontId="13" fillId="5" borderId="32" xfId="0" applyNumberFormat="1" applyFont="1" applyFill="1" applyBorder="1" applyAlignment="1">
      <alignment vertical="center"/>
    </xf>
    <xf numFmtId="3" fontId="11" fillId="5" borderId="32" xfId="0" applyNumberFormat="1" applyFont="1" applyFill="1" applyBorder="1" applyAlignment="1">
      <alignment vertical="center"/>
    </xf>
    <xf numFmtId="3" fontId="13" fillId="7" borderId="32" xfId="0" applyNumberFormat="1" applyFont="1" applyFill="1" applyBorder="1" applyAlignment="1">
      <alignment vertical="center"/>
    </xf>
    <xf numFmtId="3" fontId="13" fillId="7" borderId="36" xfId="0" applyNumberFormat="1" applyFont="1" applyFill="1" applyBorder="1" applyAlignment="1">
      <alignment vertical="center"/>
    </xf>
    <xf numFmtId="3" fontId="11" fillId="7" borderId="36" xfId="0" applyNumberFormat="1" applyFont="1" applyFill="1" applyBorder="1" applyAlignment="1">
      <alignment vertical="center"/>
    </xf>
    <xf numFmtId="3" fontId="13" fillId="8" borderId="32" xfId="0" applyNumberFormat="1" applyFont="1" applyFill="1" applyBorder="1" applyAlignment="1">
      <alignment vertical="center"/>
    </xf>
    <xf numFmtId="3" fontId="13" fillId="8" borderId="36" xfId="0" applyNumberFormat="1" applyFont="1" applyFill="1" applyBorder="1" applyAlignment="1">
      <alignment vertical="center"/>
    </xf>
    <xf numFmtId="3" fontId="11" fillId="8" borderId="36" xfId="0" applyNumberFormat="1" applyFont="1" applyFill="1" applyBorder="1" applyAlignment="1">
      <alignment vertical="center"/>
    </xf>
    <xf numFmtId="3" fontId="11" fillId="6" borderId="32" xfId="0" applyNumberFormat="1" applyFont="1" applyFill="1" applyBorder="1" applyAlignment="1">
      <alignment vertical="center"/>
    </xf>
    <xf numFmtId="9" fontId="16" fillId="0" borderId="10" xfId="2" applyFont="1" applyBorder="1" applyAlignment="1">
      <alignment horizontal="right" vertical="center" wrapText="1"/>
    </xf>
    <xf numFmtId="49" fontId="13" fillId="6" borderId="30" xfId="0" applyNumberFormat="1" applyFont="1" applyFill="1" applyBorder="1" applyAlignment="1">
      <alignment horizontal="center" vertical="center"/>
    </xf>
    <xf numFmtId="4" fontId="13" fillId="6" borderId="32" xfId="0" applyNumberFormat="1" applyFont="1" applyFill="1" applyBorder="1" applyAlignment="1">
      <alignment horizontal="center" vertical="center"/>
    </xf>
    <xf numFmtId="4" fontId="13" fillId="6" borderId="32" xfId="0" applyNumberFormat="1" applyFont="1" applyFill="1" applyBorder="1" applyAlignment="1">
      <alignment vertical="center"/>
    </xf>
    <xf numFmtId="3" fontId="13" fillId="6" borderId="32" xfId="0" applyNumberFormat="1" applyFont="1" applyFill="1" applyBorder="1" applyAlignment="1">
      <alignment vertical="center"/>
    </xf>
    <xf numFmtId="4" fontId="13" fillId="6" borderId="36" xfId="0" applyNumberFormat="1" applyFont="1" applyFill="1" applyBorder="1" applyAlignment="1">
      <alignment vertical="center"/>
    </xf>
    <xf numFmtId="4" fontId="11" fillId="8" borderId="32" xfId="0" applyNumberFormat="1" applyFont="1" applyFill="1" applyBorder="1" applyAlignment="1">
      <alignment horizontal="center" vertical="center"/>
    </xf>
    <xf numFmtId="4" fontId="11" fillId="7" borderId="32" xfId="0" applyNumberFormat="1" applyFont="1" applyFill="1" applyBorder="1" applyAlignment="1">
      <alignment horizontal="center" vertical="center"/>
    </xf>
    <xf numFmtId="49" fontId="13" fillId="9" borderId="30" xfId="0" applyNumberFormat="1" applyFont="1" applyFill="1" applyBorder="1" applyAlignment="1">
      <alignment horizontal="center" vertical="center"/>
    </xf>
    <xf numFmtId="4" fontId="13" fillId="9" borderId="32" xfId="0" applyNumberFormat="1" applyFont="1" applyFill="1" applyBorder="1" applyAlignment="1">
      <alignment horizontal="center" vertical="center"/>
    </xf>
    <xf numFmtId="4" fontId="13" fillId="9" borderId="32" xfId="0" applyNumberFormat="1" applyFont="1" applyFill="1" applyBorder="1" applyAlignment="1">
      <alignment vertical="center"/>
    </xf>
    <xf numFmtId="49" fontId="11" fillId="9" borderId="30" xfId="0" applyNumberFormat="1" applyFont="1" applyFill="1" applyBorder="1" applyAlignment="1">
      <alignment horizontal="center" vertical="center"/>
    </xf>
    <xf numFmtId="4" fontId="11" fillId="9" borderId="32" xfId="0" applyNumberFormat="1" applyFont="1" applyFill="1" applyBorder="1" applyAlignment="1">
      <alignment horizontal="center" vertical="center"/>
    </xf>
    <xf numFmtId="4" fontId="11" fillId="9" borderId="32" xfId="0" applyNumberFormat="1" applyFont="1" applyFill="1" applyBorder="1" applyAlignment="1">
      <alignment vertical="center"/>
    </xf>
    <xf numFmtId="3" fontId="11" fillId="9" borderId="32" xfId="0" applyNumberFormat="1" applyFont="1" applyFill="1" applyBorder="1" applyAlignment="1">
      <alignment vertical="center"/>
    </xf>
    <xf numFmtId="3" fontId="13" fillId="9" borderId="32" xfId="0" applyNumberFormat="1" applyFont="1" applyFill="1" applyBorder="1" applyAlignment="1">
      <alignment vertical="center"/>
    </xf>
    <xf numFmtId="0" fontId="8" fillId="0" borderId="34" xfId="0" applyFont="1" applyBorder="1" applyAlignment="1">
      <alignment horizontal="left" vertical="center" wrapText="1"/>
    </xf>
    <xf numFmtId="0" fontId="8" fillId="0" borderId="34" xfId="0" applyFont="1" applyBorder="1" applyAlignment="1">
      <alignment wrapText="1"/>
    </xf>
    <xf numFmtId="4" fontId="11" fillId="0" borderId="33" xfId="0" applyNumberFormat="1" applyFont="1" applyBorder="1" applyAlignment="1">
      <alignment horizontal="right" vertical="center" indent="1"/>
    </xf>
    <xf numFmtId="4" fontId="11" fillId="0" borderId="35" xfId="0" applyNumberFormat="1" applyFont="1" applyBorder="1" applyAlignment="1">
      <alignment horizontal="right" vertical="center" indent="1"/>
    </xf>
    <xf numFmtId="0" fontId="3" fillId="2" borderId="0" xfId="0" applyFont="1" applyFill="1" applyAlignment="1">
      <alignment horizontal="left" wrapTex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64" fontId="13" fillId="0" borderId="15" xfId="2" applyNumberFormat="1" applyFont="1" applyBorder="1" applyAlignment="1">
      <alignment horizontal="center" vertical="center"/>
    </xf>
    <xf numFmtId="164" fontId="13" fillId="0" borderId="22" xfId="2" applyNumberFormat="1" applyFont="1" applyBorder="1" applyAlignment="1">
      <alignment horizontal="center" vertical="center"/>
    </xf>
    <xf numFmtId="3" fontId="13" fillId="0" borderId="15" xfId="0" applyNumberFormat="1" applyFont="1" applyBorder="1" applyAlignment="1">
      <alignment horizontal="right" vertical="center" indent="1"/>
    </xf>
    <xf numFmtId="3" fontId="13" fillId="0" borderId="16" xfId="0" applyNumberFormat="1" applyFont="1" applyBorder="1" applyAlignment="1">
      <alignment horizontal="right" vertical="center" indent="1"/>
    </xf>
    <xf numFmtId="3" fontId="11" fillId="0" borderId="15" xfId="0" applyNumberFormat="1" applyFont="1" applyBorder="1" applyAlignment="1">
      <alignment horizontal="right" vertical="center" indent="1"/>
    </xf>
    <xf numFmtId="3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right" inden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3" fontId="12" fillId="3" borderId="7" xfId="0" applyNumberFormat="1" applyFont="1" applyFill="1" applyBorder="1" applyAlignment="1">
      <alignment horizontal="right" vertical="center"/>
    </xf>
    <xf numFmtId="3" fontId="11" fillId="0" borderId="10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right" vertical="center"/>
    </xf>
    <xf numFmtId="3" fontId="11" fillId="0" borderId="15" xfId="0" applyNumberFormat="1" applyFont="1" applyBorder="1" applyAlignment="1">
      <alignment horizontal="right" vertical="center"/>
    </xf>
    <xf numFmtId="3" fontId="11" fillId="0" borderId="12" xfId="0" applyNumberFormat="1" applyFont="1" applyBorder="1" applyAlignment="1">
      <alignment horizontal="right" vertical="center"/>
    </xf>
    <xf numFmtId="3" fontId="11" fillId="0" borderId="15" xfId="0" applyNumberFormat="1" applyFont="1" applyBorder="1" applyAlignment="1">
      <alignment vertical="center"/>
    </xf>
    <xf numFmtId="3" fontId="11" fillId="0" borderId="12" xfId="0" applyNumberFormat="1" applyFont="1" applyBorder="1" applyAlignment="1">
      <alignment vertical="center"/>
    </xf>
    <xf numFmtId="3" fontId="11" fillId="0" borderId="18" xfId="0" applyNumberFormat="1" applyFont="1" applyBorder="1" applyAlignment="1">
      <alignment horizontal="right" vertical="center"/>
    </xf>
    <xf numFmtId="49" fontId="11" fillId="6" borderId="30" xfId="0" applyNumberFormat="1" applyFont="1" applyFill="1" applyBorder="1" applyAlignment="1">
      <alignment vertical="center" wrapText="1"/>
    </xf>
    <xf numFmtId="49" fontId="11" fillId="6" borderId="31" xfId="0" applyNumberFormat="1" applyFont="1" applyFill="1" applyBorder="1" applyAlignment="1">
      <alignment vertical="center" wrapText="1"/>
    </xf>
    <xf numFmtId="49" fontId="13" fillId="7" borderId="30" xfId="0" applyNumberFormat="1" applyFont="1" applyFill="1" applyBorder="1" applyAlignment="1">
      <alignment vertical="center" wrapText="1"/>
    </xf>
    <xf numFmtId="49" fontId="13" fillId="7" borderId="31" xfId="0" applyNumberFormat="1" applyFont="1" applyFill="1" applyBorder="1" applyAlignment="1">
      <alignment vertical="center" wrapText="1"/>
    </xf>
    <xf numFmtId="49" fontId="13" fillId="8" borderId="30" xfId="0" applyNumberFormat="1" applyFont="1" applyFill="1" applyBorder="1" applyAlignment="1">
      <alignment vertical="center" wrapText="1"/>
    </xf>
    <xf numFmtId="49" fontId="13" fillId="8" borderId="31" xfId="0" applyNumberFormat="1" applyFont="1" applyFill="1" applyBorder="1" applyAlignment="1">
      <alignment vertical="center" wrapText="1"/>
    </xf>
    <xf numFmtId="49" fontId="11" fillId="8" borderId="30" xfId="0" applyNumberFormat="1" applyFont="1" applyFill="1" applyBorder="1" applyAlignment="1">
      <alignment vertical="center" wrapText="1"/>
    </xf>
    <xf numFmtId="49" fontId="11" fillId="8" borderId="31" xfId="0" applyNumberFormat="1" applyFont="1" applyFill="1" applyBorder="1" applyAlignment="1">
      <alignment vertical="center" wrapText="1"/>
    </xf>
    <xf numFmtId="49" fontId="13" fillId="6" borderId="30" xfId="0" applyNumberFormat="1" applyFont="1" applyFill="1" applyBorder="1" applyAlignment="1">
      <alignment vertical="center" wrapText="1"/>
    </xf>
    <xf numFmtId="49" fontId="13" fillId="6" borderId="31" xfId="0" applyNumberFormat="1" applyFont="1" applyFill="1" applyBorder="1" applyAlignment="1">
      <alignment vertical="center" wrapText="1"/>
    </xf>
    <xf numFmtId="49" fontId="13" fillId="9" borderId="30" xfId="0" applyNumberFormat="1" applyFont="1" applyFill="1" applyBorder="1" applyAlignment="1">
      <alignment vertical="center" wrapText="1"/>
    </xf>
    <xf numFmtId="49" fontId="13" fillId="9" borderId="31" xfId="0" applyNumberFormat="1" applyFont="1" applyFill="1" applyBorder="1" applyAlignment="1">
      <alignment vertical="center" wrapText="1"/>
    </xf>
    <xf numFmtId="49" fontId="11" fillId="9" borderId="30" xfId="0" applyNumberFormat="1" applyFont="1" applyFill="1" applyBorder="1" applyAlignment="1">
      <alignment vertical="center" wrapText="1"/>
    </xf>
    <xf numFmtId="49" fontId="11" fillId="9" borderId="31" xfId="0" applyNumberFormat="1" applyFont="1" applyFill="1" applyBorder="1" applyAlignment="1">
      <alignment vertical="center" wrapText="1"/>
    </xf>
    <xf numFmtId="49" fontId="11" fillId="5" borderId="30" xfId="0" applyNumberFormat="1" applyFont="1" applyFill="1" applyBorder="1" applyAlignment="1">
      <alignment vertical="center" wrapText="1"/>
    </xf>
    <xf numFmtId="49" fontId="11" fillId="5" borderId="31" xfId="0" applyNumberFormat="1" applyFont="1" applyFill="1" applyBorder="1" applyAlignment="1">
      <alignment vertical="center" wrapText="1"/>
    </xf>
    <xf numFmtId="49" fontId="11" fillId="7" borderId="30" xfId="0" applyNumberFormat="1" applyFont="1" applyFill="1" applyBorder="1" applyAlignment="1">
      <alignment vertical="center" wrapText="1"/>
    </xf>
    <xf numFmtId="49" fontId="11" fillId="7" borderId="31" xfId="0" applyNumberFormat="1" applyFont="1" applyFill="1" applyBorder="1" applyAlignment="1">
      <alignment vertical="center" wrapText="1"/>
    </xf>
    <xf numFmtId="4" fontId="0" fillId="0" borderId="31" xfId="0" applyNumberFormat="1" applyBorder="1" applyAlignment="1">
      <alignment vertical="center" wrapText="1"/>
    </xf>
    <xf numFmtId="4" fontId="8" fillId="0" borderId="31" xfId="0" applyNumberFormat="1" applyFont="1" applyBorder="1" applyAlignment="1">
      <alignment vertical="center" wrapText="1"/>
    </xf>
    <xf numFmtId="4" fontId="0" fillId="3" borderId="33" xfId="0" applyNumberFormat="1" applyFill="1" applyBorder="1" applyAlignment="1">
      <alignment vertical="center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13" fillId="5" borderId="30" xfId="0" applyNumberFormat="1" applyFont="1" applyFill="1" applyBorder="1" applyAlignment="1">
      <alignment vertical="center" wrapText="1"/>
    </xf>
    <xf numFmtId="49" fontId="13" fillId="5" borderId="31" xfId="0" applyNumberFormat="1" applyFont="1" applyFill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3">
    <cellStyle name="Normální" xfId="0" builtinId="0"/>
    <cellStyle name="normální 2" xfId="1"/>
    <cellStyle name="Procenta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t320\data\RTSwin\BUILDpowerS\Templates\Rozpocty\Sablon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1131__A__p&#345;&#237;pojka%20plynu__rozpo&#269;et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1131__E__p&#345;&#237;pojka%20plynu__rozpo&#269;et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1131__C__stavebn&#237;%20&#269;&#225;st__rozpo&#269;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131__A__technologick&#225;%20&#269;&#225;st__rozpo&#269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1131__C__technologick&#225;%20&#269;&#225;st__rozpo&#269;e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1131__E__technologick&#225;%20&#269;&#225;st__rozpo&#269;e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1131__A__stavebn&#237;%20&#269;&#225;st__rozpo&#269;e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131__E__stavebn&#237;%20&#269;&#225;st__rozpo&#269;e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1131__A__elektro%20&#269;&#225;st__rozpo&#269;e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1131__C__elektro%20&#269;&#225;st__rozpo&#269;et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1131__E__elektro%20&#269;&#225;st__rozpo&#269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kotelna A GAS Pol"/>
    </sheetNames>
    <sheetDataSet>
      <sheetData sheetId="0" refreshError="1"/>
      <sheetData sheetId="1">
        <row r="21">
          <cell r="I21">
            <v>0</v>
          </cell>
        </row>
      </sheetData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kotelna E GAS Pol"/>
    </sheetNames>
    <sheetDataSet>
      <sheetData sheetId="0" refreshError="1"/>
      <sheetData sheetId="1">
        <row r="21">
          <cell r="I21">
            <v>0</v>
          </cell>
        </row>
      </sheetData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- D.1.2. Stavebně konst..._01"/>
      <sheetName val="Seznam figur"/>
      <sheetName val="Pokyny pro vyplnění"/>
    </sheetNames>
    <sheetDataSet>
      <sheetData sheetId="0">
        <row r="32">
          <cell r="J32">
            <v>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kotelna A ÚV Pol"/>
    </sheetNames>
    <sheetDataSet>
      <sheetData sheetId="0" refreshError="1"/>
      <sheetData sheetId="1">
        <row r="21">
          <cell r="I21">
            <v>0</v>
          </cell>
        </row>
      </sheetData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objekt C TG Pol"/>
    </sheetNames>
    <sheetDataSet>
      <sheetData sheetId="0" refreshError="1"/>
      <sheetData sheetId="1">
        <row r="21">
          <cell r="I21">
            <v>0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kotelna E TG Pol"/>
    </sheetNames>
    <sheetDataSet>
      <sheetData sheetId="0" refreshError="1"/>
      <sheetData sheetId="1">
        <row r="21">
          <cell r="I21">
            <v>0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- D.1.2. Stavebně konst..."/>
      <sheetName val="Seznam figur"/>
      <sheetName val="Pokyny pro vyplnění"/>
    </sheetNames>
    <sheetDataSet>
      <sheetData sheetId="0">
        <row r="32">
          <cell r="J32">
            <v>0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- D.1.2. Stavebně konst..._02"/>
      <sheetName val="Seznam figur"/>
      <sheetName val="Pokyny pro vyplnění"/>
    </sheetNames>
    <sheetDataSet>
      <sheetData sheetId="0">
        <row r="32">
          <cell r="J32">
            <v>0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22" refersTo="='Krycí list'!$F$32"/>
    </definedNames>
    <sheetDataSet>
      <sheetData sheetId="0">
        <row r="32">
          <cell r="F32">
            <v>0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22" refersTo="='Krycí list'!$F$32"/>
    </definedNames>
    <sheetDataSet>
      <sheetData sheetId="0">
        <row r="32">
          <cell r="F32">
            <v>0</v>
          </cell>
        </row>
      </sheetData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22" refersTo="='Krycí list'!$F$32"/>
    </definedNames>
    <sheetDataSet>
      <sheetData sheetId="0">
        <row r="32">
          <cell r="F32">
            <v>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37</v>
      </c>
    </row>
    <row r="2" spans="1:7" ht="57.75" customHeight="1" x14ac:dyDescent="0.2">
      <c r="A2" s="176" t="s">
        <v>38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O22" sqref="O22"/>
    </sheetView>
  </sheetViews>
  <sheetFormatPr defaultColWidth="9" defaultRowHeight="12.75" x14ac:dyDescent="0.2"/>
  <cols>
    <col min="1" max="1" width="8.42578125" hidden="1" customWidth="1"/>
    <col min="2" max="2" width="16.7109375" customWidth="1"/>
    <col min="3" max="3" width="7.42578125" style="52" customWidth="1"/>
    <col min="4" max="4" width="13" style="52" customWidth="1"/>
    <col min="5" max="5" width="4.4257812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2" width="10.7109375" customWidth="1"/>
    <col min="13" max="13" width="16.5703125" customWidth="1"/>
    <col min="14" max="15" width="10.7109375" customWidth="1"/>
  </cols>
  <sheetData>
    <row r="1" spans="1:15" ht="33.75" customHeight="1" x14ac:dyDescent="0.2">
      <c r="A1" s="47" t="s">
        <v>35</v>
      </c>
      <c r="B1" s="200" t="s">
        <v>55</v>
      </c>
      <c r="C1" s="201"/>
      <c r="D1" s="201"/>
      <c r="E1" s="201"/>
      <c r="F1" s="201"/>
      <c r="G1" s="201"/>
      <c r="H1" s="201"/>
      <c r="I1" s="201"/>
      <c r="J1" s="202"/>
    </row>
    <row r="2" spans="1:15" ht="24.75" customHeight="1" x14ac:dyDescent="0.2">
      <c r="A2" s="2"/>
      <c r="B2" s="75" t="s">
        <v>23</v>
      </c>
      <c r="C2" s="76"/>
      <c r="D2" s="77" t="s">
        <v>60</v>
      </c>
      <c r="E2" s="203" t="s">
        <v>61</v>
      </c>
      <c r="F2" s="204"/>
      <c r="G2" s="204"/>
      <c r="H2" s="204"/>
      <c r="I2" s="204"/>
      <c r="J2" s="205"/>
      <c r="O2" s="1"/>
    </row>
    <row r="3" spans="1:15" ht="19.5" customHeight="1" x14ac:dyDescent="0.2">
      <c r="A3" s="2"/>
      <c r="B3" s="78" t="s">
        <v>43</v>
      </c>
      <c r="C3" s="76"/>
      <c r="D3" s="79"/>
      <c r="E3" s="206" t="s">
        <v>62</v>
      </c>
      <c r="F3" s="207"/>
      <c r="G3" s="207"/>
      <c r="H3" s="207"/>
      <c r="I3" s="207"/>
      <c r="J3" s="208"/>
    </row>
    <row r="4" spans="1:15" ht="17.25" customHeight="1" x14ac:dyDescent="0.2">
      <c r="A4" s="74">
        <v>240</v>
      </c>
      <c r="B4" s="80" t="s">
        <v>44</v>
      </c>
      <c r="C4" s="81"/>
      <c r="D4" s="82"/>
      <c r="E4" s="209"/>
      <c r="F4" s="210"/>
      <c r="G4" s="210"/>
      <c r="H4" s="210"/>
      <c r="I4" s="210"/>
      <c r="J4" s="211"/>
    </row>
    <row r="5" spans="1:15" ht="24" customHeight="1" x14ac:dyDescent="0.2">
      <c r="A5" s="2"/>
      <c r="B5" s="31" t="s">
        <v>22</v>
      </c>
      <c r="D5" s="194" t="s">
        <v>70</v>
      </c>
      <c r="E5" s="195"/>
      <c r="F5" s="195"/>
      <c r="G5" s="195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196"/>
      <c r="E6" s="197"/>
      <c r="F6" s="197"/>
      <c r="G6" s="197"/>
      <c r="H6" s="18" t="s">
        <v>33</v>
      </c>
      <c r="I6" s="22"/>
      <c r="J6" s="8"/>
    </row>
    <row r="7" spans="1:15" ht="15.75" customHeight="1" x14ac:dyDescent="0.2">
      <c r="A7" s="2"/>
      <c r="B7" s="29"/>
      <c r="C7" s="56"/>
      <c r="D7" s="53"/>
      <c r="E7" s="198"/>
      <c r="F7" s="199"/>
      <c r="G7" s="19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33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77" t="s">
        <v>71</v>
      </c>
      <c r="E11" s="177"/>
      <c r="F11" s="177"/>
      <c r="G11" s="177"/>
      <c r="H11" s="18" t="s">
        <v>39</v>
      </c>
      <c r="I11" s="22"/>
      <c r="J11" s="8"/>
    </row>
    <row r="12" spans="1:15" ht="15.75" customHeight="1" x14ac:dyDescent="0.2">
      <c r="A12" s="2"/>
      <c r="B12" s="28"/>
      <c r="C12" s="55"/>
      <c r="D12" s="181"/>
      <c r="E12" s="181"/>
      <c r="F12" s="181"/>
      <c r="G12" s="181"/>
      <c r="H12" s="18" t="s">
        <v>33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190"/>
      <c r="F13" s="191"/>
      <c r="G13" s="191"/>
      <c r="H13" s="19"/>
      <c r="I13" s="23"/>
      <c r="J13" s="34"/>
    </row>
    <row r="14" spans="1:15" ht="19.5" customHeight="1" x14ac:dyDescent="0.2">
      <c r="A14" s="2"/>
      <c r="B14" s="43" t="s">
        <v>21</v>
      </c>
      <c r="C14" s="58"/>
      <c r="D14" s="59" t="s">
        <v>71</v>
      </c>
      <c r="E14" s="60"/>
      <c r="F14" s="44"/>
      <c r="G14" s="44"/>
      <c r="H14" s="45"/>
      <c r="I14" s="44"/>
      <c r="J14" s="46"/>
    </row>
    <row r="15" spans="1:15" ht="21.75" customHeight="1" x14ac:dyDescent="0.2">
      <c r="A15" s="2"/>
      <c r="B15" s="35" t="s">
        <v>31</v>
      </c>
      <c r="C15" s="61"/>
      <c r="D15" s="54"/>
      <c r="E15" s="193"/>
      <c r="F15" s="193"/>
      <c r="G15" s="178"/>
      <c r="H15" s="178"/>
      <c r="I15" s="178" t="s">
        <v>30</v>
      </c>
      <c r="J15" s="192"/>
    </row>
    <row r="16" spans="1:15" ht="23.25" customHeight="1" x14ac:dyDescent="0.2">
      <c r="A16" s="121" t="s">
        <v>25</v>
      </c>
      <c r="B16" s="38" t="s">
        <v>25</v>
      </c>
      <c r="C16" s="62"/>
      <c r="D16" s="63"/>
      <c r="E16" s="182"/>
      <c r="F16" s="183"/>
      <c r="G16" s="182"/>
      <c r="H16" s="183"/>
      <c r="I16" s="186"/>
      <c r="J16" s="187"/>
    </row>
    <row r="17" spans="1:10" ht="23.25" customHeight="1" x14ac:dyDescent="0.2">
      <c r="A17" s="121" t="s">
        <v>26</v>
      </c>
      <c r="B17" s="38" t="s">
        <v>26</v>
      </c>
      <c r="C17" s="62"/>
      <c r="D17" s="63"/>
      <c r="E17" s="182"/>
      <c r="F17" s="183"/>
      <c r="G17" s="182"/>
      <c r="H17" s="183"/>
      <c r="I17" s="186"/>
      <c r="J17" s="187"/>
    </row>
    <row r="18" spans="1:10" ht="23.25" customHeight="1" x14ac:dyDescent="0.2">
      <c r="A18" s="121" t="s">
        <v>27</v>
      </c>
      <c r="B18" s="38" t="s">
        <v>27</v>
      </c>
      <c r="C18" s="62"/>
      <c r="D18" s="63"/>
      <c r="E18" s="182"/>
      <c r="F18" s="183"/>
      <c r="G18" s="182"/>
      <c r="H18" s="183"/>
      <c r="I18" s="186"/>
      <c r="J18" s="187"/>
    </row>
    <row r="19" spans="1:10" ht="23.25" customHeight="1" x14ac:dyDescent="0.2">
      <c r="A19" s="121"/>
      <c r="B19" s="48" t="s">
        <v>54</v>
      </c>
      <c r="C19" s="172"/>
      <c r="D19" s="173"/>
      <c r="E19" s="174"/>
      <c r="F19" s="175"/>
      <c r="G19" s="174"/>
      <c r="H19" s="175"/>
      <c r="I19" s="188">
        <f>I67</f>
        <v>0</v>
      </c>
      <c r="J19" s="189"/>
    </row>
    <row r="20" spans="1:10" ht="23.25" customHeight="1" x14ac:dyDescent="0.2">
      <c r="A20" s="121" t="s">
        <v>48</v>
      </c>
      <c r="B20" s="38" t="s">
        <v>28</v>
      </c>
      <c r="C20" s="62"/>
      <c r="D20" s="63"/>
      <c r="E20" s="184">
        <v>0</v>
      </c>
      <c r="F20" s="185"/>
      <c r="G20" s="182"/>
      <c r="H20" s="183"/>
      <c r="I20" s="186">
        <f>I19*E20</f>
        <v>0</v>
      </c>
      <c r="J20" s="187"/>
    </row>
    <row r="21" spans="1:10" ht="23.25" customHeight="1" x14ac:dyDescent="0.2">
      <c r="A21" s="121"/>
      <c r="B21" s="38" t="s">
        <v>29</v>
      </c>
      <c r="C21" s="62"/>
      <c r="D21" s="63"/>
      <c r="E21" s="184">
        <v>0</v>
      </c>
      <c r="F21" s="185"/>
      <c r="G21" s="182"/>
      <c r="H21" s="183"/>
      <c r="I21" s="186">
        <f>I19*E21</f>
        <v>0</v>
      </c>
      <c r="J21" s="187"/>
    </row>
    <row r="22" spans="1:10" ht="23.25" customHeight="1" x14ac:dyDescent="0.2">
      <c r="A22" s="121"/>
      <c r="B22" s="38" t="s">
        <v>69</v>
      </c>
      <c r="C22" s="62"/>
      <c r="D22" s="63"/>
      <c r="E22" s="184">
        <v>0</v>
      </c>
      <c r="F22" s="185"/>
      <c r="G22" s="182"/>
      <c r="H22" s="183"/>
      <c r="I22" s="186">
        <f>E22*I19</f>
        <v>0</v>
      </c>
      <c r="J22" s="187"/>
    </row>
    <row r="23" spans="1:10" ht="23.25" customHeight="1" x14ac:dyDescent="0.2">
      <c r="A23" s="121" t="s">
        <v>49</v>
      </c>
      <c r="B23" s="38" t="s">
        <v>68</v>
      </c>
      <c r="C23" s="62"/>
      <c r="D23" s="63"/>
      <c r="E23" s="184">
        <v>0.03</v>
      </c>
      <c r="F23" s="185"/>
      <c r="G23" s="182"/>
      <c r="H23" s="183"/>
      <c r="I23" s="186">
        <f>I19*E23</f>
        <v>0</v>
      </c>
      <c r="J23" s="187"/>
    </row>
    <row r="24" spans="1:10" ht="23.25" customHeight="1" x14ac:dyDescent="0.2">
      <c r="A24" s="2"/>
      <c r="B24" s="48" t="s">
        <v>30</v>
      </c>
      <c r="C24" s="64"/>
      <c r="D24" s="65"/>
      <c r="E24" s="179"/>
      <c r="F24" s="180"/>
      <c r="G24" s="179"/>
      <c r="H24" s="180"/>
      <c r="I24" s="188">
        <f>SUM(I19:J23)</f>
        <v>0</v>
      </c>
      <c r="J24" s="189"/>
    </row>
    <row r="25" spans="1:10" ht="21.75" customHeight="1" x14ac:dyDescent="0.2">
      <c r="A25" s="2"/>
      <c r="B25" s="42" t="s">
        <v>32</v>
      </c>
      <c r="C25" s="62"/>
      <c r="D25" s="63"/>
      <c r="E25" s="66"/>
      <c r="F25" s="39"/>
      <c r="G25" s="33"/>
      <c r="H25" s="33"/>
      <c r="I25" s="33"/>
      <c r="J25" s="40"/>
    </row>
    <row r="26" spans="1:10" ht="23.25" customHeight="1" x14ac:dyDescent="0.2">
      <c r="A26" s="2"/>
      <c r="B26" s="38" t="s">
        <v>12</v>
      </c>
      <c r="C26" s="62"/>
      <c r="D26" s="63"/>
      <c r="E26" s="156">
        <v>0.15</v>
      </c>
      <c r="F26" s="39"/>
      <c r="G26" s="217">
        <v>0</v>
      </c>
      <c r="H26" s="218"/>
      <c r="I26" s="218"/>
      <c r="J26" s="40" t="str">
        <f t="shared" ref="J26:J31" si="0">Mena</f>
        <v>CZK</v>
      </c>
    </row>
    <row r="27" spans="1:10" ht="23.25" customHeight="1" x14ac:dyDescent="0.2">
      <c r="A27" s="2"/>
      <c r="B27" s="38" t="s">
        <v>13</v>
      </c>
      <c r="C27" s="62"/>
      <c r="D27" s="63"/>
      <c r="E27" s="156">
        <v>0.15</v>
      </c>
      <c r="F27" s="39"/>
      <c r="G27" s="215">
        <v>0</v>
      </c>
      <c r="H27" s="216"/>
      <c r="I27" s="216"/>
      <c r="J27" s="40" t="str">
        <f t="shared" si="0"/>
        <v>CZK</v>
      </c>
    </row>
    <row r="28" spans="1:10" ht="23.25" customHeight="1" x14ac:dyDescent="0.2">
      <c r="A28" s="2"/>
      <c r="B28" s="38" t="s">
        <v>14</v>
      </c>
      <c r="C28" s="62"/>
      <c r="D28" s="63"/>
      <c r="E28" s="156">
        <v>0.21</v>
      </c>
      <c r="F28" s="39"/>
      <c r="G28" s="217">
        <f>I24</f>
        <v>0</v>
      </c>
      <c r="H28" s="218"/>
      <c r="I28" s="218"/>
      <c r="J28" s="40" t="str">
        <f t="shared" si="0"/>
        <v>CZK</v>
      </c>
    </row>
    <row r="29" spans="1:10" ht="23.25" customHeight="1" x14ac:dyDescent="0.2">
      <c r="A29" s="2"/>
      <c r="B29" s="32" t="s">
        <v>15</v>
      </c>
      <c r="C29" s="67"/>
      <c r="D29" s="54"/>
      <c r="E29" s="156">
        <v>0.21</v>
      </c>
      <c r="F29" s="30"/>
      <c r="G29" s="213">
        <f>ZakladDPHZakl*SazbaDPH2</f>
        <v>0</v>
      </c>
      <c r="H29" s="214"/>
      <c r="I29" s="214"/>
      <c r="J29" s="37" t="str">
        <f t="shared" si="0"/>
        <v>CZK</v>
      </c>
    </row>
    <row r="30" spans="1:10" ht="23.25" customHeight="1" thickBot="1" x14ac:dyDescent="0.25">
      <c r="A30" s="2"/>
      <c r="B30" s="31" t="s">
        <v>4</v>
      </c>
      <c r="C30" s="68"/>
      <c r="D30" s="69"/>
      <c r="E30" s="68"/>
      <c r="F30" s="16"/>
      <c r="G30" s="219">
        <v>0</v>
      </c>
      <c r="H30" s="219"/>
      <c r="I30" s="219"/>
      <c r="J30" s="41" t="str">
        <f t="shared" si="0"/>
        <v>CZK</v>
      </c>
    </row>
    <row r="31" spans="1:10" ht="27.75" hidden="1" customHeight="1" thickBot="1" x14ac:dyDescent="0.25">
      <c r="A31" s="2"/>
      <c r="B31" s="109" t="s">
        <v>24</v>
      </c>
      <c r="C31" s="110"/>
      <c r="D31" s="110"/>
      <c r="E31" s="111"/>
      <c r="F31" s="112"/>
      <c r="G31" s="212">
        <v>3151020.57</v>
      </c>
      <c r="H31" s="212"/>
      <c r="I31" s="212"/>
      <c r="J31" s="113" t="str">
        <f t="shared" si="0"/>
        <v>CZK</v>
      </c>
    </row>
    <row r="32" spans="1:10" ht="27.75" customHeight="1" thickBot="1" x14ac:dyDescent="0.25">
      <c r="A32" s="2"/>
      <c r="B32" s="109" t="s">
        <v>34</v>
      </c>
      <c r="C32" s="114"/>
      <c r="D32" s="114"/>
      <c r="E32" s="114"/>
      <c r="F32" s="115"/>
      <c r="G32" s="212">
        <f>DPHZakl+ZakladDPHZakl</f>
        <v>0</v>
      </c>
      <c r="H32" s="212"/>
      <c r="I32" s="212"/>
      <c r="J32" s="116" t="s">
        <v>47</v>
      </c>
    </row>
    <row r="33" spans="1:10" ht="12.75" customHeight="1" x14ac:dyDescent="0.2">
      <c r="A33" s="2"/>
      <c r="B33" s="2"/>
      <c r="J33" s="9"/>
    </row>
    <row r="34" spans="1:10" ht="30" customHeight="1" x14ac:dyDescent="0.2">
      <c r="A34" s="2"/>
      <c r="B34" s="2"/>
      <c r="J34" s="9"/>
    </row>
    <row r="35" spans="1:10" ht="18.75" customHeight="1" x14ac:dyDescent="0.2">
      <c r="A35" s="2"/>
      <c r="B35" s="17"/>
      <c r="C35" s="70" t="s">
        <v>11</v>
      </c>
      <c r="D35" s="71"/>
      <c r="E35" s="71"/>
      <c r="F35" s="15" t="s">
        <v>10</v>
      </c>
      <c r="G35" s="26"/>
      <c r="H35" s="27"/>
      <c r="I35" s="26"/>
      <c r="J35" s="9"/>
    </row>
    <row r="36" spans="1:10" ht="47.25" customHeight="1" x14ac:dyDescent="0.2">
      <c r="A36" s="2"/>
      <c r="B36" s="2"/>
      <c r="J36" s="9"/>
    </row>
    <row r="37" spans="1:10" s="21" customFormat="1" ht="18.75" customHeight="1" x14ac:dyDescent="0.2">
      <c r="A37" s="20"/>
      <c r="B37" s="20"/>
      <c r="C37" s="72"/>
      <c r="D37" s="246"/>
      <c r="E37" s="247"/>
      <c r="G37" s="248"/>
      <c r="H37" s="249"/>
      <c r="I37" s="249"/>
      <c r="J37" s="25"/>
    </row>
    <row r="38" spans="1:10" ht="12.75" customHeight="1" x14ac:dyDescent="0.2">
      <c r="A38" s="2"/>
      <c r="B38" s="2"/>
      <c r="D38" s="245" t="s">
        <v>2</v>
      </c>
      <c r="E38" s="245"/>
      <c r="H38" s="10" t="s">
        <v>3</v>
      </c>
      <c r="J38" s="9"/>
    </row>
    <row r="39" spans="1:10" ht="13.5" customHeight="1" thickBot="1" x14ac:dyDescent="0.25">
      <c r="A39" s="11"/>
      <c r="B39" s="11"/>
      <c r="C39" s="73"/>
      <c r="D39" s="73"/>
      <c r="E39" s="73"/>
      <c r="F39" s="12"/>
      <c r="G39" s="12"/>
      <c r="H39" s="12"/>
      <c r="I39" s="12"/>
      <c r="J39" s="13"/>
    </row>
    <row r="40" spans="1:10" ht="27" hidden="1" customHeight="1" x14ac:dyDescent="0.2">
      <c r="B40" s="86" t="s">
        <v>16</v>
      </c>
      <c r="C40" s="87"/>
      <c r="D40" s="87"/>
      <c r="E40" s="87"/>
      <c r="F40" s="88"/>
      <c r="G40" s="88"/>
      <c r="H40" s="88"/>
      <c r="I40" s="88"/>
      <c r="J40" s="89"/>
    </row>
    <row r="41" spans="1:10" ht="25.5" hidden="1" customHeight="1" x14ac:dyDescent="0.2">
      <c r="A41" s="85" t="s">
        <v>36</v>
      </c>
      <c r="B41" s="90" t="s">
        <v>17</v>
      </c>
      <c r="C41" s="91" t="s">
        <v>5</v>
      </c>
      <c r="D41" s="91"/>
      <c r="E41" s="91"/>
      <c r="F41" s="92" t="str">
        <f>B26</f>
        <v>Základ pro sníženou DPH</v>
      </c>
      <c r="G41" s="92" t="str">
        <f>B28</f>
        <v>Základ pro základní DPH</v>
      </c>
      <c r="H41" s="93" t="s">
        <v>18</v>
      </c>
      <c r="I41" s="93" t="s">
        <v>1</v>
      </c>
      <c r="J41" s="94" t="s">
        <v>0</v>
      </c>
    </row>
    <row r="42" spans="1:10" ht="25.5" hidden="1" customHeight="1" x14ac:dyDescent="0.2">
      <c r="A42" s="85">
        <v>1</v>
      </c>
      <c r="B42" s="95" t="s">
        <v>45</v>
      </c>
      <c r="C42" s="238"/>
      <c r="D42" s="238"/>
      <c r="E42" s="238"/>
      <c r="F42" s="96">
        <v>0</v>
      </c>
      <c r="G42" s="97">
        <v>3151020.57</v>
      </c>
      <c r="H42" s="98">
        <v>661714.31999999995</v>
      </c>
      <c r="I42" s="98">
        <v>3812734.89</v>
      </c>
      <c r="J42" s="99">
        <f>IF(CenaCelkemVypocet=0,"",I42/CenaCelkemVypocet*100)</f>
        <v>100</v>
      </c>
    </row>
    <row r="43" spans="1:10" ht="25.5" hidden="1" customHeight="1" x14ac:dyDescent="0.2">
      <c r="A43" s="85">
        <v>2</v>
      </c>
      <c r="B43" s="100" t="s">
        <v>40</v>
      </c>
      <c r="C43" s="239" t="s">
        <v>42</v>
      </c>
      <c r="D43" s="239"/>
      <c r="E43" s="239"/>
      <c r="F43" s="101">
        <v>0</v>
      </c>
      <c r="G43" s="102">
        <v>3151020.57</v>
      </c>
      <c r="H43" s="102">
        <v>661714.31999999995</v>
      </c>
      <c r="I43" s="102">
        <v>3812734.89</v>
      </c>
      <c r="J43" s="103">
        <f>IF(CenaCelkemVypocet=0,"",I43/CenaCelkemVypocet*100)</f>
        <v>100</v>
      </c>
    </row>
    <row r="44" spans="1:10" ht="25.5" hidden="1" customHeight="1" x14ac:dyDescent="0.2">
      <c r="A44" s="85">
        <v>3</v>
      </c>
      <c r="B44" s="104" t="s">
        <v>40</v>
      </c>
      <c r="C44" s="238" t="s">
        <v>41</v>
      </c>
      <c r="D44" s="238"/>
      <c r="E44" s="238"/>
      <c r="F44" s="105">
        <v>0</v>
      </c>
      <c r="G44" s="98">
        <v>3151020.57</v>
      </c>
      <c r="H44" s="98">
        <v>661714.31999999995</v>
      </c>
      <c r="I44" s="98">
        <v>3812734.89</v>
      </c>
      <c r="J44" s="99">
        <f>IF(CenaCelkemVypocet=0,"",I44/CenaCelkemVypocet*100)</f>
        <v>100</v>
      </c>
    </row>
    <row r="45" spans="1:10" ht="25.5" hidden="1" customHeight="1" x14ac:dyDescent="0.2">
      <c r="A45" s="85"/>
      <c r="B45" s="240" t="s">
        <v>46</v>
      </c>
      <c r="C45" s="241"/>
      <c r="D45" s="241"/>
      <c r="E45" s="242"/>
      <c r="F45" s="106">
        <f>SUMIF(A42:A44,"=1",F42:F44)</f>
        <v>0</v>
      </c>
      <c r="G45" s="107">
        <f>SUMIF(A42:A44,"=1",G42:G44)</f>
        <v>3151020.57</v>
      </c>
      <c r="H45" s="107">
        <f>SUMIF(A42:A44,"=1",H42:H44)</f>
        <v>661714.31999999995</v>
      </c>
      <c r="I45" s="107">
        <f>SUMIF(A42:A44,"=1",I42:I44)</f>
        <v>3812734.89</v>
      </c>
      <c r="J45" s="108">
        <f>SUMIF(A42:A44,"=1",J42:J44)</f>
        <v>100</v>
      </c>
    </row>
    <row r="47" spans="1:10" ht="15.75" x14ac:dyDescent="0.25">
      <c r="B47" s="117" t="s">
        <v>63</v>
      </c>
    </row>
    <row r="48" spans="1:10" ht="20.100000000000001" customHeight="1" x14ac:dyDescent="0.2">
      <c r="A48" s="118"/>
      <c r="B48" s="123" t="s">
        <v>17</v>
      </c>
      <c r="C48" s="123" t="s">
        <v>5</v>
      </c>
      <c r="D48" s="124"/>
      <c r="E48" s="124"/>
      <c r="F48" s="125"/>
      <c r="G48" s="125"/>
      <c r="H48" s="125"/>
      <c r="I48" s="125" t="s">
        <v>30</v>
      </c>
      <c r="J48" s="120"/>
    </row>
    <row r="49" spans="1:10" ht="20.100000000000001" customHeight="1" x14ac:dyDescent="0.2">
      <c r="A49" s="119"/>
      <c r="B49" s="126" t="s">
        <v>56</v>
      </c>
      <c r="C49" s="243" t="s">
        <v>65</v>
      </c>
      <c r="D49" s="244"/>
      <c r="E49" s="244"/>
      <c r="F49" s="127"/>
      <c r="G49" s="128"/>
      <c r="H49" s="128"/>
      <c r="I49" s="147">
        <f>[2]Stavba!$I$21:$J$21</f>
        <v>0</v>
      </c>
      <c r="J49" s="127" t="s">
        <v>64</v>
      </c>
    </row>
    <row r="50" spans="1:10" ht="20.100000000000001" customHeight="1" x14ac:dyDescent="0.2">
      <c r="A50" s="119"/>
      <c r="B50" s="126" t="s">
        <v>57</v>
      </c>
      <c r="C50" s="243" t="s">
        <v>65</v>
      </c>
      <c r="D50" s="244"/>
      <c r="E50" s="244"/>
      <c r="F50" s="127"/>
      <c r="G50" s="128"/>
      <c r="H50" s="128"/>
      <c r="I50" s="147">
        <f>[3]Stavba!$I$21:$J$21</f>
        <v>0</v>
      </c>
      <c r="J50" s="127" t="s">
        <v>64</v>
      </c>
    </row>
    <row r="51" spans="1:10" ht="20.100000000000001" customHeight="1" x14ac:dyDescent="0.2">
      <c r="A51" s="119"/>
      <c r="B51" s="126" t="s">
        <v>58</v>
      </c>
      <c r="C51" s="243" t="s">
        <v>65</v>
      </c>
      <c r="D51" s="244"/>
      <c r="E51" s="244"/>
      <c r="F51" s="127"/>
      <c r="G51" s="128"/>
      <c r="H51" s="128"/>
      <c r="I51" s="147">
        <f>[4]Stavba!$I$21:$J$21</f>
        <v>0</v>
      </c>
      <c r="J51" s="127" t="s">
        <v>64</v>
      </c>
    </row>
    <row r="52" spans="1:10" s="21" customFormat="1" ht="20.100000000000001" customHeight="1" x14ac:dyDescent="0.2">
      <c r="A52" s="122"/>
      <c r="B52" s="129" t="s">
        <v>52</v>
      </c>
      <c r="C52" s="234" t="s">
        <v>65</v>
      </c>
      <c r="D52" s="235"/>
      <c r="E52" s="235"/>
      <c r="F52" s="129"/>
      <c r="G52" s="130"/>
      <c r="H52" s="130"/>
      <c r="I52" s="148">
        <f>SUM(I49:I51)</f>
        <v>0</v>
      </c>
      <c r="J52" s="129" t="s">
        <v>64</v>
      </c>
    </row>
    <row r="53" spans="1:10" ht="20.100000000000001" customHeight="1" x14ac:dyDescent="0.2">
      <c r="A53" s="119"/>
      <c r="B53" s="131" t="s">
        <v>56</v>
      </c>
      <c r="C53" s="222" t="s">
        <v>50</v>
      </c>
      <c r="D53" s="223"/>
      <c r="E53" s="223"/>
      <c r="F53" s="132"/>
      <c r="G53" s="133"/>
      <c r="H53" s="133"/>
      <c r="I53" s="149">
        <f>'[5]1 - D.1.2. Stavebně konst...'!$J$32</f>
        <v>0</v>
      </c>
      <c r="J53" s="132" t="s">
        <v>64</v>
      </c>
    </row>
    <row r="54" spans="1:10" ht="20.100000000000001" customHeight="1" x14ac:dyDescent="0.2">
      <c r="A54" s="119"/>
      <c r="B54" s="131" t="s">
        <v>57</v>
      </c>
      <c r="C54" s="222" t="s">
        <v>50</v>
      </c>
      <c r="D54" s="223"/>
      <c r="E54" s="223"/>
      <c r="F54" s="132"/>
      <c r="G54" s="133"/>
      <c r="H54" s="133"/>
      <c r="I54" s="149">
        <f>'[12]1 - D.1.2. Stavebně konst..._01'!$J$32</f>
        <v>0</v>
      </c>
      <c r="J54" s="132" t="s">
        <v>64</v>
      </c>
    </row>
    <row r="55" spans="1:10" ht="20.100000000000001" customHeight="1" x14ac:dyDescent="0.2">
      <c r="A55" s="119"/>
      <c r="B55" s="131" t="s">
        <v>58</v>
      </c>
      <c r="C55" s="222" t="s">
        <v>50</v>
      </c>
      <c r="D55" s="223"/>
      <c r="E55" s="223"/>
      <c r="F55" s="134"/>
      <c r="G55" s="134"/>
      <c r="H55" s="135"/>
      <c r="I55" s="150">
        <f>'[6]1 - D.1.2. Stavebně konst..._02'!$J$32</f>
        <v>0</v>
      </c>
      <c r="J55" s="132" t="s">
        <v>64</v>
      </c>
    </row>
    <row r="56" spans="1:10" s="21" customFormat="1" ht="20.100000000000001" customHeight="1" x14ac:dyDescent="0.2">
      <c r="A56" s="122"/>
      <c r="B56" s="136" t="s">
        <v>52</v>
      </c>
      <c r="C56" s="236" t="s">
        <v>50</v>
      </c>
      <c r="D56" s="237"/>
      <c r="E56" s="237"/>
      <c r="F56" s="136"/>
      <c r="G56" s="136"/>
      <c r="H56" s="137"/>
      <c r="I56" s="151">
        <f>SUM(I53:I55)</f>
        <v>0</v>
      </c>
      <c r="J56" s="163" t="s">
        <v>64</v>
      </c>
    </row>
    <row r="57" spans="1:10" ht="20.100000000000001" customHeight="1" x14ac:dyDescent="0.2">
      <c r="A57" s="119"/>
      <c r="B57" s="138" t="s">
        <v>56</v>
      </c>
      <c r="C57" s="224" t="s">
        <v>51</v>
      </c>
      <c r="D57" s="225"/>
      <c r="E57" s="225"/>
      <c r="F57" s="139"/>
      <c r="G57" s="140"/>
      <c r="H57" s="140"/>
      <c r="I57" s="152">
        <f>[7]!Zaklad22</f>
        <v>0</v>
      </c>
      <c r="J57" s="139" t="s">
        <v>64</v>
      </c>
    </row>
    <row r="58" spans="1:10" ht="20.100000000000001" customHeight="1" x14ac:dyDescent="0.2">
      <c r="A58" s="119"/>
      <c r="B58" s="138" t="s">
        <v>57</v>
      </c>
      <c r="C58" s="224" t="s">
        <v>51</v>
      </c>
      <c r="D58" s="225"/>
      <c r="E58" s="225"/>
      <c r="F58" s="139"/>
      <c r="G58" s="140"/>
      <c r="H58" s="140"/>
      <c r="I58" s="152">
        <f>[8]!Zaklad22</f>
        <v>0</v>
      </c>
      <c r="J58" s="139" t="s">
        <v>64</v>
      </c>
    </row>
    <row r="59" spans="1:10" ht="20.100000000000001" customHeight="1" x14ac:dyDescent="0.2">
      <c r="A59" s="119"/>
      <c r="B59" s="138" t="s">
        <v>58</v>
      </c>
      <c r="C59" s="224" t="s">
        <v>51</v>
      </c>
      <c r="D59" s="225"/>
      <c r="E59" s="225"/>
      <c r="F59" s="139"/>
      <c r="G59" s="141"/>
      <c r="H59" s="141"/>
      <c r="I59" s="153">
        <f>[9]!Zaklad22</f>
        <v>0</v>
      </c>
      <c r="J59" s="139" t="s">
        <v>64</v>
      </c>
    </row>
    <row r="60" spans="1:10" s="21" customFormat="1" ht="20.100000000000001" customHeight="1" x14ac:dyDescent="0.2">
      <c r="A60" s="122"/>
      <c r="B60" s="142" t="s">
        <v>52</v>
      </c>
      <c r="C60" s="226" t="s">
        <v>51</v>
      </c>
      <c r="D60" s="227"/>
      <c r="E60" s="227"/>
      <c r="F60" s="142"/>
      <c r="G60" s="143"/>
      <c r="H60" s="143"/>
      <c r="I60" s="154">
        <f>SUM(I57:I59)</f>
        <v>0</v>
      </c>
      <c r="J60" s="162" t="s">
        <v>64</v>
      </c>
    </row>
    <row r="61" spans="1:10" s="21" customFormat="1" ht="20.100000000000001" customHeight="1" x14ac:dyDescent="0.2">
      <c r="A61" s="122"/>
      <c r="B61" s="164" t="s">
        <v>56</v>
      </c>
      <c r="C61" s="230" t="s">
        <v>66</v>
      </c>
      <c r="D61" s="231"/>
      <c r="E61" s="231"/>
      <c r="F61" s="165"/>
      <c r="G61" s="166"/>
      <c r="H61" s="166"/>
      <c r="I61" s="171">
        <f>[10]Stavba!$I$21:$J$21</f>
        <v>0</v>
      </c>
      <c r="J61" s="165" t="s">
        <v>64</v>
      </c>
    </row>
    <row r="62" spans="1:10" s="21" customFormat="1" ht="20.100000000000001" customHeight="1" x14ac:dyDescent="0.2">
      <c r="A62" s="122"/>
      <c r="B62" s="164" t="s">
        <v>58</v>
      </c>
      <c r="C62" s="230" t="s">
        <v>66</v>
      </c>
      <c r="D62" s="231"/>
      <c r="E62" s="231"/>
      <c r="F62" s="165"/>
      <c r="G62" s="166"/>
      <c r="H62" s="166"/>
      <c r="I62" s="171">
        <f>[11]Stavba!$I$21:$J$21</f>
        <v>0</v>
      </c>
      <c r="J62" s="165" t="s">
        <v>64</v>
      </c>
    </row>
    <row r="63" spans="1:10" s="21" customFormat="1" ht="20.100000000000001" customHeight="1" x14ac:dyDescent="0.2">
      <c r="A63" s="122"/>
      <c r="B63" s="167" t="s">
        <v>52</v>
      </c>
      <c r="C63" s="232" t="s">
        <v>67</v>
      </c>
      <c r="D63" s="233"/>
      <c r="E63" s="233"/>
      <c r="F63" s="168"/>
      <c r="G63" s="169"/>
      <c r="H63" s="169"/>
      <c r="I63" s="170">
        <f>SUM(I61:I62)</f>
        <v>0</v>
      </c>
      <c r="J63" s="168" t="s">
        <v>64</v>
      </c>
    </row>
    <row r="64" spans="1:10" s="21" customFormat="1" ht="20.100000000000001" customHeight="1" x14ac:dyDescent="0.2">
      <c r="A64" s="122"/>
      <c r="B64" s="157" t="s">
        <v>56</v>
      </c>
      <c r="C64" s="228" t="s">
        <v>59</v>
      </c>
      <c r="D64" s="229"/>
      <c r="E64" s="229"/>
      <c r="F64" s="158"/>
      <c r="G64" s="159"/>
      <c r="H64" s="159"/>
      <c r="I64" s="160">
        <f>I57+I53+I49+I61</f>
        <v>0</v>
      </c>
      <c r="J64" s="158" t="s">
        <v>64</v>
      </c>
    </row>
    <row r="65" spans="1:13" s="21" customFormat="1" ht="20.100000000000001" customHeight="1" x14ac:dyDescent="0.2">
      <c r="A65" s="122"/>
      <c r="B65" s="157" t="s">
        <v>57</v>
      </c>
      <c r="C65" s="228" t="s">
        <v>59</v>
      </c>
      <c r="D65" s="229"/>
      <c r="E65" s="229"/>
      <c r="F65" s="158"/>
      <c r="G65" s="159"/>
      <c r="H65" s="159"/>
      <c r="I65" s="160">
        <f>I58+I54+I50</f>
        <v>0</v>
      </c>
      <c r="J65" s="158" t="s">
        <v>64</v>
      </c>
    </row>
    <row r="66" spans="1:13" s="21" customFormat="1" ht="20.100000000000001" customHeight="1" x14ac:dyDescent="0.2">
      <c r="A66" s="122"/>
      <c r="B66" s="157" t="s">
        <v>58</v>
      </c>
      <c r="C66" s="228" t="s">
        <v>59</v>
      </c>
      <c r="D66" s="229"/>
      <c r="E66" s="229"/>
      <c r="F66" s="158"/>
      <c r="G66" s="161"/>
      <c r="H66" s="161"/>
      <c r="I66" s="160">
        <f>I59+I55+I51+I62</f>
        <v>0</v>
      </c>
      <c r="J66" s="158" t="s">
        <v>64</v>
      </c>
    </row>
    <row r="67" spans="1:13" s="21" customFormat="1" ht="20.100000000000001" customHeight="1" x14ac:dyDescent="0.2">
      <c r="A67" s="122"/>
      <c r="B67" s="144"/>
      <c r="C67" s="220" t="s">
        <v>53</v>
      </c>
      <c r="D67" s="221"/>
      <c r="E67" s="221"/>
      <c r="F67" s="145"/>
      <c r="G67" s="146"/>
      <c r="H67" s="146"/>
      <c r="I67" s="155">
        <f>SUM(I64:I66)</f>
        <v>0</v>
      </c>
      <c r="J67" s="145" t="s">
        <v>64</v>
      </c>
      <c r="M67" s="155">
        <f>I52++I56+I60+I63</f>
        <v>0</v>
      </c>
    </row>
    <row r="68" spans="1:13" x14ac:dyDescent="0.2">
      <c r="F68" s="83"/>
      <c r="G68" s="83"/>
      <c r="H68" s="83"/>
      <c r="I68" s="83"/>
      <c r="J68" s="84"/>
    </row>
    <row r="69" spans="1:13" x14ac:dyDescent="0.2">
      <c r="F69" s="83"/>
      <c r="G69" s="83"/>
      <c r="H69" s="83"/>
      <c r="I69" s="83"/>
      <c r="J69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I21:J21"/>
    <mergeCell ref="C52:E52"/>
    <mergeCell ref="C56:E56"/>
    <mergeCell ref="C42:E42"/>
    <mergeCell ref="C43:E43"/>
    <mergeCell ref="C44:E44"/>
    <mergeCell ref="B45:E45"/>
    <mergeCell ref="C49:E49"/>
    <mergeCell ref="C50:E50"/>
    <mergeCell ref="C51:E51"/>
    <mergeCell ref="D38:E38"/>
    <mergeCell ref="D37:E37"/>
    <mergeCell ref="G37:I37"/>
    <mergeCell ref="G32:I32"/>
    <mergeCell ref="C67:E67"/>
    <mergeCell ref="C53:E53"/>
    <mergeCell ref="C54:E54"/>
    <mergeCell ref="C57:E57"/>
    <mergeCell ref="C58:E58"/>
    <mergeCell ref="C55:E55"/>
    <mergeCell ref="C59:E59"/>
    <mergeCell ref="C60:E60"/>
    <mergeCell ref="C64:E64"/>
    <mergeCell ref="C65:E65"/>
    <mergeCell ref="C66:E66"/>
    <mergeCell ref="C61:E61"/>
    <mergeCell ref="C62:E62"/>
    <mergeCell ref="C63:E63"/>
    <mergeCell ref="I20:J20"/>
    <mergeCell ref="G31:I31"/>
    <mergeCell ref="E24:F24"/>
    <mergeCell ref="E23:F23"/>
    <mergeCell ref="I23:J23"/>
    <mergeCell ref="I24:J24"/>
    <mergeCell ref="G20:H20"/>
    <mergeCell ref="G23:H23"/>
    <mergeCell ref="G29:I29"/>
    <mergeCell ref="E22:F22"/>
    <mergeCell ref="G22:H22"/>
    <mergeCell ref="I22:J22"/>
    <mergeCell ref="G27:I27"/>
    <mergeCell ref="G26:I26"/>
    <mergeCell ref="G30:I30"/>
    <mergeCell ref="G28:I28"/>
    <mergeCell ref="D5:G5"/>
    <mergeCell ref="D6:G6"/>
    <mergeCell ref="E7:G7"/>
    <mergeCell ref="B1:J1"/>
    <mergeCell ref="E2:J2"/>
    <mergeCell ref="E3:J3"/>
    <mergeCell ref="E4:J4"/>
    <mergeCell ref="I17:J17"/>
    <mergeCell ref="I18:J18"/>
    <mergeCell ref="E18:F18"/>
    <mergeCell ref="I19:J19"/>
    <mergeCell ref="E13:G13"/>
    <mergeCell ref="I15:J15"/>
    <mergeCell ref="I16:J16"/>
    <mergeCell ref="E17:F17"/>
    <mergeCell ref="G17:H17"/>
    <mergeCell ref="E16:F16"/>
    <mergeCell ref="E15:F15"/>
    <mergeCell ref="D11:G11"/>
    <mergeCell ref="G15:H15"/>
    <mergeCell ref="G24:H24"/>
    <mergeCell ref="D12:G12"/>
    <mergeCell ref="G16:H16"/>
    <mergeCell ref="E20:F20"/>
    <mergeCell ref="G18:H18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7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8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9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Pokyny pro vyplnění</vt:lpstr>
      <vt:lpstr>REKAPITULACE</vt:lpstr>
      <vt:lpstr>VzorPolozky</vt:lpstr>
      <vt:lpstr>REKAPITULACE!CelkemDPHVypocet</vt:lpstr>
      <vt:lpstr>CenaCelkem</vt:lpstr>
      <vt:lpstr>CenaCelkemBezDPH</vt:lpstr>
      <vt:lpstr>REKAPITULACE!CenaCelkemVypocet</vt:lpstr>
      <vt:lpstr>cisloobjektu</vt:lpstr>
      <vt:lpstr>REKAPITULACE!CisloStavby</vt:lpstr>
      <vt:lpstr>CisloStavebnihoRozpoctu</vt:lpstr>
      <vt:lpstr>dadresa</vt:lpstr>
      <vt:lpstr>REKAPITULACE!DIČ</vt:lpstr>
      <vt:lpstr>dmisto</vt:lpstr>
      <vt:lpstr>DPHSni</vt:lpstr>
      <vt:lpstr>DPHZakl</vt:lpstr>
      <vt:lpstr>REKAPITULACE!dpsc</vt:lpstr>
      <vt:lpstr>REKAPITULACE!IČO</vt:lpstr>
      <vt:lpstr>Mena</vt:lpstr>
      <vt:lpstr>MistoStavby</vt:lpstr>
      <vt:lpstr>nazevobjektu</vt:lpstr>
      <vt:lpstr>REKAPITULACE!NazevStavby</vt:lpstr>
      <vt:lpstr>NazevStavebnihoRozpoctu</vt:lpstr>
      <vt:lpstr>oadresa</vt:lpstr>
      <vt:lpstr>REKAPITULACE!Objednatel</vt:lpstr>
      <vt:lpstr>REKAPITULACE!Objekt</vt:lpstr>
      <vt:lpstr>REKAPITULACE!Oblast_tisku</vt:lpstr>
      <vt:lpstr>REKAPITULACE!odic</vt:lpstr>
      <vt:lpstr>REKAPITULACE!oico</vt:lpstr>
      <vt:lpstr>REKAPITULACE!omisto</vt:lpstr>
      <vt:lpstr>REKAPITULACE!onazev</vt:lpstr>
      <vt:lpstr>REKAPITULACE!opsc</vt:lpstr>
      <vt:lpstr>padresa</vt:lpstr>
      <vt:lpstr>pdic</vt:lpstr>
      <vt:lpstr>pico</vt:lpstr>
      <vt:lpstr>pmisto</vt:lpstr>
      <vt:lpstr>PoptavkaID</vt:lpstr>
      <vt:lpstr>pPSC</vt:lpstr>
      <vt:lpstr>Projektant</vt:lpstr>
      <vt:lpstr>REKAPITULACE!SazbaDPH1</vt:lpstr>
      <vt:lpstr>REKAPITULACE!SazbaDPH2</vt:lpstr>
      <vt:lpstr>Vypracoval</vt:lpstr>
      <vt:lpstr>ZakladDPHSni</vt:lpstr>
      <vt:lpstr>REKAPITULACE!ZakladDPHSniVypocet</vt:lpstr>
      <vt:lpstr>ZakladDPHZakl</vt:lpstr>
      <vt:lpstr>REKAPITULACE!ZakladDPHZaklVypocet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kubos</dc:creator>
  <cp:lastModifiedBy>kubos</cp:lastModifiedBy>
  <cp:lastPrinted>2021-10-18T06:20:38Z</cp:lastPrinted>
  <dcterms:created xsi:type="dcterms:W3CDTF">2009-04-08T07:15:50Z</dcterms:created>
  <dcterms:modified xsi:type="dcterms:W3CDTF">2021-10-18T07:04:32Z</dcterms:modified>
</cp:coreProperties>
</file>