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Rekapitulace" sheetId="1" r:id="rId1"/>
    <sheet name="101" sheetId="2" r:id="rId2"/>
    <sheet name="401" sheetId="3" r:id="rId3"/>
    <sheet name="999" sheetId="4" r:id="rId4"/>
  </sheets>
  <definedNames/>
  <calcPr fullCalcOnLoad="1"/>
</workbook>
</file>

<file path=xl/sharedStrings.xml><?xml version="1.0" encoding="utf-8"?>
<sst xmlns="http://schemas.openxmlformats.org/spreadsheetml/2006/main" count="983" uniqueCount="295">
  <si>
    <t>Soupis objektů s DPH</t>
  </si>
  <si>
    <t>Stavba: Mk Bohumín - Parkoviště u Sportcentra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</si>
  <si>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</si>
  <si>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</si>
  <si>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</si>
  <si>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</si>
  <si>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</si>
  <si>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</si>
  <si>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</si>
  <si>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</si>
  <si>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</si>
  <si>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</si>
  <si>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</si>
  <si>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</si>
  <si>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Mk Bohumín</t>
  </si>
  <si>
    <t>Parkoviště u Sportcentra</t>
  </si>
  <si>
    <t>O</t>
  </si>
  <si>
    <t>Rozpočet:</t>
  </si>
  <si>
    <t>0,00</t>
  </si>
  <si>
    <t>15,00</t>
  </si>
  <si>
    <t>21,00</t>
  </si>
  <si>
    <t>3</t>
  </si>
  <si>
    <t>2</t>
  </si>
  <si>
    <t>101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</si>
  <si>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</si>
  <si>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</si>
  <si>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</si>
  <si>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</si>
  <si>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</si>
  <si>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</si>
  <si>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</si>
  <si>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</si>
  <si>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</si>
  <si>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</si>
  <si>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</si>
  <si>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</si>
  <si>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</si>
  <si>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</si>
  <si>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</si>
  <si>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</si>
  <si>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</si>
  <si>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</si>
  <si>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</si>
  <si>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</si>
  <si>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27</t>
  </si>
  <si>
    <t>NC1</t>
  </si>
  <si>
    <t/>
  </si>
  <si>
    <t>ODSTRANĚNÍ KLEPÁČE NA KOBERCE</t>
  </si>
  <si>
    <t>KUS</t>
  </si>
  <si>
    <t>PP</t>
  </si>
  <si>
    <t>VV</t>
  </si>
  <si>
    <t>odstranění kovového klepáče na koberce u T-obratiště v kolizi s novou parkovací plochou</t>
  </si>
  <si>
    <t>TS</t>
  </si>
  <si>
    <t>Zemní práce</t>
  </si>
  <si>
    <t>11130</t>
  </si>
  <si>
    <t>SEJMUTÍ DRNU</t>
  </si>
  <si>
    <t>M2</t>
  </si>
  <si>
    <t>v ploše parkovacích stání (62+61) m2 + v ploše navazujícího terénu 50 m2</t>
  </si>
  <si>
    <t>včetně vodorovné dopravy  a uložení na skládku</t>
  </si>
  <si>
    <t>112014</t>
  </si>
  <si>
    <t>KÁCENÍ STROMŮ D KMENE DO 0,5M S ODSTRANĚNÍM PAŘEZŮ, ODVOZ DO 5KM</t>
  </si>
  <si>
    <t>1 ks průměr 35cm, 1 ks průměr 50cm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</si>
  <si>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</si>
  <si>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113324</t>
  </si>
  <si>
    <t>ODSTRAN PODKL ZPEVNĚNÝCH PLOCH Z KAMENIVA NESTMEL, ODVOZ DO 5KM</t>
  </si>
  <si>
    <t>M3</t>
  </si>
  <si>
    <t>odstranění podkladu části stávajícího chodníku z betonové zámkové dlažby 
plocha 16 m2 , tl. podkladu cca 0,15 m -&gt; 2,4 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</si>
  <si>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</si>
  <si>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113484</t>
  </si>
  <si>
    <t>ODSTRANĚNÍ KRYTU ZPEVNĚNÝCH PLOCH Z DLAŽDIC VČETNĚ PODKLADU, ODVOZ DO 5KM</t>
  </si>
  <si>
    <t>odstranění části stávajícího chodníku z betonové zámkové dlažby 
plocha 16 m2 , tl. včetně podkladu do 0,1 m -&gt; 1,6 m3</t>
  </si>
  <si>
    <t>113514</t>
  </si>
  <si>
    <t>ODSTRANĚNÍ ZÁHONOVÝCH OBRUBNÍKŮ, ODVOZ DO 5KM</t>
  </si>
  <si>
    <t>M</t>
  </si>
  <si>
    <t>odstranění betonových záhonových obrubníků š. 50 mm (včetně betonového lože), vymezujících stávající část chodníku</t>
  </si>
  <si>
    <t>113524</t>
  </si>
  <si>
    <t>ODSTRANĚNÍ CHODNÍKOVÝCH A SILNIČNÍCH OBRUBNÍKŮ BETONOVÝCH, ODVOZ DO 5KM</t>
  </si>
  <si>
    <t>odstranění betonových obrubníků š. 150 mm (včetně betonového lože) na rozhraní obratiště a navazujícího terénu (v místě budoucích parkovacích stání)</t>
  </si>
  <si>
    <t>7</t>
  </si>
  <si>
    <t>113564</t>
  </si>
  <si>
    <t>ODSTRANĚNÍ OBRUB Z DLAŽEBNÍCH KOSTEK DVOJITÝCH, ODVOZ DO 5KM</t>
  </si>
  <si>
    <t>8</t>
  </si>
  <si>
    <t>122734</t>
  </si>
  <si>
    <t>ODKOPÁVKY A PROKOPÁVKY OBECNÉ TŘ. I, ODVOZ DO 5KM</t>
  </si>
  <si>
    <t>po úroveň zemní pláně parkovacích míst: 62+61 m2 = 123 m2 x tl. cca (0,37+0,1) m = 123x0,47 = 57,81 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</si>
  <si>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</si>
  <si>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18110</t>
  </si>
  <si>
    <t>ÚPRAVA PLÁNĚ SE ZHUTNĚNÍM V HORNINĚ TŘ. I</t>
  </si>
  <si>
    <t>zhutnění na předepsaný modul přetvárnosti 
množství = plocha podkladních vrstev ze ŠD,B = 16+131 = 147 m2</t>
  </si>
  <si>
    <t>položka zahrnuje úpravu pláně včetně vyrovnání výškových rozdílů. Míru zhutnění určuje projekt.</t>
  </si>
  <si>
    <t>18232</t>
  </si>
  <si>
    <t>ROZPROSTŘENÍ ORNICE V ROVINĚ V TL DO 0,15M</t>
  </si>
  <si>
    <t>zpětná úprava terénu v návaznosti na nová parkovací místa</t>
  </si>
  <si>
    <t>položka zahrnuje: 
nutné přemístění ornice z dočasných skládek vzdálených do 50m 
rozprostření ornice v předepsané tloušťce v rovině a ve svahu do 1:5</t>
  </si>
  <si>
    <t>11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</si>
  <si>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</si>
  <si>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</si>
  <si>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</si>
  <si>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Komunikace</t>
  </si>
  <si>
    <t>12</t>
  </si>
  <si>
    <t>56333</t>
  </si>
  <si>
    <t>VOZOVKOVÉ VRSTVY ZE ŠTĚRKODRTI TL. DO 150MM</t>
  </si>
  <si>
    <t>Podkladní vrstva ŠD,B pod chodníky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</si>
  <si>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</si>
  <si>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13</t>
  </si>
  <si>
    <t>56335</t>
  </si>
  <si>
    <t>VOZOVKOVÉ VRSTVY ZE ŠTĚRKODRTI TL. DO 250MM</t>
  </si>
  <si>
    <t>Podkladní vrstva ŠD,B pod parkovací stání 
plocha povrchu (vegetační dlažba): 59,5+57,5 = 117 m2 
přesahy podkladu (pod silniční obruby a dvouřádky kostek): 2 x (12,5+12,5)m x cca 0,2m + 4x5x cca 0,2m = 14 m2 
117+14=131,000 [A]</t>
  </si>
  <si>
    <t>14</t>
  </si>
  <si>
    <t>582611</t>
  </si>
  <si>
    <t>KRYTY Z BETON DLAŽDIC SE ZÁMKEM ŠEDÝCH TL 60MM DO LOŽE Z KAM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</si>
  <si>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</si>
  <si>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15</t>
  </si>
  <si>
    <t>58261A</t>
  </si>
  <si>
    <t>KRYTY Z BETON DLAŽDIC SE ZÁMKEM BAREV RELIÉF TL 60MM DO LOŽE Z KAM</t>
  </si>
  <si>
    <t>16</t>
  </si>
  <si>
    <t>58401</t>
  </si>
  <si>
    <t>VOZOVKOVÉ KRYTY Z VEGETAČNÍCH DÍLCŮ DO LOŽE Z KAM TL DO 100MM</t>
  </si>
  <si>
    <t>vegetační dlažba (zatravňovací dílce) tl. 80 mm do lože DDK 4-8 tl. 40 mm (povrch parkovacích stání) 
59,5+57,5 m2 = 117 m2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</si>
  <si>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</si>
  <si>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17</t>
  </si>
  <si>
    <t>58920</t>
  </si>
  <si>
    <t>VÝPLŇ SPAR MODIFIKOVANÝM ASFALTEM</t>
  </si>
  <si>
    <t>na rozhraní dvouřádku kostek a asfaltobetonu</t>
  </si>
  <si>
    <t>položka zahrnuje: 
- dodávku předepsaného materiálu 
- vyčištění a výplň spar tímto materiálem</t>
  </si>
  <si>
    <t>Potrubí</t>
  </si>
  <si>
    <t>18</t>
  </si>
  <si>
    <t>89921</t>
  </si>
  <si>
    <t>VÝŠKOVÁ ÚPRAVA POKLOPŮ</t>
  </si>
  <si>
    <t>výšková úprava poklopu armatur vodovodu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</si>
  <si>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</si>
  <si>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</si>
  <si>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19</t>
  </si>
  <si>
    <t>914131</t>
  </si>
  <si>
    <t>DOPRAVNÍ ZNAČKY ZÁKLADNÍ VELIKOSTI OCELOVÉ FÓLIE TŘ 2 - DODÁVKA A MONTÁŽ</t>
  </si>
  <si>
    <t>IP 12, IP 11b, E 8e</t>
  </si>
  <si>
    <t>položka zahrnuje: 
- dodávku a montáž značek v požadovaném provedení</t>
  </si>
  <si>
    <t>20</t>
  </si>
  <si>
    <t>914911</t>
  </si>
  <si>
    <t>SLOUPKY A STOJKY DOPRAVNÍCH ZNAČEK Z OCEL TRUBEK SE ZABETONOVÁNÍM - DODÁVKA A MONTÁŽ</t>
  </si>
  <si>
    <t>položka zahrnuje:  
- sloupky a upevňovací zařízení včetně jejich osazení (betonová patka, zemní práce)</t>
  </si>
  <si>
    <t>21</t>
  </si>
  <si>
    <t>915111</t>
  </si>
  <si>
    <t>VODOROVNÉ DOPRAVNÍ ZNAČENÍ BARVOU HLADKÉ - DODÁVKA A POKLÁDKA</t>
  </si>
  <si>
    <t>VDZ "V 10b" - 6x 0,25 x 5 = 7,50 m2</t>
  </si>
  <si>
    <t>položka zahrnuje: 
- dodání a pokládku nátěrového materiálu (měří se pouze natíraná plocha) 
- předznačení a reflexní úpravu</t>
  </si>
  <si>
    <t>22</t>
  </si>
  <si>
    <t>91551</t>
  </si>
  <si>
    <t>VODOROVNÉ DOPRAVNÍ ZNAČENÍ - PŘEDEM PŘIPRAVENÉ SYMBOLY</t>
  </si>
  <si>
    <t>symbol "225"</t>
  </si>
  <si>
    <t>položka zahrnuje: 
- dodání a pokládku předepsaného symbolu 
- zahrnuje předznačení a reflexní úpravu</t>
  </si>
  <si>
    <t>23</t>
  </si>
  <si>
    <t>917211</t>
  </si>
  <si>
    <t>ZÁHONOVÉ OBRUBY Z BETONOVÝCH OBRUBNÍKŮ ŠÍŘ 50MM</t>
  </si>
  <si>
    <t>obrubníky BO 5/20 do lože z betonu třídy C 20/25 vymezující chodník mimo stání</t>
  </si>
  <si>
    <t>Položka zahrnuje: 
dodání a pokládku betonových obrubníků o rozměrech předepsaných zadávací dokumentací 
betonové lože i boční betonovou opěrku.</t>
  </si>
  <si>
    <t>24</t>
  </si>
  <si>
    <t>917224</t>
  </si>
  <si>
    <t>SILNIČNÍ A CHODNÍKOVÉ OBRUBY Z BETONOVÝCH OBRUBNÍKŮ ŠÍŘ 150MM</t>
  </si>
  <si>
    <t>obrubníky BO 15/25 do lože z betonu třídy C 20/25</t>
  </si>
  <si>
    <t>25</t>
  </si>
  <si>
    <t>91772</t>
  </si>
  <si>
    <t>OBRUBA Z DLAŽEBNÍCH KOSTEK DROBNÝCH</t>
  </si>
  <si>
    <t>dvouřádek kostek z žulových kostek drobných</t>
  </si>
  <si>
    <t>Položka zahrnuje: 
dodání a pokládku jedné řady dlažebních kostek o rozměrech předepsaných zadávací dokumentací 
betonové lože i boční betonovou opěrku.</t>
  </si>
  <si>
    <t>26</t>
  </si>
  <si>
    <t>919112</t>
  </si>
  <si>
    <t>ŘEZÁNÍ ASFALTOVÉHO KRYTU VOZOVEK TL DO 100MM</t>
  </si>
  <si>
    <t>položka zahrnuje řezání vozovkové vrstvy v předepsané tloušťce, včetně spotřeby vody</t>
  </si>
  <si>
    <t>401</t>
  </si>
  <si>
    <t>Nasvětlení parkoviště u Sportcentra</t>
  </si>
  <si>
    <t>DEMONTÁŽ VÝLOŽNÍKU STOŽÁRU VO DVOURAMENNÉHO</t>
  </si>
  <si>
    <t>demontáž dvouramenného výložníku stožáru VO, včetně odvozu na určené místo</t>
  </si>
  <si>
    <t>v trase kabelu VO od napojovacího bodu (stožáru VO) po stávající chodník, cca 10m2</t>
  </si>
  <si>
    <t>odstranění podkladu chodníku k předláždění 
3,5m x š. 1m x tl. 0,15 m = 0,53 m2</t>
  </si>
  <si>
    <t>výkop jámy pro osvětlovací stožár: hl. 1,2m x 3,141 x 0,3 x 0,3 = 0,34 m3</t>
  </si>
  <si>
    <t>13273</t>
  </si>
  <si>
    <t>HLOUBENÍ RÝH ŠÍŘ DO 2M PAŽ I NEPAŽ TŘ. I</t>
  </si>
  <si>
    <t>odpovídá množství zpětného zásypu rýh = 6,45 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</si>
  <si>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</si>
  <si>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132734</t>
  </si>
  <si>
    <t>HLOUBENÍ RÝH ŠÍŘ DO 2M PAŽ I NEPAŽ TŘ. I, ODVOZ DO 5KM</t>
  </si>
  <si>
    <t>v zeleni od napojovacího bodu (stožáru VO) k předlážděnému chodníku: dl. 8,0m x š. 0,35m x h. 0,8m = 8,0x0,35x0,8 = 2,24 m3 
pod předlážděných chodníkem: dl. 3,5m x š.0,35m x h. (0,8+0,15-0,25)m = 3,5x0,35x0,7 = 0,86 m3 
v zeleni v prostoru nového parkoviště: dl. 19,5m x š. 0,35m x h. 0,8m = 14,0x0,35x0,8 = 5,46 m3 
pod novou částí chodníku u parkoviště: dl. do 2,0m x š.0,35m x h. (0,8+0,15-0,25)m = 2,0x0,35x0,7 = 0,49 m3 
odečet kubatury pro zpětný zásyp: -6,45 m3 
2,24+0,86+5,46+0,49-6,45=2,600 [A]</t>
  </si>
  <si>
    <t>17411</t>
  </si>
  <si>
    <t>ZÁSYP JAM A RÝH ZEMINOU SE ZHUTNĚNÍM</t>
  </si>
  <si>
    <t>zpětný zásyp rýh výkopkem 
v zeleni: (8,0+19,5)m x š.0,35m x tl. (0,8-0,2)m = 27,5x0,35x0,6 = 5,78 m3 
pod chodníky: (3,5+2,0)m x š.0,35m x tl. (0,8-0,1-0,15-0,15) = 5,5x0,35x0,35 = 0,67 m3 
5,78+0,67=6,450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</si>
  <si>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</si>
  <si>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Vodorovné konstrukce</t>
  </si>
  <si>
    <t>451312</t>
  </si>
  <si>
    <t>PODKLADNÍ A VÝPLŇOVÉ VRSTVY Z PROSTÉHO BETONU C12/15</t>
  </si>
  <si>
    <t>podkladní beton v trase kabelů pod chodníky: dl. (3,5+2,0)m x š. 0,35m x tl. 0,1m = 5,5x0,35x0,1 = 0,193 m3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</si>
  <si>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</si>
  <si>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45157</t>
  </si>
  <si>
    <t>PODKLADNÍ A VÝPLŇOVÉ VRSTVY Z KAMENIVA TĚŽENÉHO</t>
  </si>
  <si>
    <t>podklad (ŠP) v trase kabelů pod chodníky: dl. (3,5+2,0)m x š. 0,35m x tl. 0,15m = 5,5x0,35x0,15 = 0,29 m3 
podklad (pískové lože) v trase kabelů v zeleni: dl. (8,0+19,5)m x š. 0,35m x tl. 0,2m = 27,5x0,35x0,2 = 1,93 m3 
0,29+1,93=2,220 [A]</t>
  </si>
  <si>
    <t>položka zahrnuje dodávku předepsaného kameniva, mimostaveništní a vnitrostaveništní dopravu a jeho uložení 
není-li v zadávací dokumentaci uvedeno jinak, jedná se o nakupovaný materiál</t>
  </si>
  <si>
    <t>Podkladní vrstva ŠD,B pod předlážděnou část chodníku</t>
  </si>
  <si>
    <t>587206</t>
  </si>
  <si>
    <t>PŘEDLÁŽDĚNÍ KRYTU Z BETONOVÝCH DLAŽDIC SE ZÁMKEM</t>
  </si>
  <si>
    <t>rozebrání stávající dlažby chodníku nad trasou kabelu VO a pokládka dlažby ze stávajícího materiálu (zámková dlažba šedá tl. 60 mm do lože DDK) 
3,5m x š. 1m = 3,5 m2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</si>
  <si>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</si>
  <si>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Přidružená stavební výroba</t>
  </si>
  <si>
    <t>741911</t>
  </si>
  <si>
    <t>UZEMŇOVACÍ VODIČ V ZEMI FEZN DO 120 MM2</t>
  </si>
  <si>
    <t>zemnící pásek FeZn 30x4 
množství: 33m (délka rýhy celkem) + 15% na směrové a výškové odchylky = 38m</t>
  </si>
  <si>
    <t>1. Položka obsahuje: 
 – přípravu podkladu pro osazení 
 – měření, dělení, spojování, tvarování 
 – ochranný nátěr spojů a při průchodu vodiče nad terén apod. dle příslušných norem 
2. Položka neobsahuje: 
 X 
3. Způsob měření: 
Měří se metr délkový v ose vodiče</t>
  </si>
  <si>
    <t>742G51</t>
  </si>
  <si>
    <t>KABEL NN DVOU- A TŘÍŽÍLOVÝ CU BEZHALOGENOVÝ OHEŇ RETARDUJÍCÍ DO 2,5 MM2</t>
  </si>
  <si>
    <t>kabel CYKY-J 3x1,5 mm2 (stožáry VO)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</si>
  <si>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</si>
  <si>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742H22</t>
  </si>
  <si>
    <t>KABEL NN ČTYŘ- A PĚTIŽÍLOVÝ AL S PLASTOVOU IZOLACÍ OD 4 DO 16 MM2</t>
  </si>
  <si>
    <t>kabel 1-AYKY-J 4x16 mm2 (kabel VO v zemi) 
množství: 33m (délka rýhy celkem) + 15% na směrové a výškové odchylky = 38m</t>
  </si>
  <si>
    <t>742L11</t>
  </si>
  <si>
    <t>UKONČENÍ DVOU AŽ PĚTIŽÍLOVÉHO KABELU V ROZVADĚČI NEBO NA PŘÍSTROJI DO 2,5 MM2</t>
  </si>
  <si>
    <t>ukončení kabelu CYKY-J 3x1,5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</si>
  <si>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</si>
  <si>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742L12</t>
  </si>
  <si>
    <t>UKONČENÍ DVOU AŽ PĚTIŽÍLOVÉHO KABELU V ROZVADĚČI NEBO NA PŘÍSTROJI OD 4 DO 16 MM2</t>
  </si>
  <si>
    <t>ukončení kabelu 1-AYKY-J 4x16 mm2</t>
  </si>
  <si>
    <t>743122</t>
  </si>
  <si>
    <t>OSVĚTLOVACÍ STOŽÁR PEVNÝ ŽÁROVĚ ZINKOVANÝ DÉLKY PŘES 6,5 DO 12 M</t>
  </si>
  <si>
    <t>stožár ocelový osvětlovací 8m BUD8 
včetně základových konstrukcí, veškerého příslušenství a stožárových rozvodnic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</si>
  <si>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betonový základ, svítidlo, výložník  
3. Způsob měření:  
Udává se počet kusů kompletní konstrukce nebo práce.</t>
  </si>
  <si>
    <t>743311</t>
  </si>
  <si>
    <t>VÝLOŽNÍK PRO MONTÁŽ SVÍTIDLA NA STOŽÁR JEDNORAMENNÝ DÉLKA VYLOŽENÍ DO 1 M</t>
  </si>
  <si>
    <t>výložník jednoramenný UD1-1 (délka vyložení 1m)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</si>
  <si>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</si>
  <si>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743321</t>
  </si>
  <si>
    <t>VÝLOŽNÍK PRO MONTÁŽ SVÍTIDLA NA STOŽÁR DVOURAMENNÝ DÉLKA VYLOŽENÍ DO 1 M</t>
  </si>
  <si>
    <t>výložník dvouramenný UD2-1 (délka vyložení 1m)</t>
  </si>
  <si>
    <t>743553</t>
  </si>
  <si>
    <t>SVÍTIDLO VENKOVNÍ VŠEOBECNÉ LED, MIN. IP 44, PŘES 25 DO 45 W</t>
  </si>
  <si>
    <t>svítidlo BGP621T25 DM50/830, 36 W, IP 66 
včetně pojistek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</si>
  <si>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</si>
  <si>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747212</t>
  </si>
  <si>
    <t>CELKOVÁ PROHLÍDKA, ZKOUŠENÍ, MĚŘENÍ A VYHOTOVENÍ VÝCHOZÍ REVIZNÍ ZPRÁVY, PRO OBJEM IN PŘES 100 DO 500 TIS. KČ</t>
  </si>
  <si>
    <t>1. Položka obsahuje: 
 – veškeré práce a materiál obsažený v názvu položky 
2. Položka neobsahuje: 
 X 
3. Způsob měření: 
Udává se počet kusů kompletní konstrukce nebo práce.</t>
  </si>
  <si>
    <t>87626</t>
  </si>
  <si>
    <t>CHRÁNIČKY Z TRUB PLAST DN DO 80MM</t>
  </si>
  <si>
    <t>chráničky DVR50 
množství: 33m (délka rýhy celkem) + 15% na směrové a výškové odchylky = 38m + 4m = 42 m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</si>
  <si>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</si>
  <si>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87627</t>
  </si>
  <si>
    <t>CHRÁNIČKY Z TRUB PLASTOVÝCH DN DO 100MM</t>
  </si>
  <si>
    <t>chráničky průměr 100 mm (1x pro kabel pod chodníkem, 1x náhradní), přesahy min. 0,5m oboustranně 
2x(0,5+3,5+0,5)+2x(0,5+2+0,5) = 15m</t>
  </si>
  <si>
    <t>899309</t>
  </si>
  <si>
    <t>DOPLŇKY NA POTRUBÍ - VÝSTRAŽNÁ FÓLIE</t>
  </si>
  <si>
    <t>- Položka zahrnuje veškerý materiál, výrobky a polotovary, včetně mimostaveništní a vnitrostaveništní dopravy (rovněž přesuny), včetně naložení a složení,případně s uložením.</t>
  </si>
  <si>
    <t>899524</t>
  </si>
  <si>
    <t>OBETONOVÁNÍ POTRUBÍ Z PROSTÉHO BETONU DO C25/30</t>
  </si>
  <si>
    <t>obetonování chrániček prům. 160 mm (pod chodníkem) 
(3,5 + 2)m x 0,35m x 0,15 m - (3,5+2)x2x3,141x0,05x0,05 = 0,202 m3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</si>
  <si>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</si>
  <si>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999</t>
  </si>
  <si>
    <t>Vedlejší rozpočtové náklady</t>
  </si>
  <si>
    <t>014102</t>
  </si>
  <si>
    <t>POPLATKY ZA SKLÁDKU</t>
  </si>
  <si>
    <t>T</t>
  </si>
  <si>
    <t>poplatky za skládku - beton, kámen 
1,6 m3 + 21x0,05 (záhonové obruby včetně lože z betonu)+ 26x0,15 (ostatní obruby a dvojřádky kostek včetně lože z betonu) = 1,6+1,05+3,9 = 6,55 m3 
6,55m3 x 2,3 t/m3 = 15,07 t</t>
  </si>
  <si>
    <t>zahrnuje veškeré poplatky provozovateli skládky související s uložením odpadu na skládce.</t>
  </si>
  <si>
    <t>poplatky za skládku - zemina, kamenivo 
57,81+2,40+0,34+2,60 = 63,15 m3 
63,15m3 x 1,7 t/m3 = 107,36 t</t>
  </si>
  <si>
    <t>02720</t>
  </si>
  <si>
    <t>POMOC PRÁCE ZŘÍZ NEBO ZAJIŠŤ REGULACI A OCHRANU DOPRAVY</t>
  </si>
  <si>
    <t>KPL</t>
  </si>
  <si>
    <t>přechodné dopravní značení pro realizaci stavby</t>
  </si>
  <si>
    <t>zahrnuje veškeré náklady spojené s objednatelem požadovanými zařízeními</t>
  </si>
  <si>
    <t>02730</t>
  </si>
  <si>
    <t>POMOC PRÁCE ZŘÍZ NEBO ZAJIŠŤ OCHRANU INŽENÝRSKÝCH SÍTÍ</t>
  </si>
  <si>
    <t>vytýčení a ochrana inženýrských sítí během stavby</t>
  </si>
  <si>
    <t>02910</t>
  </si>
  <si>
    <t>OSTATNÍ POŽADAVKY - ZEMĚMĚŘIČSKÁ MĚŘENÍ</t>
  </si>
  <si>
    <t>zaměření skutečného stavu realizovaných stavebních objektů</t>
  </si>
  <si>
    <t>zahrnuje veškeré náklady spojené s objednatelem požadovanými pracemi,   
- pro stanovení orientační investorské ceny určete jednotkovou cenu jako 1% odhadované ceny stavby</t>
  </si>
  <si>
    <t>02920</t>
  </si>
  <si>
    <t>OSTATNÍ POŽADAVKY - OCHRANA ŽIVOTNÍHO PROSTŘEDÍ</t>
  </si>
  <si>
    <t>zajištění ochrany stávajících zachovávaných dřevin v blízkosti stavby během realizace</t>
  </si>
  <si>
    <t>zahrnuje veškeré náklady spojené s objednatelem požadovanými pracemi</t>
  </si>
  <si>
    <t>02940</t>
  </si>
  <si>
    <t>OSTATNÍ POŽADAVKY - VYPRACOVÁNÍ DOKUMENTACE</t>
  </si>
  <si>
    <t>vypracování dokumentace skutečného provedení stavby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</si>
  <si>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</si>
  <si>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</si>
  <si>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</si>
  <si>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Objednatel:</t>
  </si>
  <si>
    <t>Město Bohumín</t>
  </si>
  <si>
    <t>Masarykova 158, 735 81 Bohumín</t>
  </si>
  <si>
    <t>IČ: 00297569, DIČ: CZ00297569</t>
  </si>
  <si>
    <t>Zhotovitel dokumentace:</t>
  </si>
  <si>
    <t>Geoengineering spol. s r.o.</t>
  </si>
  <si>
    <t>Havlíčkovo nábřeží 2728/38, 702 00 Ostrava</t>
  </si>
  <si>
    <t>IČ: 47668121, DIČ: CZ47668121</t>
  </si>
  <si>
    <t>JKSO</t>
  </si>
  <si>
    <t>CÚ</t>
  </si>
  <si>
    <t>OTSKP-SPK 2018</t>
  </si>
  <si>
    <t>zámková dlažba šedá tl. 60 mm do lože DDK 2-5 tl. 30 mm</t>
  </si>
  <si>
    <t>zámková dlažba červená tl. 60 mm s výstupky dle TN TZÚS 12.03.04 do lože DDK 2-5 tl. 30 mm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</si>
</sst>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3" sqref="A1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SUM(C10:C12)</f>
        <v>0</v>
      </c>
      <c r="D6" s="1"/>
      <c r="E6" s="1"/>
    </row>
    <row r="7" spans="1:5" ht="12.75" customHeight="1">
      <c r="A7" s="1"/>
      <c r="B7" s="3" t="s">
        <v>4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15</v>
      </c>
      <c r="C10" s="16">
        <f>'101'!I3</f>
        <v>0</v>
      </c>
      <c r="D10" s="16">
        <f>'101'!O2</f>
        <v>0</v>
      </c>
      <c r="E10" s="16">
        <f>C10+D10</f>
        <v>0</v>
      </c>
    </row>
    <row r="11" spans="1:5" ht="12.75" customHeight="1">
      <c r="A11" s="15" t="s">
        <v>169</v>
      </c>
      <c r="B11" s="15" t="s">
        <v>170</v>
      </c>
      <c r="C11" s="16">
        <f>'401'!I3</f>
        <v>0</v>
      </c>
      <c r="D11" s="16">
        <f>'401'!O2</f>
        <v>0</v>
      </c>
      <c r="E11" s="16">
        <f>C11+D11</f>
        <v>0</v>
      </c>
    </row>
    <row r="12" spans="1:5" ht="12.75" customHeight="1">
      <c r="A12" s="15" t="s">
        <v>252</v>
      </c>
      <c r="B12" s="15" t="s">
        <v>253</v>
      </c>
      <c r="C12" s="16">
        <f>'999'!I3</f>
        <v>0</v>
      </c>
      <c r="D12" s="16">
        <f>'999'!O2</f>
        <v>0</v>
      </c>
      <c r="E12" s="16">
        <f>C12+D12</f>
        <v>0</v>
      </c>
    </row>
    <row r="14" spans="1:2" ht="12.75" customHeight="1">
      <c r="A14" s="40" t="s">
        <v>282</v>
      </c>
      <c r="B14" s="41" t="s">
        <v>283</v>
      </c>
    </row>
    <row r="15" spans="1:2" ht="12.75" customHeight="1">
      <c r="A15" s="40"/>
      <c r="B15" s="40" t="s">
        <v>284</v>
      </c>
    </row>
    <row r="16" ht="12.75" customHeight="1">
      <c r="B16" s="40" t="s">
        <v>285</v>
      </c>
    </row>
    <row r="18" spans="1:2" ht="12.75" customHeight="1">
      <c r="A18" t="s">
        <v>286</v>
      </c>
      <c r="B18" s="40" t="s">
        <v>287</v>
      </c>
    </row>
    <row r="19" ht="12.75" customHeight="1">
      <c r="B19" s="40" t="s">
        <v>288</v>
      </c>
    </row>
    <row r="20" spans="1:2" ht="12.75" customHeight="1">
      <c r="A20" s="40"/>
      <c r="B20" s="41" t="s">
        <v>289</v>
      </c>
    </row>
    <row r="21" spans="1:2" ht="12.75" customHeight="1">
      <c r="A21" s="40"/>
      <c r="B21" s="40"/>
    </row>
    <row r="22" spans="1:2" ht="12.75" customHeight="1">
      <c r="A22" s="40" t="s">
        <v>290</v>
      </c>
      <c r="B22" s="41">
        <v>822</v>
      </c>
    </row>
    <row r="23" spans="1:2" ht="12.75" customHeight="1">
      <c r="A23" s="40" t="s">
        <v>291</v>
      </c>
      <c r="B23" s="40" t="s">
        <v>292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E74" sqref="E7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0+O8+O13+O58+O83+O88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23</v>
      </c>
      <c r="I3" s="32">
        <f>0+I8+I13+I58+I83+I88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23</v>
      </c>
      <c r="D4" s="38"/>
      <c r="E4" s="13" t="s">
        <v>15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24</v>
      </c>
      <c r="B5" s="39" t="s">
        <v>26</v>
      </c>
      <c r="C5" s="39" t="s">
        <v>28</v>
      </c>
      <c r="D5" s="39" t="s">
        <v>29</v>
      </c>
      <c r="E5" s="39" t="s">
        <v>30</v>
      </c>
      <c r="F5" s="39" t="s">
        <v>32</v>
      </c>
      <c r="G5" s="39" t="s">
        <v>34</v>
      </c>
      <c r="H5" s="39" t="s">
        <v>36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37</v>
      </c>
      <c r="I6" s="11" t="s">
        <v>39</v>
      </c>
    </row>
    <row r="7" spans="1:9" ht="12.75" customHeight="1">
      <c r="A7" s="11" t="s">
        <v>25</v>
      </c>
      <c r="B7" s="11" t="s">
        <v>27</v>
      </c>
      <c r="C7" s="11" t="s">
        <v>22</v>
      </c>
      <c r="D7" s="11" t="s">
        <v>21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</row>
    <row r="8" spans="1:18" ht="12.75" customHeight="1">
      <c r="A8" s="14" t="s">
        <v>41</v>
      </c>
      <c r="B8" s="14"/>
      <c r="C8" s="18" t="s">
        <v>25</v>
      </c>
      <c r="D8" s="14"/>
      <c r="E8" s="19" t="s">
        <v>42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43</v>
      </c>
      <c r="B9" s="21" t="s">
        <v>44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25.5">
      <c r="A11" s="28" t="s">
        <v>50</v>
      </c>
      <c r="E11" s="29" t="s">
        <v>51</v>
      </c>
    </row>
    <row r="12" spans="1:5" ht="12.75">
      <c r="A12" t="s">
        <v>52</v>
      </c>
      <c r="E12" s="27" t="s">
        <v>46</v>
      </c>
    </row>
    <row r="13" spans="1:18" ht="12.75" customHeight="1">
      <c r="A13" s="5" t="s">
        <v>41</v>
      </c>
      <c r="B13" s="5"/>
      <c r="C13" s="30" t="s">
        <v>27</v>
      </c>
      <c r="D13" s="5"/>
      <c r="E13" s="19" t="s">
        <v>53</v>
      </c>
      <c r="F13" s="5"/>
      <c r="G13" s="5"/>
      <c r="H13" s="5"/>
      <c r="I13" s="31">
        <f>0+Q13</f>
        <v>0</v>
      </c>
      <c r="O13">
        <f>0+R13</f>
        <v>0</v>
      </c>
      <c r="Q13">
        <f>0+I14+I18+I22+I26+I30+I34+I38+I42+I46+I50+I54</f>
        <v>0</v>
      </c>
      <c r="R13">
        <f>0+O14+O18+O22+O26+O30+O34+O38+O42+O46+O50+O54</f>
        <v>0</v>
      </c>
    </row>
    <row r="14" spans="1:16" ht="12.75">
      <c r="A14" s="17" t="s">
        <v>43</v>
      </c>
      <c r="B14" s="21" t="s">
        <v>27</v>
      </c>
      <c r="C14" s="21" t="s">
        <v>54</v>
      </c>
      <c r="D14" s="17" t="s">
        <v>46</v>
      </c>
      <c r="E14" s="22" t="s">
        <v>55</v>
      </c>
      <c r="F14" s="23" t="s">
        <v>56</v>
      </c>
      <c r="G14" s="24">
        <v>173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22</v>
      </c>
    </row>
    <row r="15" spans="1:5" ht="12.75">
      <c r="A15" s="26" t="s">
        <v>49</v>
      </c>
      <c r="E15" s="27" t="s">
        <v>46</v>
      </c>
    </row>
    <row r="16" spans="1:5" ht="12.75">
      <c r="A16" s="28" t="s">
        <v>50</v>
      </c>
      <c r="E16" s="29" t="s">
        <v>57</v>
      </c>
    </row>
    <row r="17" spans="1:5" ht="12.75">
      <c r="A17" t="s">
        <v>52</v>
      </c>
      <c r="E17" s="27" t="s">
        <v>58</v>
      </c>
    </row>
    <row r="18" spans="1:16" ht="25.5">
      <c r="A18" s="17" t="s">
        <v>43</v>
      </c>
      <c r="B18" s="21" t="s">
        <v>22</v>
      </c>
      <c r="C18" s="21" t="s">
        <v>59</v>
      </c>
      <c r="D18" s="17" t="s">
        <v>46</v>
      </c>
      <c r="E18" s="22" t="s">
        <v>60</v>
      </c>
      <c r="F18" s="23" t="s">
        <v>48</v>
      </c>
      <c r="G18" s="24">
        <v>2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6" t="s">
        <v>49</v>
      </c>
      <c r="E19" s="27" t="s">
        <v>46</v>
      </c>
    </row>
    <row r="20" spans="1:5" ht="12.75">
      <c r="A20" s="28" t="s">
        <v>50</v>
      </c>
      <c r="E20" s="29" t="s">
        <v>61</v>
      </c>
    </row>
    <row r="21" spans="1:5" ht="165.75">
      <c r="A21" t="s">
        <v>52</v>
      </c>
      <c r="E21" s="27" t="s">
        <v>62</v>
      </c>
    </row>
    <row r="22" spans="1:16" ht="25.5">
      <c r="A22" s="17" t="s">
        <v>43</v>
      </c>
      <c r="B22" s="21" t="s">
        <v>21</v>
      </c>
      <c r="C22" s="21" t="s">
        <v>63</v>
      </c>
      <c r="D22" s="17" t="s">
        <v>46</v>
      </c>
      <c r="E22" s="22" t="s">
        <v>64</v>
      </c>
      <c r="F22" s="23" t="s">
        <v>65</v>
      </c>
      <c r="G22" s="24">
        <v>2.4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25.5">
      <c r="A24" s="28" t="s">
        <v>50</v>
      </c>
      <c r="E24" s="29" t="s">
        <v>66</v>
      </c>
    </row>
    <row r="25" spans="1:5" ht="63.75">
      <c r="A25" t="s">
        <v>52</v>
      </c>
      <c r="E25" s="27" t="s">
        <v>67</v>
      </c>
    </row>
    <row r="26" spans="1:16" ht="25.5">
      <c r="A26" s="17" t="s">
        <v>43</v>
      </c>
      <c r="B26" s="21" t="s">
        <v>31</v>
      </c>
      <c r="C26" s="21" t="s">
        <v>68</v>
      </c>
      <c r="D26" s="17" t="s">
        <v>46</v>
      </c>
      <c r="E26" s="22" t="s">
        <v>69</v>
      </c>
      <c r="F26" s="23" t="s">
        <v>65</v>
      </c>
      <c r="G26" s="24">
        <v>1.6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46</v>
      </c>
    </row>
    <row r="28" spans="1:5" ht="25.5">
      <c r="A28" s="28" t="s">
        <v>50</v>
      </c>
      <c r="E28" s="29" t="s">
        <v>70</v>
      </c>
    </row>
    <row r="29" spans="1:5" ht="63.75">
      <c r="A29" t="s">
        <v>52</v>
      </c>
      <c r="E29" s="27" t="s">
        <v>67</v>
      </c>
    </row>
    <row r="30" spans="1:16" ht="12.75">
      <c r="A30" s="17" t="s">
        <v>43</v>
      </c>
      <c r="B30" s="21" t="s">
        <v>33</v>
      </c>
      <c r="C30" s="21" t="s">
        <v>71</v>
      </c>
      <c r="D30" s="17" t="s">
        <v>46</v>
      </c>
      <c r="E30" s="22" t="s">
        <v>72</v>
      </c>
      <c r="F30" s="23" t="s">
        <v>73</v>
      </c>
      <c r="G30" s="24">
        <v>21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46</v>
      </c>
    </row>
    <row r="32" spans="1:5" ht="25.5">
      <c r="A32" s="28" t="s">
        <v>50</v>
      </c>
      <c r="E32" s="29" t="s">
        <v>74</v>
      </c>
    </row>
    <row r="33" spans="1:5" ht="63.75">
      <c r="A33" t="s">
        <v>52</v>
      </c>
      <c r="E33" s="27" t="s">
        <v>67</v>
      </c>
    </row>
    <row r="34" spans="1:16" ht="25.5">
      <c r="A34" s="17" t="s">
        <v>43</v>
      </c>
      <c r="B34" s="21" t="s">
        <v>35</v>
      </c>
      <c r="C34" s="21" t="s">
        <v>75</v>
      </c>
      <c r="D34" s="17" t="s">
        <v>46</v>
      </c>
      <c r="E34" s="22" t="s">
        <v>76</v>
      </c>
      <c r="F34" s="23" t="s">
        <v>73</v>
      </c>
      <c r="G34" s="24">
        <v>26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25.5">
      <c r="A36" s="28" t="s">
        <v>50</v>
      </c>
      <c r="E36" s="29" t="s">
        <v>77</v>
      </c>
    </row>
    <row r="37" spans="1:5" ht="63.75">
      <c r="A37" t="s">
        <v>52</v>
      </c>
      <c r="E37" s="27" t="s">
        <v>67</v>
      </c>
    </row>
    <row r="38" spans="1:16" ht="12.75">
      <c r="A38" s="17" t="s">
        <v>43</v>
      </c>
      <c r="B38" s="21" t="s">
        <v>78</v>
      </c>
      <c r="C38" s="21" t="s">
        <v>79</v>
      </c>
      <c r="D38" s="17" t="s">
        <v>46</v>
      </c>
      <c r="E38" s="22" t="s">
        <v>80</v>
      </c>
      <c r="F38" s="23" t="s">
        <v>73</v>
      </c>
      <c r="G38" s="24">
        <v>26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12.75">
      <c r="A40" s="28" t="s">
        <v>50</v>
      </c>
      <c r="E40" s="29" t="s">
        <v>46</v>
      </c>
    </row>
    <row r="41" spans="1:5" ht="63.75">
      <c r="A41" t="s">
        <v>52</v>
      </c>
      <c r="E41" s="27" t="s">
        <v>67</v>
      </c>
    </row>
    <row r="42" spans="1:16" ht="12.75">
      <c r="A42" s="17" t="s">
        <v>43</v>
      </c>
      <c r="B42" s="21" t="s">
        <v>81</v>
      </c>
      <c r="C42" s="21" t="s">
        <v>82</v>
      </c>
      <c r="D42" s="17" t="s">
        <v>46</v>
      </c>
      <c r="E42" s="22" t="s">
        <v>83</v>
      </c>
      <c r="F42" s="23" t="s">
        <v>65</v>
      </c>
      <c r="G42" s="24">
        <v>57.81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46</v>
      </c>
    </row>
    <row r="44" spans="1:5" ht="25.5">
      <c r="A44" s="28" t="s">
        <v>50</v>
      </c>
      <c r="E44" s="29" t="s">
        <v>84</v>
      </c>
    </row>
    <row r="45" spans="1:5" ht="369.75">
      <c r="A45" t="s">
        <v>52</v>
      </c>
      <c r="E45" s="27" t="s">
        <v>85</v>
      </c>
    </row>
    <row r="46" spans="1:16" ht="12.75">
      <c r="A46" s="17" t="s">
        <v>43</v>
      </c>
      <c r="B46" s="21" t="s">
        <v>38</v>
      </c>
      <c r="C46" s="21" t="s">
        <v>86</v>
      </c>
      <c r="D46" s="17" t="s">
        <v>46</v>
      </c>
      <c r="E46" s="22" t="s">
        <v>87</v>
      </c>
      <c r="F46" s="23" t="s">
        <v>56</v>
      </c>
      <c r="G46" s="24">
        <v>147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46</v>
      </c>
    </row>
    <row r="48" spans="1:5" ht="25.5">
      <c r="A48" s="28" t="s">
        <v>50</v>
      </c>
      <c r="E48" s="29" t="s">
        <v>88</v>
      </c>
    </row>
    <row r="49" spans="1:5" ht="25.5">
      <c r="A49" t="s">
        <v>52</v>
      </c>
      <c r="E49" s="27" t="s">
        <v>89</v>
      </c>
    </row>
    <row r="50" spans="1:16" ht="12.75">
      <c r="A50" s="17" t="s">
        <v>43</v>
      </c>
      <c r="B50" s="21" t="s">
        <v>40</v>
      </c>
      <c r="C50" s="21" t="s">
        <v>90</v>
      </c>
      <c r="D50" s="17" t="s">
        <v>46</v>
      </c>
      <c r="E50" s="22" t="s">
        <v>91</v>
      </c>
      <c r="F50" s="23" t="s">
        <v>56</v>
      </c>
      <c r="G50" s="24">
        <v>50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12.75">
      <c r="A52" s="28" t="s">
        <v>50</v>
      </c>
      <c r="E52" s="29" t="s">
        <v>92</v>
      </c>
    </row>
    <row r="53" spans="1:5" ht="38.25">
      <c r="A53" t="s">
        <v>52</v>
      </c>
      <c r="E53" s="27" t="s">
        <v>93</v>
      </c>
    </row>
    <row r="54" spans="1:16" ht="12.75">
      <c r="A54" s="17" t="s">
        <v>43</v>
      </c>
      <c r="B54" s="21" t="s">
        <v>94</v>
      </c>
      <c r="C54" s="21" t="s">
        <v>95</v>
      </c>
      <c r="D54" s="17" t="s">
        <v>46</v>
      </c>
      <c r="E54" s="22" t="s">
        <v>96</v>
      </c>
      <c r="F54" s="23" t="s">
        <v>56</v>
      </c>
      <c r="G54" s="24">
        <v>50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49</v>
      </c>
      <c r="E55" s="27" t="s">
        <v>46</v>
      </c>
    </row>
    <row r="56" spans="1:5" ht="12.75">
      <c r="A56" s="28" t="s">
        <v>50</v>
      </c>
      <c r="E56" s="29" t="s">
        <v>46</v>
      </c>
    </row>
    <row r="57" spans="1:5" ht="25.5">
      <c r="A57" t="s">
        <v>52</v>
      </c>
      <c r="E57" s="27" t="s">
        <v>97</v>
      </c>
    </row>
    <row r="58" spans="1:18" ht="12.75" customHeight="1">
      <c r="A58" s="5" t="s">
        <v>41</v>
      </c>
      <c r="B58" s="5"/>
      <c r="C58" s="30" t="s">
        <v>33</v>
      </c>
      <c r="D58" s="5"/>
      <c r="E58" s="19" t="s">
        <v>98</v>
      </c>
      <c r="F58" s="5"/>
      <c r="G58" s="5"/>
      <c r="H58" s="5"/>
      <c r="I58" s="31">
        <f>0+Q58</f>
        <v>0</v>
      </c>
      <c r="O58">
        <f>0+R58</f>
        <v>0</v>
      </c>
      <c r="Q58">
        <f>0+I59+I63+I67+I71+I75+I79</f>
        <v>0</v>
      </c>
      <c r="R58">
        <f>0+O59+O63+O67+O71+O75+O79</f>
        <v>0</v>
      </c>
    </row>
    <row r="59" spans="1:16" ht="12.75">
      <c r="A59" s="17" t="s">
        <v>43</v>
      </c>
      <c r="B59" s="21" t="s">
        <v>99</v>
      </c>
      <c r="C59" s="21" t="s">
        <v>100</v>
      </c>
      <c r="D59" s="17" t="s">
        <v>46</v>
      </c>
      <c r="E59" s="22" t="s">
        <v>101</v>
      </c>
      <c r="F59" s="23" t="s">
        <v>56</v>
      </c>
      <c r="G59" s="24">
        <v>16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22</v>
      </c>
    </row>
    <row r="60" spans="1:5" ht="12.75">
      <c r="A60" s="26" t="s">
        <v>49</v>
      </c>
      <c r="E60" s="27" t="s">
        <v>46</v>
      </c>
    </row>
    <row r="61" spans="1:5" ht="12.75">
      <c r="A61" s="28" t="s">
        <v>50</v>
      </c>
      <c r="E61" s="29" t="s">
        <v>102</v>
      </c>
    </row>
    <row r="62" spans="1:5" ht="51">
      <c r="A62" t="s">
        <v>52</v>
      </c>
      <c r="E62" s="27" t="s">
        <v>103</v>
      </c>
    </row>
    <row r="63" spans="1:16" ht="12.75">
      <c r="A63" s="17" t="s">
        <v>43</v>
      </c>
      <c r="B63" s="21" t="s">
        <v>104</v>
      </c>
      <c r="C63" s="21" t="s">
        <v>105</v>
      </c>
      <c r="D63" s="17" t="s">
        <v>46</v>
      </c>
      <c r="E63" s="22" t="s">
        <v>106</v>
      </c>
      <c r="F63" s="23" t="s">
        <v>56</v>
      </c>
      <c r="G63" s="24">
        <v>131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22</v>
      </c>
    </row>
    <row r="64" spans="1:5" ht="12.75">
      <c r="A64" s="26" t="s">
        <v>49</v>
      </c>
      <c r="E64" s="27" t="s">
        <v>46</v>
      </c>
    </row>
    <row r="65" spans="1:5" ht="63.75">
      <c r="A65" s="28" t="s">
        <v>50</v>
      </c>
      <c r="E65" s="29" t="s">
        <v>107</v>
      </c>
    </row>
    <row r="66" spans="1:5" ht="51">
      <c r="A66" t="s">
        <v>52</v>
      </c>
      <c r="E66" s="27" t="s">
        <v>103</v>
      </c>
    </row>
    <row r="67" spans="1:16" ht="12.75">
      <c r="A67" s="17" t="s">
        <v>43</v>
      </c>
      <c r="B67" s="21" t="s">
        <v>108</v>
      </c>
      <c r="C67" s="21" t="s">
        <v>109</v>
      </c>
      <c r="D67" s="17" t="s">
        <v>46</v>
      </c>
      <c r="E67" s="22" t="s">
        <v>110</v>
      </c>
      <c r="F67" s="23" t="s">
        <v>56</v>
      </c>
      <c r="G67" s="24">
        <v>13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22</v>
      </c>
    </row>
    <row r="68" spans="1:5" ht="12.75">
      <c r="A68" s="26" t="s">
        <v>49</v>
      </c>
      <c r="E68" s="27" t="s">
        <v>46</v>
      </c>
    </row>
    <row r="69" spans="1:5" ht="12.75">
      <c r="A69" s="28" t="s">
        <v>50</v>
      </c>
      <c r="E69" s="29" t="s">
        <v>293</v>
      </c>
    </row>
    <row r="70" spans="1:5" ht="165.75">
      <c r="A70" t="s">
        <v>52</v>
      </c>
      <c r="E70" s="27" t="s">
        <v>111</v>
      </c>
    </row>
    <row r="71" spans="1:16" ht="25.5">
      <c r="A71" s="17" t="s">
        <v>43</v>
      </c>
      <c r="B71" s="21" t="s">
        <v>112</v>
      </c>
      <c r="C71" s="21" t="s">
        <v>113</v>
      </c>
      <c r="D71" s="17" t="s">
        <v>46</v>
      </c>
      <c r="E71" s="22" t="s">
        <v>114</v>
      </c>
      <c r="F71" s="23" t="s">
        <v>56</v>
      </c>
      <c r="G71" s="24">
        <v>2.2</v>
      </c>
      <c r="H71" s="25">
        <v>0</v>
      </c>
      <c r="I71" s="25">
        <f>ROUND(ROUND(H71,2)*ROUND(G71,3),2)</f>
        <v>0</v>
      </c>
      <c r="O71">
        <f>(I71*21)/100</f>
        <v>0</v>
      </c>
      <c r="P71" t="s">
        <v>22</v>
      </c>
    </row>
    <row r="72" spans="1:5" ht="12.75">
      <c r="A72" s="26" t="s">
        <v>49</v>
      </c>
      <c r="E72" s="27" t="s">
        <v>46</v>
      </c>
    </row>
    <row r="73" spans="1:5" ht="25.5">
      <c r="A73" s="28" t="s">
        <v>50</v>
      </c>
      <c r="E73" s="29" t="s">
        <v>294</v>
      </c>
    </row>
    <row r="74" spans="1:5" ht="165.75">
      <c r="A74" t="s">
        <v>52</v>
      </c>
      <c r="E74" s="27" t="s">
        <v>111</v>
      </c>
    </row>
    <row r="75" spans="1:16" ht="12.75">
      <c r="A75" s="17" t="s">
        <v>43</v>
      </c>
      <c r="B75" s="21" t="s">
        <v>115</v>
      </c>
      <c r="C75" s="21" t="s">
        <v>116</v>
      </c>
      <c r="D75" s="17" t="s">
        <v>46</v>
      </c>
      <c r="E75" s="22" t="s">
        <v>117</v>
      </c>
      <c r="F75" s="23" t="s">
        <v>56</v>
      </c>
      <c r="G75" s="24">
        <v>117</v>
      </c>
      <c r="H75" s="25">
        <v>0</v>
      </c>
      <c r="I75" s="25">
        <f>ROUND(ROUND(H75,2)*ROUND(G75,3),2)</f>
        <v>0</v>
      </c>
      <c r="O75">
        <f>(I75*21)/100</f>
        <v>0</v>
      </c>
      <c r="P75" t="s">
        <v>22</v>
      </c>
    </row>
    <row r="76" spans="1:5" ht="12.75">
      <c r="A76" s="26" t="s">
        <v>49</v>
      </c>
      <c r="E76" s="27" t="s">
        <v>46</v>
      </c>
    </row>
    <row r="77" spans="1:5" ht="38.25">
      <c r="A77" s="28" t="s">
        <v>50</v>
      </c>
      <c r="E77" s="29" t="s">
        <v>118</v>
      </c>
    </row>
    <row r="78" spans="1:5" ht="153">
      <c r="A78" t="s">
        <v>52</v>
      </c>
      <c r="E78" s="27" t="s">
        <v>119</v>
      </c>
    </row>
    <row r="79" spans="1:16" ht="12.75">
      <c r="A79" s="17" t="s">
        <v>43</v>
      </c>
      <c r="B79" s="21" t="s">
        <v>120</v>
      </c>
      <c r="C79" s="21" t="s">
        <v>121</v>
      </c>
      <c r="D79" s="17" t="s">
        <v>46</v>
      </c>
      <c r="E79" s="22" t="s">
        <v>122</v>
      </c>
      <c r="F79" s="23" t="s">
        <v>73</v>
      </c>
      <c r="G79" s="24">
        <v>26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22</v>
      </c>
    </row>
    <row r="80" spans="1:5" ht="12.75">
      <c r="A80" s="26" t="s">
        <v>49</v>
      </c>
      <c r="E80" s="27" t="s">
        <v>46</v>
      </c>
    </row>
    <row r="81" spans="1:5" ht="12.75">
      <c r="A81" s="28" t="s">
        <v>50</v>
      </c>
      <c r="E81" s="29" t="s">
        <v>123</v>
      </c>
    </row>
    <row r="82" spans="1:5" ht="38.25">
      <c r="A82" t="s">
        <v>52</v>
      </c>
      <c r="E82" s="27" t="s">
        <v>124</v>
      </c>
    </row>
    <row r="83" spans="1:18" ht="12.75" customHeight="1">
      <c r="A83" s="5" t="s">
        <v>41</v>
      </c>
      <c r="B83" s="5"/>
      <c r="C83" s="30" t="s">
        <v>81</v>
      </c>
      <c r="D83" s="5"/>
      <c r="E83" s="19" t="s">
        <v>125</v>
      </c>
      <c r="F83" s="5"/>
      <c r="G83" s="5"/>
      <c r="H83" s="5"/>
      <c r="I83" s="31">
        <f>0+Q83</f>
        <v>0</v>
      </c>
      <c r="O83">
        <f>0+R83</f>
        <v>0</v>
      </c>
      <c r="Q83">
        <f>0+I84</f>
        <v>0</v>
      </c>
      <c r="R83">
        <f>0+O84</f>
        <v>0</v>
      </c>
    </row>
    <row r="84" spans="1:16" ht="12.75">
      <c r="A84" s="17" t="s">
        <v>43</v>
      </c>
      <c r="B84" s="21" t="s">
        <v>126</v>
      </c>
      <c r="C84" s="21" t="s">
        <v>127</v>
      </c>
      <c r="D84" s="17" t="s">
        <v>46</v>
      </c>
      <c r="E84" s="22" t="s">
        <v>128</v>
      </c>
      <c r="F84" s="23" t="s">
        <v>48</v>
      </c>
      <c r="G84" s="24">
        <v>2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22</v>
      </c>
    </row>
    <row r="85" spans="1:5" ht="12.75">
      <c r="A85" s="26" t="s">
        <v>49</v>
      </c>
      <c r="E85" s="27" t="s">
        <v>46</v>
      </c>
    </row>
    <row r="86" spans="1:5" ht="12.75">
      <c r="A86" s="28" t="s">
        <v>50</v>
      </c>
      <c r="E86" s="29" t="s">
        <v>129</v>
      </c>
    </row>
    <row r="87" spans="1:5" ht="38.25">
      <c r="A87" t="s">
        <v>52</v>
      </c>
      <c r="E87" s="27" t="s">
        <v>130</v>
      </c>
    </row>
    <row r="88" spans="1:18" ht="12.75" customHeight="1">
      <c r="A88" s="5" t="s">
        <v>41</v>
      </c>
      <c r="B88" s="5"/>
      <c r="C88" s="30" t="s">
        <v>38</v>
      </c>
      <c r="D88" s="5"/>
      <c r="E88" s="19" t="s">
        <v>131</v>
      </c>
      <c r="F88" s="5"/>
      <c r="G88" s="5"/>
      <c r="H88" s="5"/>
      <c r="I88" s="31">
        <f>0+Q88</f>
        <v>0</v>
      </c>
      <c r="O88">
        <f>0+R88</f>
        <v>0</v>
      </c>
      <c r="Q88">
        <f>0+I89+I93+I97+I101+I105+I109+I113+I117</f>
        <v>0</v>
      </c>
      <c r="R88">
        <f>0+O89+O93+O97+O101+O105+O109+O113+O117</f>
        <v>0</v>
      </c>
    </row>
    <row r="89" spans="1:16" ht="25.5">
      <c r="A89" s="17" t="s">
        <v>43</v>
      </c>
      <c r="B89" s="21" t="s">
        <v>132</v>
      </c>
      <c r="C89" s="21" t="s">
        <v>133</v>
      </c>
      <c r="D89" s="17" t="s">
        <v>46</v>
      </c>
      <c r="E89" s="22" t="s">
        <v>134</v>
      </c>
      <c r="F89" s="23" t="s">
        <v>48</v>
      </c>
      <c r="G89" s="24">
        <v>3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22</v>
      </c>
    </row>
    <row r="90" spans="1:5" ht="12.75">
      <c r="A90" s="26" t="s">
        <v>49</v>
      </c>
      <c r="E90" s="27" t="s">
        <v>46</v>
      </c>
    </row>
    <row r="91" spans="1:5" ht="12.75">
      <c r="A91" s="28" t="s">
        <v>50</v>
      </c>
      <c r="E91" s="29" t="s">
        <v>135</v>
      </c>
    </row>
    <row r="92" spans="1:5" ht="25.5">
      <c r="A92" t="s">
        <v>52</v>
      </c>
      <c r="E92" s="27" t="s">
        <v>136</v>
      </c>
    </row>
    <row r="93" spans="1:16" ht="25.5">
      <c r="A93" s="17" t="s">
        <v>43</v>
      </c>
      <c r="B93" s="21" t="s">
        <v>137</v>
      </c>
      <c r="C93" s="21" t="s">
        <v>138</v>
      </c>
      <c r="D93" s="17" t="s">
        <v>46</v>
      </c>
      <c r="E93" s="22" t="s">
        <v>139</v>
      </c>
      <c r="F93" s="23" t="s">
        <v>48</v>
      </c>
      <c r="G93" s="24">
        <v>1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6" t="s">
        <v>49</v>
      </c>
      <c r="E94" s="27" t="s">
        <v>46</v>
      </c>
    </row>
    <row r="95" spans="1:5" ht="12.75">
      <c r="A95" s="28" t="s">
        <v>50</v>
      </c>
      <c r="E95" s="29" t="s">
        <v>46</v>
      </c>
    </row>
    <row r="96" spans="1:5" ht="38.25">
      <c r="A96" t="s">
        <v>52</v>
      </c>
      <c r="E96" s="27" t="s">
        <v>140</v>
      </c>
    </row>
    <row r="97" spans="1:16" ht="25.5">
      <c r="A97" s="17" t="s">
        <v>43</v>
      </c>
      <c r="B97" s="21" t="s">
        <v>141</v>
      </c>
      <c r="C97" s="21" t="s">
        <v>142</v>
      </c>
      <c r="D97" s="17" t="s">
        <v>46</v>
      </c>
      <c r="E97" s="22" t="s">
        <v>143</v>
      </c>
      <c r="F97" s="23" t="s">
        <v>56</v>
      </c>
      <c r="G97" s="24">
        <v>7.5</v>
      </c>
      <c r="H97" s="25">
        <v>0</v>
      </c>
      <c r="I97" s="25">
        <f>ROUND(ROUND(H97,2)*ROUND(G97,3),2)</f>
        <v>0</v>
      </c>
      <c r="O97">
        <f>(I97*21)/100</f>
        <v>0</v>
      </c>
      <c r="P97" t="s">
        <v>22</v>
      </c>
    </row>
    <row r="98" spans="1:5" ht="12.75">
      <c r="A98" s="26" t="s">
        <v>49</v>
      </c>
      <c r="E98" s="27" t="s">
        <v>46</v>
      </c>
    </row>
    <row r="99" spans="1:5" ht="12.75">
      <c r="A99" s="28" t="s">
        <v>50</v>
      </c>
      <c r="E99" s="29" t="s">
        <v>144</v>
      </c>
    </row>
    <row r="100" spans="1:5" ht="38.25">
      <c r="A100" t="s">
        <v>52</v>
      </c>
      <c r="E100" s="27" t="s">
        <v>145</v>
      </c>
    </row>
    <row r="101" spans="1:16" ht="12.75">
      <c r="A101" s="17" t="s">
        <v>43</v>
      </c>
      <c r="B101" s="21" t="s">
        <v>146</v>
      </c>
      <c r="C101" s="21" t="s">
        <v>147</v>
      </c>
      <c r="D101" s="17" t="s">
        <v>46</v>
      </c>
      <c r="E101" s="22" t="s">
        <v>148</v>
      </c>
      <c r="F101" s="23" t="s">
        <v>48</v>
      </c>
      <c r="G101" s="24">
        <v>1</v>
      </c>
      <c r="H101" s="25">
        <v>0</v>
      </c>
      <c r="I101" s="25">
        <f>ROUND(ROUND(H101,2)*ROUND(G101,3),2)</f>
        <v>0</v>
      </c>
      <c r="O101">
        <f>(I101*21)/100</f>
        <v>0</v>
      </c>
      <c r="P101" t="s">
        <v>22</v>
      </c>
    </row>
    <row r="102" spans="1:5" ht="12.75">
      <c r="A102" s="26" t="s">
        <v>49</v>
      </c>
      <c r="E102" s="27" t="s">
        <v>46</v>
      </c>
    </row>
    <row r="103" spans="1:5" ht="12.75">
      <c r="A103" s="28" t="s">
        <v>50</v>
      </c>
      <c r="E103" s="29" t="s">
        <v>149</v>
      </c>
    </row>
    <row r="104" spans="1:5" ht="38.25">
      <c r="A104" t="s">
        <v>52</v>
      </c>
      <c r="E104" s="27" t="s">
        <v>150</v>
      </c>
    </row>
    <row r="105" spans="1:16" ht="12.75">
      <c r="A105" s="17" t="s">
        <v>43</v>
      </c>
      <c r="B105" s="21" t="s">
        <v>151</v>
      </c>
      <c r="C105" s="21" t="s">
        <v>152</v>
      </c>
      <c r="D105" s="17" t="s">
        <v>46</v>
      </c>
      <c r="E105" s="22" t="s">
        <v>153</v>
      </c>
      <c r="F105" s="23" t="s">
        <v>73</v>
      </c>
      <c r="G105" s="24">
        <v>17</v>
      </c>
      <c r="H105" s="25">
        <v>0</v>
      </c>
      <c r="I105" s="25">
        <f>ROUND(ROUND(H105,2)*ROUND(G105,3),2)</f>
        <v>0</v>
      </c>
      <c r="O105">
        <f>(I105*21)/100</f>
        <v>0</v>
      </c>
      <c r="P105" t="s">
        <v>22</v>
      </c>
    </row>
    <row r="106" spans="1:5" ht="12.75">
      <c r="A106" s="26" t="s">
        <v>49</v>
      </c>
      <c r="E106" s="27" t="s">
        <v>46</v>
      </c>
    </row>
    <row r="107" spans="1:5" ht="12.75">
      <c r="A107" s="28" t="s">
        <v>50</v>
      </c>
      <c r="E107" s="29" t="s">
        <v>154</v>
      </c>
    </row>
    <row r="108" spans="1:5" ht="51">
      <c r="A108" t="s">
        <v>52</v>
      </c>
      <c r="E108" s="27" t="s">
        <v>155</v>
      </c>
    </row>
    <row r="109" spans="1:16" ht="12.75">
      <c r="A109" s="17" t="s">
        <v>43</v>
      </c>
      <c r="B109" s="21" t="s">
        <v>156</v>
      </c>
      <c r="C109" s="21" t="s">
        <v>157</v>
      </c>
      <c r="D109" s="17" t="s">
        <v>46</v>
      </c>
      <c r="E109" s="22" t="s">
        <v>158</v>
      </c>
      <c r="F109" s="23" t="s">
        <v>73</v>
      </c>
      <c r="G109" s="24">
        <v>47</v>
      </c>
      <c r="H109" s="25">
        <v>0</v>
      </c>
      <c r="I109" s="25">
        <f>ROUND(ROUND(H109,2)*ROUND(G109,3),2)</f>
        <v>0</v>
      </c>
      <c r="O109">
        <f>(I109*21)/100</f>
        <v>0</v>
      </c>
      <c r="P109" t="s">
        <v>22</v>
      </c>
    </row>
    <row r="110" spans="1:5" ht="12.75">
      <c r="A110" s="26" t="s">
        <v>49</v>
      </c>
      <c r="E110" s="27" t="s">
        <v>46</v>
      </c>
    </row>
    <row r="111" spans="1:5" ht="12.75">
      <c r="A111" s="28" t="s">
        <v>50</v>
      </c>
      <c r="E111" s="29" t="s">
        <v>159</v>
      </c>
    </row>
    <row r="112" spans="1:5" ht="51">
      <c r="A112" t="s">
        <v>52</v>
      </c>
      <c r="E112" s="27" t="s">
        <v>155</v>
      </c>
    </row>
    <row r="113" spans="1:16" ht="12.75">
      <c r="A113" s="17" t="s">
        <v>43</v>
      </c>
      <c r="B113" s="21" t="s">
        <v>160</v>
      </c>
      <c r="C113" s="21" t="s">
        <v>161</v>
      </c>
      <c r="D113" s="17" t="s">
        <v>46</v>
      </c>
      <c r="E113" s="22" t="s">
        <v>162</v>
      </c>
      <c r="F113" s="23" t="s">
        <v>73</v>
      </c>
      <c r="G113" s="24">
        <v>52</v>
      </c>
      <c r="H113" s="25">
        <v>0</v>
      </c>
      <c r="I113" s="25">
        <f>ROUND(ROUND(H113,2)*ROUND(G113,3),2)</f>
        <v>0</v>
      </c>
      <c r="O113">
        <f>(I113*21)/100</f>
        <v>0</v>
      </c>
      <c r="P113" t="s">
        <v>22</v>
      </c>
    </row>
    <row r="114" spans="1:5" ht="12.75">
      <c r="A114" s="26" t="s">
        <v>49</v>
      </c>
      <c r="E114" s="27" t="s">
        <v>46</v>
      </c>
    </row>
    <row r="115" spans="1:5" ht="12.75">
      <c r="A115" s="28" t="s">
        <v>50</v>
      </c>
      <c r="E115" s="29" t="s">
        <v>163</v>
      </c>
    </row>
    <row r="116" spans="1:5" ht="51">
      <c r="A116" t="s">
        <v>52</v>
      </c>
      <c r="E116" s="27" t="s">
        <v>164</v>
      </c>
    </row>
    <row r="117" spans="1:16" ht="12.75">
      <c r="A117" s="17" t="s">
        <v>43</v>
      </c>
      <c r="B117" s="21" t="s">
        <v>165</v>
      </c>
      <c r="C117" s="21" t="s">
        <v>166</v>
      </c>
      <c r="D117" s="17" t="s">
        <v>46</v>
      </c>
      <c r="E117" s="22" t="s">
        <v>167</v>
      </c>
      <c r="F117" s="23" t="s">
        <v>73</v>
      </c>
      <c r="G117" s="24">
        <v>26</v>
      </c>
      <c r="H117" s="25">
        <v>0</v>
      </c>
      <c r="I117" s="25">
        <f>ROUND(ROUND(H117,2)*ROUND(G117,3),2)</f>
        <v>0</v>
      </c>
      <c r="O117">
        <f>(I117*21)/100</f>
        <v>0</v>
      </c>
      <c r="P117" t="s">
        <v>22</v>
      </c>
    </row>
    <row r="118" spans="1:5" ht="12.75">
      <c r="A118" s="26" t="s">
        <v>49</v>
      </c>
      <c r="E118" s="27" t="s">
        <v>46</v>
      </c>
    </row>
    <row r="119" spans="1:5" ht="12.75">
      <c r="A119" s="28" t="s">
        <v>50</v>
      </c>
      <c r="E119" s="29" t="s">
        <v>46</v>
      </c>
    </row>
    <row r="120" spans="1:5" ht="25.5">
      <c r="A120" t="s">
        <v>52</v>
      </c>
      <c r="E120" s="27" t="s">
        <v>168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0+O8+O13+O46+O55+O64+O105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169</v>
      </c>
      <c r="I3" s="32">
        <f>0+I8+I13+I46+I55+I64+I105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169</v>
      </c>
      <c r="D4" s="38"/>
      <c r="E4" s="13" t="s">
        <v>170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24</v>
      </c>
      <c r="B5" s="39" t="s">
        <v>26</v>
      </c>
      <c r="C5" s="39" t="s">
        <v>28</v>
      </c>
      <c r="D5" s="39" t="s">
        <v>29</v>
      </c>
      <c r="E5" s="39" t="s">
        <v>30</v>
      </c>
      <c r="F5" s="39" t="s">
        <v>32</v>
      </c>
      <c r="G5" s="39" t="s">
        <v>34</v>
      </c>
      <c r="H5" s="39" t="s">
        <v>36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37</v>
      </c>
      <c r="I6" s="11" t="s">
        <v>39</v>
      </c>
    </row>
    <row r="7" spans="1:9" ht="12.75" customHeight="1">
      <c r="A7" s="11" t="s">
        <v>25</v>
      </c>
      <c r="B7" s="11" t="s">
        <v>27</v>
      </c>
      <c r="C7" s="11" t="s">
        <v>22</v>
      </c>
      <c r="D7" s="11" t="s">
        <v>21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</row>
    <row r="8" spans="1:18" ht="12.75" customHeight="1">
      <c r="A8" s="14" t="s">
        <v>41</v>
      </c>
      <c r="B8" s="14"/>
      <c r="C8" s="18" t="s">
        <v>25</v>
      </c>
      <c r="D8" s="14"/>
      <c r="E8" s="19" t="s">
        <v>42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43</v>
      </c>
      <c r="B9" s="21" t="s">
        <v>44</v>
      </c>
      <c r="C9" s="21" t="s">
        <v>45</v>
      </c>
      <c r="D9" s="17" t="s">
        <v>46</v>
      </c>
      <c r="E9" s="22" t="s">
        <v>171</v>
      </c>
      <c r="F9" s="23" t="s">
        <v>48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12.75">
      <c r="A11" s="28" t="s">
        <v>50</v>
      </c>
      <c r="E11" s="29" t="s">
        <v>172</v>
      </c>
    </row>
    <row r="12" spans="1:5" ht="12.75">
      <c r="A12" t="s">
        <v>52</v>
      </c>
      <c r="E12" s="27" t="s">
        <v>46</v>
      </c>
    </row>
    <row r="13" spans="1:18" ht="12.75" customHeight="1">
      <c r="A13" s="5" t="s">
        <v>41</v>
      </c>
      <c r="B13" s="5"/>
      <c r="C13" s="30" t="s">
        <v>27</v>
      </c>
      <c r="D13" s="5"/>
      <c r="E13" s="19" t="s">
        <v>53</v>
      </c>
      <c r="F13" s="5"/>
      <c r="G13" s="5"/>
      <c r="H13" s="5"/>
      <c r="I13" s="31">
        <f>0+Q13</f>
        <v>0</v>
      </c>
      <c r="O13">
        <f>0+R13</f>
        <v>0</v>
      </c>
      <c r="Q13">
        <f>0+I14+I18+I22+I26+I30+I34+I38+I42</f>
        <v>0</v>
      </c>
      <c r="R13">
        <f>0+O14+O18+O22+O26+O30+O34+O38+O42</f>
        <v>0</v>
      </c>
    </row>
    <row r="14" spans="1:16" ht="12.75">
      <c r="A14" s="17" t="s">
        <v>43</v>
      </c>
      <c r="B14" s="21" t="s">
        <v>27</v>
      </c>
      <c r="C14" s="21" t="s">
        <v>54</v>
      </c>
      <c r="D14" s="17" t="s">
        <v>46</v>
      </c>
      <c r="E14" s="22" t="s">
        <v>55</v>
      </c>
      <c r="F14" s="23" t="s">
        <v>56</v>
      </c>
      <c r="G14" s="24">
        <v>10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22</v>
      </c>
    </row>
    <row r="15" spans="1:5" ht="12.75">
      <c r="A15" s="26" t="s">
        <v>49</v>
      </c>
      <c r="E15" s="27" t="s">
        <v>46</v>
      </c>
    </row>
    <row r="16" spans="1:5" ht="25.5">
      <c r="A16" s="28" t="s">
        <v>50</v>
      </c>
      <c r="E16" s="29" t="s">
        <v>173</v>
      </c>
    </row>
    <row r="17" spans="1:5" ht="12.75">
      <c r="A17" t="s">
        <v>52</v>
      </c>
      <c r="E17" s="27" t="s">
        <v>58</v>
      </c>
    </row>
    <row r="18" spans="1:16" ht="25.5">
      <c r="A18" s="17" t="s">
        <v>43</v>
      </c>
      <c r="B18" s="21" t="s">
        <v>22</v>
      </c>
      <c r="C18" s="21" t="s">
        <v>63</v>
      </c>
      <c r="D18" s="17" t="s">
        <v>46</v>
      </c>
      <c r="E18" s="22" t="s">
        <v>64</v>
      </c>
      <c r="F18" s="23" t="s">
        <v>65</v>
      </c>
      <c r="G18" s="24">
        <v>0.53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6" t="s">
        <v>49</v>
      </c>
      <c r="E19" s="27" t="s">
        <v>46</v>
      </c>
    </row>
    <row r="20" spans="1:5" ht="25.5">
      <c r="A20" s="28" t="s">
        <v>50</v>
      </c>
      <c r="E20" s="29" t="s">
        <v>174</v>
      </c>
    </row>
    <row r="21" spans="1:5" ht="63.75">
      <c r="A21" t="s">
        <v>52</v>
      </c>
      <c r="E21" s="27" t="s">
        <v>67</v>
      </c>
    </row>
    <row r="22" spans="1:16" ht="12.75">
      <c r="A22" s="17" t="s">
        <v>43</v>
      </c>
      <c r="B22" s="21" t="s">
        <v>21</v>
      </c>
      <c r="C22" s="21" t="s">
        <v>82</v>
      </c>
      <c r="D22" s="17" t="s">
        <v>46</v>
      </c>
      <c r="E22" s="22" t="s">
        <v>83</v>
      </c>
      <c r="F22" s="23" t="s">
        <v>65</v>
      </c>
      <c r="G22" s="24">
        <v>0.34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12.75">
      <c r="A24" s="28" t="s">
        <v>50</v>
      </c>
      <c r="E24" s="29" t="s">
        <v>175</v>
      </c>
    </row>
    <row r="25" spans="1:5" ht="369.75">
      <c r="A25" t="s">
        <v>52</v>
      </c>
      <c r="E25" s="27" t="s">
        <v>85</v>
      </c>
    </row>
    <row r="26" spans="1:16" ht="12.75">
      <c r="A26" s="17" t="s">
        <v>43</v>
      </c>
      <c r="B26" s="21" t="s">
        <v>31</v>
      </c>
      <c r="C26" s="21" t="s">
        <v>176</v>
      </c>
      <c r="D26" s="17" t="s">
        <v>46</v>
      </c>
      <c r="E26" s="22" t="s">
        <v>177</v>
      </c>
      <c r="F26" s="23" t="s">
        <v>65</v>
      </c>
      <c r="G26" s="24">
        <v>6.45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46</v>
      </c>
    </row>
    <row r="28" spans="1:5" ht="12.75">
      <c r="A28" s="28" t="s">
        <v>50</v>
      </c>
      <c r="E28" s="29" t="s">
        <v>178</v>
      </c>
    </row>
    <row r="29" spans="1:5" ht="318.75">
      <c r="A29" t="s">
        <v>52</v>
      </c>
      <c r="E29" s="27" t="s">
        <v>179</v>
      </c>
    </row>
    <row r="30" spans="1:16" ht="12.75">
      <c r="A30" s="17" t="s">
        <v>43</v>
      </c>
      <c r="B30" s="21" t="s">
        <v>33</v>
      </c>
      <c r="C30" s="21" t="s">
        <v>180</v>
      </c>
      <c r="D30" s="17" t="s">
        <v>46</v>
      </c>
      <c r="E30" s="22" t="s">
        <v>181</v>
      </c>
      <c r="F30" s="23" t="s">
        <v>65</v>
      </c>
      <c r="G30" s="24">
        <v>2.6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46</v>
      </c>
    </row>
    <row r="32" spans="1:5" ht="127.5">
      <c r="A32" s="28" t="s">
        <v>50</v>
      </c>
      <c r="E32" s="29" t="s">
        <v>182</v>
      </c>
    </row>
    <row r="33" spans="1:5" ht="318.75">
      <c r="A33" t="s">
        <v>52</v>
      </c>
      <c r="E33" s="27" t="s">
        <v>179</v>
      </c>
    </row>
    <row r="34" spans="1:16" ht="12.75">
      <c r="A34" s="17" t="s">
        <v>43</v>
      </c>
      <c r="B34" s="21" t="s">
        <v>35</v>
      </c>
      <c r="C34" s="21" t="s">
        <v>183</v>
      </c>
      <c r="D34" s="17" t="s">
        <v>46</v>
      </c>
      <c r="E34" s="22" t="s">
        <v>184</v>
      </c>
      <c r="F34" s="23" t="s">
        <v>65</v>
      </c>
      <c r="G34" s="24">
        <v>6.45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63.75">
      <c r="A36" s="28" t="s">
        <v>50</v>
      </c>
      <c r="E36" s="29" t="s">
        <v>185</v>
      </c>
    </row>
    <row r="37" spans="1:5" ht="229.5">
      <c r="A37" t="s">
        <v>52</v>
      </c>
      <c r="E37" s="27" t="s">
        <v>186</v>
      </c>
    </row>
    <row r="38" spans="1:16" ht="12.75">
      <c r="A38" s="17" t="s">
        <v>43</v>
      </c>
      <c r="B38" s="21" t="s">
        <v>78</v>
      </c>
      <c r="C38" s="21" t="s">
        <v>90</v>
      </c>
      <c r="D38" s="17" t="s">
        <v>46</v>
      </c>
      <c r="E38" s="22" t="s">
        <v>91</v>
      </c>
      <c r="F38" s="23" t="s">
        <v>56</v>
      </c>
      <c r="G38" s="24">
        <v>10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12.75">
      <c r="A40" s="28" t="s">
        <v>50</v>
      </c>
      <c r="E40" s="29" t="s">
        <v>46</v>
      </c>
    </row>
    <row r="41" spans="1:5" ht="38.25">
      <c r="A41" t="s">
        <v>52</v>
      </c>
      <c r="E41" s="27" t="s">
        <v>93</v>
      </c>
    </row>
    <row r="42" spans="1:16" ht="12.75">
      <c r="A42" s="17" t="s">
        <v>43</v>
      </c>
      <c r="B42" s="21" t="s">
        <v>81</v>
      </c>
      <c r="C42" s="21" t="s">
        <v>95</v>
      </c>
      <c r="D42" s="17" t="s">
        <v>46</v>
      </c>
      <c r="E42" s="22" t="s">
        <v>96</v>
      </c>
      <c r="F42" s="23" t="s">
        <v>56</v>
      </c>
      <c r="G42" s="24">
        <v>10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46</v>
      </c>
    </row>
    <row r="44" spans="1:5" ht="12.75">
      <c r="A44" s="28" t="s">
        <v>50</v>
      </c>
      <c r="E44" s="29" t="s">
        <v>46</v>
      </c>
    </row>
    <row r="45" spans="1:5" ht="25.5">
      <c r="A45" t="s">
        <v>52</v>
      </c>
      <c r="E45" s="27" t="s">
        <v>97</v>
      </c>
    </row>
    <row r="46" spans="1:18" ht="12.75" customHeight="1">
      <c r="A46" s="5" t="s">
        <v>41</v>
      </c>
      <c r="B46" s="5"/>
      <c r="C46" s="30" t="s">
        <v>31</v>
      </c>
      <c r="D46" s="5"/>
      <c r="E46" s="19" t="s">
        <v>187</v>
      </c>
      <c r="F46" s="5"/>
      <c r="G46" s="5"/>
      <c r="H46" s="5"/>
      <c r="I46" s="31">
        <f>0+Q46</f>
        <v>0</v>
      </c>
      <c r="O46">
        <f>0+R46</f>
        <v>0</v>
      </c>
      <c r="Q46">
        <f>0+I47+I51</f>
        <v>0</v>
      </c>
      <c r="R46">
        <f>0+O47+O51</f>
        <v>0</v>
      </c>
    </row>
    <row r="47" spans="1:16" ht="12.75">
      <c r="A47" s="17" t="s">
        <v>43</v>
      </c>
      <c r="B47" s="21" t="s">
        <v>38</v>
      </c>
      <c r="C47" s="21" t="s">
        <v>188</v>
      </c>
      <c r="D47" s="17" t="s">
        <v>46</v>
      </c>
      <c r="E47" s="22" t="s">
        <v>189</v>
      </c>
      <c r="F47" s="23" t="s">
        <v>65</v>
      </c>
      <c r="G47" s="24">
        <v>0.193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22</v>
      </c>
    </row>
    <row r="48" spans="1:5" ht="12.75">
      <c r="A48" s="26" t="s">
        <v>49</v>
      </c>
      <c r="E48" s="27" t="s">
        <v>46</v>
      </c>
    </row>
    <row r="49" spans="1:5" ht="25.5">
      <c r="A49" s="28" t="s">
        <v>50</v>
      </c>
      <c r="E49" s="29" t="s">
        <v>190</v>
      </c>
    </row>
    <row r="50" spans="1:5" ht="369.75">
      <c r="A50" t="s">
        <v>52</v>
      </c>
      <c r="E50" s="27" t="s">
        <v>191</v>
      </c>
    </row>
    <row r="51" spans="1:16" ht="12.75">
      <c r="A51" s="17" t="s">
        <v>43</v>
      </c>
      <c r="B51" s="21" t="s">
        <v>40</v>
      </c>
      <c r="C51" s="21" t="s">
        <v>192</v>
      </c>
      <c r="D51" s="17" t="s">
        <v>46</v>
      </c>
      <c r="E51" s="22" t="s">
        <v>193</v>
      </c>
      <c r="F51" s="23" t="s">
        <v>65</v>
      </c>
      <c r="G51" s="24">
        <v>2.22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22</v>
      </c>
    </row>
    <row r="52" spans="1:5" ht="12.75">
      <c r="A52" s="26" t="s">
        <v>49</v>
      </c>
      <c r="E52" s="27" t="s">
        <v>46</v>
      </c>
    </row>
    <row r="53" spans="1:5" ht="63.75">
      <c r="A53" s="28" t="s">
        <v>50</v>
      </c>
      <c r="E53" s="29" t="s">
        <v>194</v>
      </c>
    </row>
    <row r="54" spans="1:5" ht="38.25">
      <c r="A54" t="s">
        <v>52</v>
      </c>
      <c r="E54" s="27" t="s">
        <v>195</v>
      </c>
    </row>
    <row r="55" spans="1:18" ht="12.75" customHeight="1">
      <c r="A55" s="5" t="s">
        <v>41</v>
      </c>
      <c r="B55" s="5"/>
      <c r="C55" s="30" t="s">
        <v>33</v>
      </c>
      <c r="D55" s="5"/>
      <c r="E55" s="19" t="s">
        <v>98</v>
      </c>
      <c r="F55" s="5"/>
      <c r="G55" s="5"/>
      <c r="H55" s="5"/>
      <c r="I55" s="31">
        <f>0+Q55</f>
        <v>0</v>
      </c>
      <c r="O55">
        <f>0+R55</f>
        <v>0</v>
      </c>
      <c r="Q55">
        <f>0+I56+I60</f>
        <v>0</v>
      </c>
      <c r="R55">
        <f>0+O56+O60</f>
        <v>0</v>
      </c>
    </row>
    <row r="56" spans="1:16" ht="12.75">
      <c r="A56" s="17" t="s">
        <v>43</v>
      </c>
      <c r="B56" s="21" t="s">
        <v>94</v>
      </c>
      <c r="C56" s="21" t="s">
        <v>100</v>
      </c>
      <c r="D56" s="17" t="s">
        <v>46</v>
      </c>
      <c r="E56" s="22" t="s">
        <v>101</v>
      </c>
      <c r="F56" s="23" t="s">
        <v>56</v>
      </c>
      <c r="G56" s="24">
        <v>3.5</v>
      </c>
      <c r="H56" s="25">
        <v>0</v>
      </c>
      <c r="I56" s="25">
        <f>ROUND(ROUND(H56,2)*ROUND(G56,3),2)</f>
        <v>0</v>
      </c>
      <c r="O56">
        <f>(I56*21)/100</f>
        <v>0</v>
      </c>
      <c r="P56" t="s">
        <v>22</v>
      </c>
    </row>
    <row r="57" spans="1:5" ht="12.75">
      <c r="A57" s="26" t="s">
        <v>49</v>
      </c>
      <c r="E57" s="27" t="s">
        <v>46</v>
      </c>
    </row>
    <row r="58" spans="1:5" ht="12.75">
      <c r="A58" s="28" t="s">
        <v>50</v>
      </c>
      <c r="E58" s="29" t="s">
        <v>196</v>
      </c>
    </row>
    <row r="59" spans="1:5" ht="51">
      <c r="A59" t="s">
        <v>52</v>
      </c>
      <c r="E59" s="27" t="s">
        <v>103</v>
      </c>
    </row>
    <row r="60" spans="1:16" ht="12.75">
      <c r="A60" s="17" t="s">
        <v>43</v>
      </c>
      <c r="B60" s="21" t="s">
        <v>99</v>
      </c>
      <c r="C60" s="21" t="s">
        <v>197</v>
      </c>
      <c r="D60" s="17" t="s">
        <v>46</v>
      </c>
      <c r="E60" s="22" t="s">
        <v>198</v>
      </c>
      <c r="F60" s="23" t="s">
        <v>56</v>
      </c>
      <c r="G60" s="24">
        <v>3.5</v>
      </c>
      <c r="H60" s="25">
        <v>0</v>
      </c>
      <c r="I60" s="25">
        <f>ROUND(ROUND(H60,2)*ROUND(G60,3),2)</f>
        <v>0</v>
      </c>
      <c r="O60">
        <f>(I60*21)/100</f>
        <v>0</v>
      </c>
      <c r="P60" t="s">
        <v>22</v>
      </c>
    </row>
    <row r="61" spans="1:5" ht="12.75">
      <c r="A61" s="26" t="s">
        <v>49</v>
      </c>
      <c r="E61" s="27" t="s">
        <v>46</v>
      </c>
    </row>
    <row r="62" spans="1:5" ht="38.25">
      <c r="A62" s="28" t="s">
        <v>50</v>
      </c>
      <c r="E62" s="29" t="s">
        <v>199</v>
      </c>
    </row>
    <row r="63" spans="1:5" ht="102">
      <c r="A63" t="s">
        <v>52</v>
      </c>
      <c r="E63" s="27" t="s">
        <v>200</v>
      </c>
    </row>
    <row r="64" spans="1:18" ht="12.75" customHeight="1">
      <c r="A64" s="5" t="s">
        <v>41</v>
      </c>
      <c r="B64" s="5"/>
      <c r="C64" s="30" t="s">
        <v>78</v>
      </c>
      <c r="D64" s="5"/>
      <c r="E64" s="19" t="s">
        <v>201</v>
      </c>
      <c r="F64" s="5"/>
      <c r="G64" s="5"/>
      <c r="H64" s="5"/>
      <c r="I64" s="31">
        <f>0+Q64</f>
        <v>0</v>
      </c>
      <c r="O64">
        <f>0+R64</f>
        <v>0</v>
      </c>
      <c r="Q64">
        <f>0+I65+I69+I73+I77+I81+I85+I89+I93+I97+I101</f>
        <v>0</v>
      </c>
      <c r="R64">
        <f>0+O65+O69+O73+O77+O81+O85+O89+O93+O97+O101</f>
        <v>0</v>
      </c>
    </row>
    <row r="65" spans="1:16" ht="12.75">
      <c r="A65" s="17" t="s">
        <v>43</v>
      </c>
      <c r="B65" s="21" t="s">
        <v>104</v>
      </c>
      <c r="C65" s="21" t="s">
        <v>202</v>
      </c>
      <c r="D65" s="17" t="s">
        <v>46</v>
      </c>
      <c r="E65" s="22" t="s">
        <v>203</v>
      </c>
      <c r="F65" s="23" t="s">
        <v>73</v>
      </c>
      <c r="G65" s="24">
        <v>38</v>
      </c>
      <c r="H65" s="25">
        <v>0</v>
      </c>
      <c r="I65" s="25">
        <f>ROUND(ROUND(H65,2)*ROUND(G65,3),2)</f>
        <v>0</v>
      </c>
      <c r="O65">
        <f>(I65*21)/100</f>
        <v>0</v>
      </c>
      <c r="P65" t="s">
        <v>22</v>
      </c>
    </row>
    <row r="66" spans="1:5" ht="12.75">
      <c r="A66" s="26" t="s">
        <v>49</v>
      </c>
      <c r="E66" s="27" t="s">
        <v>46</v>
      </c>
    </row>
    <row r="67" spans="1:5" ht="38.25">
      <c r="A67" s="28" t="s">
        <v>50</v>
      </c>
      <c r="E67" s="29" t="s">
        <v>204</v>
      </c>
    </row>
    <row r="68" spans="1:5" ht="114.75">
      <c r="A68" t="s">
        <v>52</v>
      </c>
      <c r="E68" s="27" t="s">
        <v>205</v>
      </c>
    </row>
    <row r="69" spans="1:16" ht="25.5">
      <c r="A69" s="17" t="s">
        <v>43</v>
      </c>
      <c r="B69" s="21" t="s">
        <v>108</v>
      </c>
      <c r="C69" s="21" t="s">
        <v>206</v>
      </c>
      <c r="D69" s="17" t="s">
        <v>46</v>
      </c>
      <c r="E69" s="22" t="s">
        <v>207</v>
      </c>
      <c r="F69" s="23" t="s">
        <v>73</v>
      </c>
      <c r="G69" s="24">
        <v>30</v>
      </c>
      <c r="H69" s="25">
        <v>0</v>
      </c>
      <c r="I69" s="25">
        <f>ROUND(ROUND(H69,2)*ROUND(G69,3),2)</f>
        <v>0</v>
      </c>
      <c r="O69">
        <f>(I69*21)/100</f>
        <v>0</v>
      </c>
      <c r="P69" t="s">
        <v>22</v>
      </c>
    </row>
    <row r="70" spans="1:5" ht="12.75">
      <c r="A70" s="26" t="s">
        <v>49</v>
      </c>
      <c r="E70" s="27" t="s">
        <v>46</v>
      </c>
    </row>
    <row r="71" spans="1:5" ht="12.75">
      <c r="A71" s="28" t="s">
        <v>50</v>
      </c>
      <c r="E71" s="29" t="s">
        <v>208</v>
      </c>
    </row>
    <row r="72" spans="1:5" ht="89.25">
      <c r="A72" t="s">
        <v>52</v>
      </c>
      <c r="E72" s="27" t="s">
        <v>209</v>
      </c>
    </row>
    <row r="73" spans="1:16" ht="12.75">
      <c r="A73" s="17" t="s">
        <v>43</v>
      </c>
      <c r="B73" s="21" t="s">
        <v>112</v>
      </c>
      <c r="C73" s="21" t="s">
        <v>210</v>
      </c>
      <c r="D73" s="17" t="s">
        <v>46</v>
      </c>
      <c r="E73" s="22" t="s">
        <v>211</v>
      </c>
      <c r="F73" s="23" t="s">
        <v>73</v>
      </c>
      <c r="G73" s="24">
        <v>38</v>
      </c>
      <c r="H73" s="25">
        <v>0</v>
      </c>
      <c r="I73" s="25">
        <f>ROUND(ROUND(H73,2)*ROUND(G73,3),2)</f>
        <v>0</v>
      </c>
      <c r="O73">
        <f>(I73*21)/100</f>
        <v>0</v>
      </c>
      <c r="P73" t="s">
        <v>22</v>
      </c>
    </row>
    <row r="74" spans="1:5" ht="12.75">
      <c r="A74" s="26" t="s">
        <v>49</v>
      </c>
      <c r="E74" s="27" t="s">
        <v>46</v>
      </c>
    </row>
    <row r="75" spans="1:5" ht="38.25">
      <c r="A75" s="28" t="s">
        <v>50</v>
      </c>
      <c r="E75" s="29" t="s">
        <v>212</v>
      </c>
    </row>
    <row r="76" spans="1:5" ht="89.25">
      <c r="A76" t="s">
        <v>52</v>
      </c>
      <c r="E76" s="27" t="s">
        <v>209</v>
      </c>
    </row>
    <row r="77" spans="1:16" ht="25.5">
      <c r="A77" s="17" t="s">
        <v>43</v>
      </c>
      <c r="B77" s="21" t="s">
        <v>115</v>
      </c>
      <c r="C77" s="21" t="s">
        <v>213</v>
      </c>
      <c r="D77" s="17" t="s">
        <v>46</v>
      </c>
      <c r="E77" s="22" t="s">
        <v>214</v>
      </c>
      <c r="F77" s="23" t="s">
        <v>48</v>
      </c>
      <c r="G77" s="24">
        <v>6</v>
      </c>
      <c r="H77" s="25">
        <v>0</v>
      </c>
      <c r="I77" s="25">
        <f>ROUND(ROUND(H77,2)*ROUND(G77,3),2)</f>
        <v>0</v>
      </c>
      <c r="O77">
        <f>(I77*21)/100</f>
        <v>0</v>
      </c>
      <c r="P77" t="s">
        <v>22</v>
      </c>
    </row>
    <row r="78" spans="1:5" ht="12.75">
      <c r="A78" s="26" t="s">
        <v>49</v>
      </c>
      <c r="E78" s="27" t="s">
        <v>46</v>
      </c>
    </row>
    <row r="79" spans="1:5" ht="12.75">
      <c r="A79" s="28" t="s">
        <v>50</v>
      </c>
      <c r="E79" s="29" t="s">
        <v>215</v>
      </c>
    </row>
    <row r="80" spans="1:5" ht="102">
      <c r="A80" t="s">
        <v>52</v>
      </c>
      <c r="E80" s="27" t="s">
        <v>216</v>
      </c>
    </row>
    <row r="81" spans="1:16" ht="25.5">
      <c r="A81" s="17" t="s">
        <v>43</v>
      </c>
      <c r="B81" s="21" t="s">
        <v>120</v>
      </c>
      <c r="C81" s="21" t="s">
        <v>217</v>
      </c>
      <c r="D81" s="17" t="s">
        <v>46</v>
      </c>
      <c r="E81" s="22" t="s">
        <v>218</v>
      </c>
      <c r="F81" s="23" t="s">
        <v>48</v>
      </c>
      <c r="G81" s="24">
        <v>8</v>
      </c>
      <c r="H81" s="25">
        <v>0</v>
      </c>
      <c r="I81" s="25">
        <f>ROUND(ROUND(H81,2)*ROUND(G81,3),2)</f>
        <v>0</v>
      </c>
      <c r="O81">
        <f>(I81*21)/100</f>
        <v>0</v>
      </c>
      <c r="P81" t="s">
        <v>22</v>
      </c>
    </row>
    <row r="82" spans="1:5" ht="12.75">
      <c r="A82" s="26" t="s">
        <v>49</v>
      </c>
      <c r="E82" s="27" t="s">
        <v>46</v>
      </c>
    </row>
    <row r="83" spans="1:5" ht="12.75">
      <c r="A83" s="28" t="s">
        <v>50</v>
      </c>
      <c r="E83" s="29" t="s">
        <v>219</v>
      </c>
    </row>
    <row r="84" spans="1:5" ht="102">
      <c r="A84" t="s">
        <v>52</v>
      </c>
      <c r="E84" s="27" t="s">
        <v>216</v>
      </c>
    </row>
    <row r="85" spans="1:16" ht="25.5">
      <c r="A85" s="17" t="s">
        <v>43</v>
      </c>
      <c r="B85" s="21" t="s">
        <v>126</v>
      </c>
      <c r="C85" s="21" t="s">
        <v>220</v>
      </c>
      <c r="D85" s="17" t="s">
        <v>46</v>
      </c>
      <c r="E85" s="22" t="s">
        <v>221</v>
      </c>
      <c r="F85" s="23" t="s">
        <v>48</v>
      </c>
      <c r="G85" s="24">
        <v>1</v>
      </c>
      <c r="H85" s="25">
        <v>0</v>
      </c>
      <c r="I85" s="25">
        <f>ROUND(ROUND(H85,2)*ROUND(G85,3),2)</f>
        <v>0</v>
      </c>
      <c r="O85">
        <f>(I85*21)/100</f>
        <v>0</v>
      </c>
      <c r="P85" t="s">
        <v>22</v>
      </c>
    </row>
    <row r="86" spans="1:5" ht="12.75">
      <c r="A86" s="26" t="s">
        <v>49</v>
      </c>
      <c r="E86" s="27" t="s">
        <v>46</v>
      </c>
    </row>
    <row r="87" spans="1:5" ht="25.5">
      <c r="A87" s="28" t="s">
        <v>50</v>
      </c>
      <c r="E87" s="29" t="s">
        <v>222</v>
      </c>
    </row>
    <row r="88" spans="1:5" ht="114.75">
      <c r="A88" t="s">
        <v>52</v>
      </c>
      <c r="E88" s="27" t="s">
        <v>223</v>
      </c>
    </row>
    <row r="89" spans="1:16" ht="25.5">
      <c r="A89" s="17" t="s">
        <v>43</v>
      </c>
      <c r="B89" s="21" t="s">
        <v>132</v>
      </c>
      <c r="C89" s="21" t="s">
        <v>224</v>
      </c>
      <c r="D89" s="17" t="s">
        <v>46</v>
      </c>
      <c r="E89" s="22" t="s">
        <v>225</v>
      </c>
      <c r="F89" s="23" t="s">
        <v>48</v>
      </c>
      <c r="G89" s="24">
        <v>1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22</v>
      </c>
    </row>
    <row r="90" spans="1:5" ht="12.75">
      <c r="A90" s="26" t="s">
        <v>49</v>
      </c>
      <c r="E90" s="27" t="s">
        <v>46</v>
      </c>
    </row>
    <row r="91" spans="1:5" ht="12.75">
      <c r="A91" s="28" t="s">
        <v>50</v>
      </c>
      <c r="E91" s="29" t="s">
        <v>226</v>
      </c>
    </row>
    <row r="92" spans="1:5" ht="102">
      <c r="A92" t="s">
        <v>52</v>
      </c>
      <c r="E92" s="27" t="s">
        <v>227</v>
      </c>
    </row>
    <row r="93" spans="1:16" ht="25.5">
      <c r="A93" s="17" t="s">
        <v>43</v>
      </c>
      <c r="B93" s="21" t="s">
        <v>137</v>
      </c>
      <c r="C93" s="21" t="s">
        <v>228</v>
      </c>
      <c r="D93" s="17" t="s">
        <v>46</v>
      </c>
      <c r="E93" s="22" t="s">
        <v>229</v>
      </c>
      <c r="F93" s="23" t="s">
        <v>48</v>
      </c>
      <c r="G93" s="24">
        <v>1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6" t="s">
        <v>49</v>
      </c>
      <c r="E94" s="27" t="s">
        <v>46</v>
      </c>
    </row>
    <row r="95" spans="1:5" ht="12.75">
      <c r="A95" s="28" t="s">
        <v>50</v>
      </c>
      <c r="E95" s="29" t="s">
        <v>230</v>
      </c>
    </row>
    <row r="96" spans="1:5" ht="102">
      <c r="A96" t="s">
        <v>52</v>
      </c>
      <c r="E96" s="27" t="s">
        <v>227</v>
      </c>
    </row>
    <row r="97" spans="1:16" ht="12.75">
      <c r="A97" s="17" t="s">
        <v>43</v>
      </c>
      <c r="B97" s="21" t="s">
        <v>141</v>
      </c>
      <c r="C97" s="21" t="s">
        <v>231</v>
      </c>
      <c r="D97" s="17" t="s">
        <v>46</v>
      </c>
      <c r="E97" s="22" t="s">
        <v>232</v>
      </c>
      <c r="F97" s="23" t="s">
        <v>48</v>
      </c>
      <c r="G97" s="24">
        <v>3</v>
      </c>
      <c r="H97" s="25">
        <v>0</v>
      </c>
      <c r="I97" s="25">
        <f>ROUND(ROUND(H97,2)*ROUND(G97,3),2)</f>
        <v>0</v>
      </c>
      <c r="O97">
        <f>(I97*21)/100</f>
        <v>0</v>
      </c>
      <c r="P97" t="s">
        <v>22</v>
      </c>
    </row>
    <row r="98" spans="1:5" ht="12.75">
      <c r="A98" s="26" t="s">
        <v>49</v>
      </c>
      <c r="E98" s="27" t="s">
        <v>46</v>
      </c>
    </row>
    <row r="99" spans="1:5" ht="25.5">
      <c r="A99" s="28" t="s">
        <v>50</v>
      </c>
      <c r="E99" s="29" t="s">
        <v>233</v>
      </c>
    </row>
    <row r="100" spans="1:5" ht="89.25">
      <c r="A100" t="s">
        <v>52</v>
      </c>
      <c r="E100" s="27" t="s">
        <v>234</v>
      </c>
    </row>
    <row r="101" spans="1:16" ht="25.5">
      <c r="A101" s="17" t="s">
        <v>43</v>
      </c>
      <c r="B101" s="21" t="s">
        <v>146</v>
      </c>
      <c r="C101" s="21" t="s">
        <v>235</v>
      </c>
      <c r="D101" s="17" t="s">
        <v>46</v>
      </c>
      <c r="E101" s="22" t="s">
        <v>236</v>
      </c>
      <c r="F101" s="23" t="s">
        <v>48</v>
      </c>
      <c r="G101" s="24">
        <v>1</v>
      </c>
      <c r="H101" s="25">
        <v>0</v>
      </c>
      <c r="I101" s="25">
        <f>ROUND(ROUND(H101,2)*ROUND(G101,3),2)</f>
        <v>0</v>
      </c>
      <c r="O101">
        <f>(I101*21)/100</f>
        <v>0</v>
      </c>
      <c r="P101" t="s">
        <v>22</v>
      </c>
    </row>
    <row r="102" spans="1:5" ht="12.75">
      <c r="A102" s="26" t="s">
        <v>49</v>
      </c>
      <c r="E102" s="27" t="s">
        <v>46</v>
      </c>
    </row>
    <row r="103" spans="1:5" ht="12.75">
      <c r="A103" s="28" t="s">
        <v>50</v>
      </c>
      <c r="E103" s="29" t="s">
        <v>46</v>
      </c>
    </row>
    <row r="104" spans="1:5" ht="76.5">
      <c r="A104" t="s">
        <v>52</v>
      </c>
      <c r="E104" s="27" t="s">
        <v>237</v>
      </c>
    </row>
    <row r="105" spans="1:18" ht="12.75" customHeight="1">
      <c r="A105" s="5" t="s">
        <v>41</v>
      </c>
      <c r="B105" s="5"/>
      <c r="C105" s="30" t="s">
        <v>81</v>
      </c>
      <c r="D105" s="5"/>
      <c r="E105" s="19" t="s">
        <v>125</v>
      </c>
      <c r="F105" s="5"/>
      <c r="G105" s="5"/>
      <c r="H105" s="5"/>
      <c r="I105" s="31">
        <f>0+Q105</f>
        <v>0</v>
      </c>
      <c r="O105">
        <f>0+R105</f>
        <v>0</v>
      </c>
      <c r="Q105">
        <f>0+I106+I110+I114+I118</f>
        <v>0</v>
      </c>
      <c r="R105">
        <f>0+O106+O110+O114+O118</f>
        <v>0</v>
      </c>
    </row>
    <row r="106" spans="1:16" ht="12.75">
      <c r="A106" s="17" t="s">
        <v>43</v>
      </c>
      <c r="B106" s="21" t="s">
        <v>151</v>
      </c>
      <c r="C106" s="21" t="s">
        <v>238</v>
      </c>
      <c r="D106" s="17" t="s">
        <v>46</v>
      </c>
      <c r="E106" s="22" t="s">
        <v>239</v>
      </c>
      <c r="F106" s="23" t="s">
        <v>73</v>
      </c>
      <c r="G106" s="24">
        <v>42</v>
      </c>
      <c r="H106" s="25">
        <v>0</v>
      </c>
      <c r="I106" s="25">
        <f>ROUND(ROUND(H106,2)*ROUND(G106,3),2)</f>
        <v>0</v>
      </c>
      <c r="O106">
        <f>(I106*21)/100</f>
        <v>0</v>
      </c>
      <c r="P106" t="s">
        <v>22</v>
      </c>
    </row>
    <row r="107" spans="1:5" ht="12.75">
      <c r="A107" s="26" t="s">
        <v>49</v>
      </c>
      <c r="E107" s="27" t="s">
        <v>46</v>
      </c>
    </row>
    <row r="108" spans="1:5" ht="38.25">
      <c r="A108" s="28" t="s">
        <v>50</v>
      </c>
      <c r="E108" s="29" t="s">
        <v>240</v>
      </c>
    </row>
    <row r="109" spans="1:5" ht="242.25">
      <c r="A109" t="s">
        <v>52</v>
      </c>
      <c r="E109" s="27" t="s">
        <v>241</v>
      </c>
    </row>
    <row r="110" spans="1:16" ht="12.75">
      <c r="A110" s="17" t="s">
        <v>43</v>
      </c>
      <c r="B110" s="21" t="s">
        <v>156</v>
      </c>
      <c r="C110" s="21" t="s">
        <v>242</v>
      </c>
      <c r="D110" s="17" t="s">
        <v>46</v>
      </c>
      <c r="E110" s="22" t="s">
        <v>243</v>
      </c>
      <c r="F110" s="23" t="s">
        <v>73</v>
      </c>
      <c r="G110" s="24">
        <v>15</v>
      </c>
      <c r="H110" s="25">
        <v>0</v>
      </c>
      <c r="I110" s="25">
        <f>ROUND(ROUND(H110,2)*ROUND(G110,3),2)</f>
        <v>0</v>
      </c>
      <c r="O110">
        <f>(I110*21)/100</f>
        <v>0</v>
      </c>
      <c r="P110" t="s">
        <v>22</v>
      </c>
    </row>
    <row r="111" spans="1:5" ht="12.75">
      <c r="A111" s="26" t="s">
        <v>49</v>
      </c>
      <c r="E111" s="27" t="s">
        <v>46</v>
      </c>
    </row>
    <row r="112" spans="1:5" ht="38.25">
      <c r="A112" s="28" t="s">
        <v>50</v>
      </c>
      <c r="E112" s="29" t="s">
        <v>244</v>
      </c>
    </row>
    <row r="113" spans="1:5" ht="242.25">
      <c r="A113" t="s">
        <v>52</v>
      </c>
      <c r="E113" s="27" t="s">
        <v>241</v>
      </c>
    </row>
    <row r="114" spans="1:16" ht="12.75">
      <c r="A114" s="17" t="s">
        <v>43</v>
      </c>
      <c r="B114" s="21" t="s">
        <v>160</v>
      </c>
      <c r="C114" s="21" t="s">
        <v>245</v>
      </c>
      <c r="D114" s="17" t="s">
        <v>46</v>
      </c>
      <c r="E114" s="22" t="s">
        <v>246</v>
      </c>
      <c r="F114" s="23" t="s">
        <v>73</v>
      </c>
      <c r="G114" s="24">
        <v>33</v>
      </c>
      <c r="H114" s="25">
        <v>0</v>
      </c>
      <c r="I114" s="25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6" t="s">
        <v>49</v>
      </c>
      <c r="E115" s="27" t="s">
        <v>46</v>
      </c>
    </row>
    <row r="116" spans="1:5" ht="12.75">
      <c r="A116" s="28" t="s">
        <v>50</v>
      </c>
      <c r="E116" s="29" t="s">
        <v>46</v>
      </c>
    </row>
    <row r="117" spans="1:5" ht="38.25">
      <c r="A117" t="s">
        <v>52</v>
      </c>
      <c r="E117" s="27" t="s">
        <v>247</v>
      </c>
    </row>
    <row r="118" spans="1:16" ht="12.75">
      <c r="A118" s="17" t="s">
        <v>43</v>
      </c>
      <c r="B118" s="21" t="s">
        <v>165</v>
      </c>
      <c r="C118" s="21" t="s">
        <v>248</v>
      </c>
      <c r="D118" s="17" t="s">
        <v>46</v>
      </c>
      <c r="E118" s="22" t="s">
        <v>249</v>
      </c>
      <c r="F118" s="23" t="s">
        <v>65</v>
      </c>
      <c r="G118" s="24">
        <v>0.202</v>
      </c>
      <c r="H118" s="25">
        <v>0</v>
      </c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12.75">
      <c r="A119" s="26" t="s">
        <v>49</v>
      </c>
      <c r="E119" s="27" t="s">
        <v>46</v>
      </c>
    </row>
    <row r="120" spans="1:5" ht="25.5">
      <c r="A120" s="28" t="s">
        <v>50</v>
      </c>
      <c r="E120" s="29" t="s">
        <v>250</v>
      </c>
    </row>
    <row r="121" spans="1:5" ht="369.75">
      <c r="A121" t="s">
        <v>52</v>
      </c>
      <c r="E121" s="27" t="s">
        <v>251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252</v>
      </c>
      <c r="I3" s="32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252</v>
      </c>
      <c r="D4" s="38"/>
      <c r="E4" s="13" t="s">
        <v>253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24</v>
      </c>
      <c r="B5" s="39" t="s">
        <v>26</v>
      </c>
      <c r="C5" s="39" t="s">
        <v>28</v>
      </c>
      <c r="D5" s="39" t="s">
        <v>29</v>
      </c>
      <c r="E5" s="39" t="s">
        <v>30</v>
      </c>
      <c r="F5" s="39" t="s">
        <v>32</v>
      </c>
      <c r="G5" s="39" t="s">
        <v>34</v>
      </c>
      <c r="H5" s="39" t="s">
        <v>36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37</v>
      </c>
      <c r="I6" s="11" t="s">
        <v>39</v>
      </c>
    </row>
    <row r="7" spans="1:9" ht="12.75" customHeight="1">
      <c r="A7" s="11" t="s">
        <v>25</v>
      </c>
      <c r="B7" s="11" t="s">
        <v>27</v>
      </c>
      <c r="C7" s="11" t="s">
        <v>22</v>
      </c>
      <c r="D7" s="11" t="s">
        <v>21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</row>
    <row r="8" spans="1:18" ht="12.75" customHeight="1">
      <c r="A8" s="14" t="s">
        <v>41</v>
      </c>
      <c r="B8" s="14"/>
      <c r="C8" s="18" t="s">
        <v>25</v>
      </c>
      <c r="D8" s="14"/>
      <c r="E8" s="19" t="s">
        <v>42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7" t="s">
        <v>43</v>
      </c>
      <c r="B9" s="21" t="s">
        <v>27</v>
      </c>
      <c r="C9" s="21" t="s">
        <v>254</v>
      </c>
      <c r="D9" s="17" t="s">
        <v>27</v>
      </c>
      <c r="E9" s="22" t="s">
        <v>255</v>
      </c>
      <c r="F9" s="23" t="s">
        <v>256</v>
      </c>
      <c r="G9" s="24">
        <v>15.07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51">
      <c r="A11" s="28" t="s">
        <v>50</v>
      </c>
      <c r="E11" s="29" t="s">
        <v>257</v>
      </c>
    </row>
    <row r="12" spans="1:5" ht="25.5">
      <c r="A12" t="s">
        <v>52</v>
      </c>
      <c r="E12" s="27" t="s">
        <v>258</v>
      </c>
    </row>
    <row r="13" spans="1:16" ht="12.75">
      <c r="A13" s="17" t="s">
        <v>43</v>
      </c>
      <c r="B13" s="21" t="s">
        <v>22</v>
      </c>
      <c r="C13" s="21" t="s">
        <v>254</v>
      </c>
      <c r="D13" s="17" t="s">
        <v>46</v>
      </c>
      <c r="E13" s="22" t="s">
        <v>255</v>
      </c>
      <c r="F13" s="23" t="s">
        <v>256</v>
      </c>
      <c r="G13" s="24">
        <v>107.36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46</v>
      </c>
    </row>
    <row r="15" spans="1:5" ht="38.25">
      <c r="A15" s="28" t="s">
        <v>50</v>
      </c>
      <c r="E15" s="29" t="s">
        <v>259</v>
      </c>
    </row>
    <row r="16" spans="1:5" ht="25.5">
      <c r="A16" t="s">
        <v>52</v>
      </c>
      <c r="E16" s="27" t="s">
        <v>258</v>
      </c>
    </row>
    <row r="17" spans="1:16" ht="12.75">
      <c r="A17" s="17" t="s">
        <v>43</v>
      </c>
      <c r="B17" s="21" t="s">
        <v>21</v>
      </c>
      <c r="C17" s="21" t="s">
        <v>260</v>
      </c>
      <c r="D17" s="17" t="s">
        <v>46</v>
      </c>
      <c r="E17" s="22" t="s">
        <v>261</v>
      </c>
      <c r="F17" s="23" t="s">
        <v>262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46</v>
      </c>
    </row>
    <row r="19" spans="1:5" ht="12.75">
      <c r="A19" s="28" t="s">
        <v>50</v>
      </c>
      <c r="E19" s="29" t="s">
        <v>263</v>
      </c>
    </row>
    <row r="20" spans="1:5" ht="12.75">
      <c r="A20" t="s">
        <v>52</v>
      </c>
      <c r="E20" s="27" t="s">
        <v>264</v>
      </c>
    </row>
    <row r="21" spans="1:16" ht="12.75">
      <c r="A21" s="17" t="s">
        <v>43</v>
      </c>
      <c r="B21" s="21" t="s">
        <v>31</v>
      </c>
      <c r="C21" s="21" t="s">
        <v>265</v>
      </c>
      <c r="D21" s="17" t="s">
        <v>46</v>
      </c>
      <c r="E21" s="22" t="s">
        <v>266</v>
      </c>
      <c r="F21" s="23" t="s">
        <v>262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12.75">
      <c r="A23" s="28" t="s">
        <v>50</v>
      </c>
      <c r="E23" s="29" t="s">
        <v>267</v>
      </c>
    </row>
    <row r="24" spans="1:5" ht="12.75">
      <c r="A24" t="s">
        <v>52</v>
      </c>
      <c r="E24" s="27" t="s">
        <v>264</v>
      </c>
    </row>
    <row r="25" spans="1:16" ht="12.75">
      <c r="A25" s="17" t="s">
        <v>43</v>
      </c>
      <c r="B25" s="21" t="s">
        <v>33</v>
      </c>
      <c r="C25" s="21" t="s">
        <v>268</v>
      </c>
      <c r="D25" s="17" t="s">
        <v>46</v>
      </c>
      <c r="E25" s="22" t="s">
        <v>269</v>
      </c>
      <c r="F25" s="23" t="s">
        <v>262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46</v>
      </c>
    </row>
    <row r="27" spans="1:5" ht="12.75">
      <c r="A27" s="28" t="s">
        <v>50</v>
      </c>
      <c r="E27" s="29" t="s">
        <v>270</v>
      </c>
    </row>
    <row r="28" spans="1:5" ht="38.25">
      <c r="A28" t="s">
        <v>52</v>
      </c>
      <c r="E28" s="27" t="s">
        <v>271</v>
      </c>
    </row>
    <row r="29" spans="1:16" ht="12.75">
      <c r="A29" s="17" t="s">
        <v>43</v>
      </c>
      <c r="B29" s="21" t="s">
        <v>35</v>
      </c>
      <c r="C29" s="21" t="s">
        <v>272</v>
      </c>
      <c r="D29" s="17" t="s">
        <v>46</v>
      </c>
      <c r="E29" s="22" t="s">
        <v>273</v>
      </c>
      <c r="F29" s="23" t="s">
        <v>262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46</v>
      </c>
    </row>
    <row r="31" spans="1:5" ht="25.5">
      <c r="A31" s="28" t="s">
        <v>50</v>
      </c>
      <c r="E31" s="29" t="s">
        <v>274</v>
      </c>
    </row>
    <row r="32" spans="1:5" ht="12.75">
      <c r="A32" t="s">
        <v>52</v>
      </c>
      <c r="E32" s="27" t="s">
        <v>275</v>
      </c>
    </row>
    <row r="33" spans="1:16" ht="12.75">
      <c r="A33" s="17" t="s">
        <v>43</v>
      </c>
      <c r="B33" s="21" t="s">
        <v>78</v>
      </c>
      <c r="C33" s="21" t="s">
        <v>276</v>
      </c>
      <c r="D33" s="17" t="s">
        <v>46</v>
      </c>
      <c r="E33" s="22" t="s">
        <v>277</v>
      </c>
      <c r="F33" s="23" t="s">
        <v>262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46</v>
      </c>
    </row>
    <row r="35" spans="1:5" ht="12.75">
      <c r="A35" s="28" t="s">
        <v>50</v>
      </c>
      <c r="E35" s="29" t="s">
        <v>278</v>
      </c>
    </row>
    <row r="36" spans="1:5" ht="12.75">
      <c r="A36" t="s">
        <v>52</v>
      </c>
      <c r="E36" s="27" t="s">
        <v>275</v>
      </c>
    </row>
    <row r="37" spans="1:16" ht="12.75">
      <c r="A37" s="17" t="s">
        <v>43</v>
      </c>
      <c r="B37" s="21" t="s">
        <v>81</v>
      </c>
      <c r="C37" s="21" t="s">
        <v>279</v>
      </c>
      <c r="D37" s="17" t="s">
        <v>46</v>
      </c>
      <c r="E37" s="22" t="s">
        <v>280</v>
      </c>
      <c r="F37" s="23" t="s">
        <v>262</v>
      </c>
      <c r="G37" s="24">
        <v>1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49</v>
      </c>
      <c r="E38" s="27" t="s">
        <v>46</v>
      </c>
    </row>
    <row r="39" spans="1:5" ht="12.75">
      <c r="A39" s="28" t="s">
        <v>50</v>
      </c>
      <c r="E39" s="29" t="s">
        <v>46</v>
      </c>
    </row>
    <row r="40" spans="1:5" ht="25.5">
      <c r="A40" t="s">
        <v>52</v>
      </c>
      <c r="E40" s="27" t="s">
        <v>281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Drahoš Gromotovič</cp:lastModifiedBy>
  <dcterms:modified xsi:type="dcterms:W3CDTF">2018-11-29T15:02:49Z</dcterms:modified>
  <cp:category/>
  <cp:version/>
  <cp:contentType/>
  <cp:contentStatus/>
</cp:coreProperties>
</file>