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prokesova\BD Partyzánská 302, Bohumín Pudlov\VZ Realizace stavby\Příloha č. 4 - Rozpočet - zadání\Výkazy výměr\3Silnoproud - původní\"/>
    </mc:Choice>
  </mc:AlternateContent>
  <bookViews>
    <workbookView xWindow="0" yWindow="0" windowWidth="21570" windowHeight="8595" activeTab="2"/>
  </bookViews>
  <sheets>
    <sheet name="Parametry" sheetId="1" r:id="rId1"/>
    <sheet name="Rekapitulace" sheetId="3" r:id="rId2"/>
    <sheet name="Rozpočet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H121" i="2" l="1"/>
  <c r="B26" i="3"/>
  <c r="C26" i="3" s="1"/>
  <c r="C10" i="3"/>
  <c r="C9" i="3"/>
  <c r="C11" i="3" s="1"/>
  <c r="I137" i="2"/>
  <c r="H137" i="2"/>
  <c r="F137" i="2"/>
  <c r="J137" i="2" s="1"/>
  <c r="I136" i="2"/>
  <c r="H136" i="2"/>
  <c r="F136" i="2"/>
  <c r="J136" i="2" s="1"/>
  <c r="I135" i="2"/>
  <c r="H135" i="2"/>
  <c r="F135" i="2"/>
  <c r="I132" i="2"/>
  <c r="H132" i="2"/>
  <c r="F132" i="2"/>
  <c r="J132" i="2" s="1"/>
  <c r="I130" i="2"/>
  <c r="H130" i="2"/>
  <c r="F130" i="2"/>
  <c r="I128" i="2"/>
  <c r="H128" i="2"/>
  <c r="F128" i="2"/>
  <c r="J128" i="2" s="1"/>
  <c r="I127" i="2"/>
  <c r="H127" i="2"/>
  <c r="F127" i="2"/>
  <c r="J127" i="2" s="1"/>
  <c r="I126" i="2"/>
  <c r="H126" i="2"/>
  <c r="H138" i="2" s="1"/>
  <c r="C35" i="3" s="1"/>
  <c r="F126" i="2"/>
  <c r="J126" i="2" s="1"/>
  <c r="I120" i="2"/>
  <c r="H120" i="2"/>
  <c r="F120" i="2"/>
  <c r="J120" i="2" s="1"/>
  <c r="I118" i="2"/>
  <c r="H118" i="2"/>
  <c r="F118" i="2"/>
  <c r="J118" i="2" s="1"/>
  <c r="I116" i="2"/>
  <c r="H116" i="2"/>
  <c r="F116" i="2"/>
  <c r="J116" i="2" s="1"/>
  <c r="I114" i="2"/>
  <c r="H114" i="2"/>
  <c r="F114" i="2"/>
  <c r="J114" i="2" s="1"/>
  <c r="I112" i="2"/>
  <c r="H112" i="2"/>
  <c r="F112" i="2"/>
  <c r="J112" i="2" s="1"/>
  <c r="I110" i="2"/>
  <c r="H110" i="2"/>
  <c r="F110" i="2"/>
  <c r="J110" i="2" s="1"/>
  <c r="I108" i="2"/>
  <c r="H108" i="2"/>
  <c r="F108" i="2"/>
  <c r="J108" i="2" s="1"/>
  <c r="I107" i="2"/>
  <c r="H107" i="2"/>
  <c r="F107" i="2"/>
  <c r="I105" i="2"/>
  <c r="H105" i="2"/>
  <c r="F105" i="2"/>
  <c r="J105" i="2" s="1"/>
  <c r="I103" i="2"/>
  <c r="H103" i="2"/>
  <c r="F103" i="2"/>
  <c r="J103" i="2" s="1"/>
  <c r="I102" i="2"/>
  <c r="H102" i="2"/>
  <c r="F102" i="2"/>
  <c r="I101" i="2"/>
  <c r="H101" i="2"/>
  <c r="F101" i="2"/>
  <c r="J101" i="2" s="1"/>
  <c r="I98" i="2"/>
  <c r="H98" i="2"/>
  <c r="F98" i="2"/>
  <c r="J98" i="2" s="1"/>
  <c r="I95" i="2"/>
  <c r="H95" i="2"/>
  <c r="F95" i="2"/>
  <c r="J95" i="2" s="1"/>
  <c r="I92" i="2"/>
  <c r="H92" i="2"/>
  <c r="F92" i="2"/>
  <c r="J92" i="2" s="1"/>
  <c r="I91" i="2"/>
  <c r="H91" i="2"/>
  <c r="F91" i="2"/>
  <c r="J91" i="2" s="1"/>
  <c r="I90" i="2"/>
  <c r="H90" i="2"/>
  <c r="F90" i="2"/>
  <c r="J90" i="2" s="1"/>
  <c r="I89" i="2"/>
  <c r="H89" i="2"/>
  <c r="F89" i="2"/>
  <c r="J89" i="2" s="1"/>
  <c r="I87" i="2"/>
  <c r="H87" i="2"/>
  <c r="F87" i="2"/>
  <c r="J87" i="2" s="1"/>
  <c r="I86" i="2"/>
  <c r="H86" i="2"/>
  <c r="F86" i="2"/>
  <c r="J86" i="2" s="1"/>
  <c r="I84" i="2"/>
  <c r="H84" i="2"/>
  <c r="F84" i="2"/>
  <c r="I83" i="2"/>
  <c r="H83" i="2"/>
  <c r="F83" i="2"/>
  <c r="J83" i="2" s="1"/>
  <c r="I82" i="2"/>
  <c r="H82" i="2"/>
  <c r="F82" i="2"/>
  <c r="J82" i="2" s="1"/>
  <c r="I80" i="2"/>
  <c r="H80" i="2"/>
  <c r="F80" i="2"/>
  <c r="J80" i="2" s="1"/>
  <c r="I79" i="2"/>
  <c r="H79" i="2"/>
  <c r="F79" i="2"/>
  <c r="J79" i="2" s="1"/>
  <c r="I77" i="2"/>
  <c r="H77" i="2"/>
  <c r="F77" i="2"/>
  <c r="J77" i="2" s="1"/>
  <c r="I76" i="2"/>
  <c r="F76" i="2"/>
  <c r="I74" i="2"/>
  <c r="H74" i="2"/>
  <c r="F74" i="2"/>
  <c r="J74" i="2" s="1"/>
  <c r="I72" i="2"/>
  <c r="H72" i="2"/>
  <c r="F72" i="2"/>
  <c r="J72" i="2" s="1"/>
  <c r="I71" i="2"/>
  <c r="H71" i="2"/>
  <c r="F71" i="2"/>
  <c r="J71" i="2" s="1"/>
  <c r="I70" i="2"/>
  <c r="H70" i="2"/>
  <c r="F70" i="2"/>
  <c r="I69" i="2"/>
  <c r="H69" i="2"/>
  <c r="F69" i="2"/>
  <c r="I68" i="2"/>
  <c r="H68" i="2"/>
  <c r="F68" i="2"/>
  <c r="J68" i="2" s="1"/>
  <c r="I66" i="2"/>
  <c r="H66" i="2"/>
  <c r="F66" i="2"/>
  <c r="J66" i="2" s="1"/>
  <c r="I65" i="2"/>
  <c r="H65" i="2"/>
  <c r="F65" i="2"/>
  <c r="I64" i="2"/>
  <c r="H64" i="2"/>
  <c r="F64" i="2"/>
  <c r="J64" i="2" s="1"/>
  <c r="I62" i="2"/>
  <c r="H62" i="2"/>
  <c r="F62" i="2"/>
  <c r="J62" i="2" s="1"/>
  <c r="I60" i="2"/>
  <c r="H60" i="2"/>
  <c r="F60" i="2"/>
  <c r="I59" i="2"/>
  <c r="H59" i="2"/>
  <c r="F59" i="2"/>
  <c r="J59" i="2" s="1"/>
  <c r="I57" i="2"/>
  <c r="H57" i="2"/>
  <c r="F57" i="2"/>
  <c r="J57" i="2" s="1"/>
  <c r="I55" i="2"/>
  <c r="H55" i="2"/>
  <c r="F55" i="2"/>
  <c r="I54" i="2"/>
  <c r="H54" i="2"/>
  <c r="F54" i="2"/>
  <c r="J54" i="2" s="1"/>
  <c r="I53" i="2"/>
  <c r="H53" i="2"/>
  <c r="F53" i="2"/>
  <c r="J53" i="2" s="1"/>
  <c r="I51" i="2"/>
  <c r="H51" i="2"/>
  <c r="F51" i="2"/>
  <c r="J51" i="2" s="1"/>
  <c r="I50" i="2"/>
  <c r="H50" i="2"/>
  <c r="F50" i="2"/>
  <c r="J50" i="2" s="1"/>
  <c r="I49" i="2"/>
  <c r="H49" i="2"/>
  <c r="F49" i="2"/>
  <c r="J49" i="2" s="1"/>
  <c r="I47" i="2"/>
  <c r="H47" i="2"/>
  <c r="F47" i="2"/>
  <c r="J47" i="2" s="1"/>
  <c r="I46" i="2"/>
  <c r="H46" i="2"/>
  <c r="F46" i="2"/>
  <c r="I44" i="2"/>
  <c r="H44" i="2"/>
  <c r="F44" i="2"/>
  <c r="J44" i="2" s="1"/>
  <c r="I43" i="2"/>
  <c r="H43" i="2"/>
  <c r="F43" i="2"/>
  <c r="I42" i="2"/>
  <c r="H42" i="2"/>
  <c r="F42" i="2"/>
  <c r="J42" i="2" s="1"/>
  <c r="I40" i="2"/>
  <c r="H40" i="2"/>
  <c r="F40" i="2"/>
  <c r="I38" i="2"/>
  <c r="H38" i="2"/>
  <c r="F38" i="2"/>
  <c r="J38" i="2" s="1"/>
  <c r="I36" i="2"/>
  <c r="H36" i="2"/>
  <c r="F36" i="2"/>
  <c r="J36" i="2" s="1"/>
  <c r="I34" i="2"/>
  <c r="H34" i="2"/>
  <c r="F34" i="2"/>
  <c r="I32" i="2"/>
  <c r="H32" i="2"/>
  <c r="F32" i="2"/>
  <c r="J32" i="2" s="1"/>
  <c r="I31" i="2"/>
  <c r="H31" i="2"/>
  <c r="F31" i="2"/>
  <c r="J31" i="2" s="1"/>
  <c r="I29" i="2"/>
  <c r="H29" i="2"/>
  <c r="F29" i="2"/>
  <c r="J29" i="2" s="1"/>
  <c r="I28" i="2"/>
  <c r="H28" i="2"/>
  <c r="F28" i="2"/>
  <c r="J28" i="2" s="1"/>
  <c r="I26" i="2"/>
  <c r="H26" i="2"/>
  <c r="F26" i="2"/>
  <c r="J26" i="2" s="1"/>
  <c r="I25" i="2"/>
  <c r="H25" i="2"/>
  <c r="F25" i="2"/>
  <c r="J25" i="2" s="1"/>
  <c r="I24" i="2"/>
  <c r="H24" i="2"/>
  <c r="F24" i="2"/>
  <c r="I23" i="2"/>
  <c r="H23" i="2"/>
  <c r="F23" i="2"/>
  <c r="J23" i="2" s="1"/>
  <c r="I21" i="2"/>
  <c r="H21" i="2"/>
  <c r="F21" i="2"/>
  <c r="J21" i="2" s="1"/>
  <c r="I20" i="2"/>
  <c r="H20" i="2"/>
  <c r="F20" i="2"/>
  <c r="J20" i="2" s="1"/>
  <c r="I19" i="2"/>
  <c r="H19" i="2"/>
  <c r="F19" i="2"/>
  <c r="J19" i="2" s="1"/>
  <c r="I18" i="2"/>
  <c r="H18" i="2"/>
  <c r="F18" i="2"/>
  <c r="J18" i="2" s="1"/>
  <c r="I17" i="2"/>
  <c r="H17" i="2"/>
  <c r="F17" i="2"/>
  <c r="J17" i="2" s="1"/>
  <c r="I16" i="2"/>
  <c r="H16" i="2"/>
  <c r="F16" i="2"/>
  <c r="J16" i="2" s="1"/>
  <c r="I15" i="2"/>
  <c r="H15" i="2"/>
  <c r="F15" i="2"/>
  <c r="J15" i="2" s="1"/>
  <c r="I14" i="2"/>
  <c r="H14" i="2"/>
  <c r="F14" i="2"/>
  <c r="J14" i="2" s="1"/>
  <c r="I13" i="2"/>
  <c r="H13" i="2"/>
  <c r="F13" i="2"/>
  <c r="I9" i="2"/>
  <c r="H9" i="2"/>
  <c r="F9" i="2"/>
  <c r="I8" i="2"/>
  <c r="H8" i="2"/>
  <c r="H10" i="2" s="1"/>
  <c r="C33" i="3" s="1"/>
  <c r="F8" i="2"/>
  <c r="F10" i="2" s="1"/>
  <c r="B33" i="3" s="1"/>
  <c r="I4" i="2"/>
  <c r="H4" i="2"/>
  <c r="F4" i="2"/>
  <c r="J4" i="2" s="1"/>
  <c r="I3" i="2"/>
  <c r="H3" i="2"/>
  <c r="H5" i="2" s="1"/>
  <c r="F3" i="2"/>
  <c r="J3" i="2" s="1"/>
  <c r="J76" i="2" l="1"/>
  <c r="J130" i="2"/>
  <c r="J138" i="2" s="1"/>
  <c r="J107" i="2"/>
  <c r="J60" i="2"/>
  <c r="J46" i="2"/>
  <c r="J43" i="2"/>
  <c r="J34" i="2"/>
  <c r="H122" i="2"/>
  <c r="C34" i="3" s="1"/>
  <c r="J9" i="2"/>
  <c r="J55" i="2"/>
  <c r="I121" i="2"/>
  <c r="J5" i="2"/>
  <c r="J69" i="2"/>
  <c r="J40" i="2"/>
  <c r="J102" i="2"/>
  <c r="J65" i="2"/>
  <c r="J135" i="2"/>
  <c r="J24" i="2"/>
  <c r="J84" i="2"/>
  <c r="J13" i="2"/>
  <c r="J70" i="2"/>
  <c r="C32" i="3"/>
  <c r="J8" i="2"/>
  <c r="F5" i="2"/>
  <c r="F138" i="2"/>
  <c r="C6" i="3" l="1"/>
  <c r="J10" i="2"/>
  <c r="F121" i="2"/>
  <c r="J121" i="2" s="1"/>
  <c r="J122" i="2" s="1"/>
  <c r="B35" i="3"/>
  <c r="B3" i="3"/>
  <c r="B32" i="3"/>
  <c r="F122" i="2" l="1"/>
  <c r="C4" i="3"/>
  <c r="B4" i="3"/>
  <c r="B7" i="3" s="1"/>
  <c r="B34" i="3" l="1"/>
  <c r="C5" i="3"/>
  <c r="C8" i="3" s="1"/>
  <c r="B12" i="3"/>
  <c r="C7" i="3" l="1"/>
  <c r="C12" i="3" s="1"/>
  <c r="C15" i="3" l="1"/>
  <c r="C19" i="3"/>
  <c r="C20" i="3"/>
  <c r="C14" i="3"/>
  <c r="C13" i="3"/>
  <c r="C16" i="3" l="1"/>
  <c r="C22" i="3" s="1"/>
  <c r="C21" i="3"/>
  <c r="C24" i="3" l="1"/>
  <c r="B25" i="3" s="1"/>
  <c r="C25" i="3" s="1"/>
  <c r="C27" i="3" l="1"/>
  <c r="C29" i="3"/>
  <c r="C30" i="3"/>
</calcChain>
</file>

<file path=xl/sharedStrings.xml><?xml version="1.0" encoding="utf-8"?>
<sst xmlns="http://schemas.openxmlformats.org/spreadsheetml/2006/main" count="525" uniqueCount="304">
  <si>
    <t>Název</t>
  </si>
  <si>
    <t>Hodnota</t>
  </si>
  <si>
    <t>Nadpis rekapitulace</t>
  </si>
  <si>
    <t>Seznam prací a dodávek elektrotechnických zařízení</t>
  </si>
  <si>
    <t>Akce</t>
  </si>
  <si>
    <t>Stavební úpravy bytového domu ul. Partyzánská č.p. 302 v Pudlově</t>
  </si>
  <si>
    <t>Projekt</t>
  </si>
  <si>
    <t>D.1.4 Silnoporudá elektrorechnika</t>
  </si>
  <si>
    <t>Investor</t>
  </si>
  <si>
    <t>Město Bohumín, Masarykova 158, 735 81 Bohumín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</si>
  <si>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</si>
  <si>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</si>
  <si>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</si>
  <si>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</si>
  <si>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</si>
  <si>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</si>
  <si>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</si>
  <si>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</si>
  <si>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</si>
  <si>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</si>
  <si>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</si>
  <si>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</si>
  <si>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</si>
  <si>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</si>
  <si>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</si>
  <si>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</si>
  <si>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</si>
  <si>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</si>
  <si>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</si>
  <si>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</si>
  <si>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</si>
  <si>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</si>
  <si>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</si>
  <si>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</si>
  <si>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</si>
  <si>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</si>
  <si>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</si>
  <si>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</si>
  <si>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</si>
  <si>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</si>
  <si>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</si>
  <si>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</si>
  <si>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</si>
  <si>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</si>
  <si>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</si>
  <si>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</si>
  <si>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</si>
  <si>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</si>
  <si>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</si>
  <si>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</si>
  <si>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</si>
  <si>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</si>
  <si>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</si>
  <si>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</si>
  <si>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</si>
  <si>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</si>
  <si>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elektroměrových rozvaděčů</t>
  </si>
  <si>
    <t>1</t>
  </si>
  <si>
    <t>ks</t>
  </si>
  <si>
    <t>2</t>
  </si>
  <si>
    <t>Dodávka elektroměrového rozvaděče, 2x 3f, elektroměr bez HDO, 2x jistič B25/3p, EI30S kouřotěsné</t>
  </si>
  <si>
    <t>Dodávky elektroměrových rozvaděčů - celkem</t>
  </si>
  <si>
    <t>Dodávky rozvaděčů</t>
  </si>
  <si>
    <t>3</t>
  </si>
  <si>
    <t>Dodávka rozvaděče společných prostor RS dle přiloženého schématu</t>
  </si>
  <si>
    <t>4</t>
  </si>
  <si>
    <t>Dodávka rozvaděče RB dle přiloženého schématu</t>
  </si>
  <si>
    <t>Dodávky rozvaděčů - celkem</t>
  </si>
  <si>
    <t>Montážní materiál a práce</t>
  </si>
  <si>
    <t>5</t>
  </si>
  <si>
    <t>LED přisazené svítidlo, IP65, s pohybovým čidlem</t>
  </si>
  <si>
    <t>6</t>
  </si>
  <si>
    <t>Kulaté LED přisazené svítidlo s pohybovým čidlem, IP44, bílá, 27W, 3000lm</t>
  </si>
  <si>
    <t>7</t>
  </si>
  <si>
    <t>Svítidlo průmyslové s ochranným košem, vč. LED žárovky E27</t>
  </si>
  <si>
    <t>8</t>
  </si>
  <si>
    <t>Svítidlo LED prachotěsné, polyesterové tělo , opálový kryt, 20W, 2750lm, Ra80, 4000K</t>
  </si>
  <si>
    <t>9</t>
  </si>
  <si>
    <t>Svítidlo nouzové, 3,2W, 330lm, Ra80</t>
  </si>
  <si>
    <t>10</t>
  </si>
  <si>
    <t>Svítidlo nouzové, optika pro únikové cesty, 2,2W, 380lm, 6500K</t>
  </si>
  <si>
    <t>11</t>
  </si>
  <si>
    <t>Svítidlo nouzové, univerzální optika, 8W, IP65</t>
  </si>
  <si>
    <t>Fluorescenční tabulka</t>
  </si>
  <si>
    <t>13</t>
  </si>
  <si>
    <t>Svítidlo LED, kulaté d=250 (chodba, koupelny)</t>
  </si>
  <si>
    <t xml:space="preserve">STROJEK SPÍNAČE </t>
  </si>
  <si>
    <t>14</t>
  </si>
  <si>
    <t>1-pól.vyp.(1)</t>
  </si>
  <si>
    <t>15</t>
  </si>
  <si>
    <t>střídav.přep.(6)</t>
  </si>
  <si>
    <t>16</t>
  </si>
  <si>
    <t>sériov.přep.(5)</t>
  </si>
  <si>
    <t>17</t>
  </si>
  <si>
    <t>kříž.přep.(7)</t>
  </si>
  <si>
    <t>KRYT SPÍNAČE BARVA BÍLÁ</t>
  </si>
  <si>
    <t>18</t>
  </si>
  <si>
    <t>B 2 páčky</t>
  </si>
  <si>
    <t>19</t>
  </si>
  <si>
    <t>B 1 páčka</t>
  </si>
  <si>
    <t>RÁMEČEK PRO PŘÍSTROJE BARVA BÍLÁ</t>
  </si>
  <si>
    <t>20</t>
  </si>
  <si>
    <t>B jednoduchý</t>
  </si>
  <si>
    <t>B 5x,vodorovný</t>
  </si>
  <si>
    <t>KRABICE PŘÍSTROJOVÁ POD OMÍTKU</t>
  </si>
  <si>
    <t>22</t>
  </si>
  <si>
    <t>KP 67/2 70x45</t>
  </si>
  <si>
    <t>KRABICE ODBOČNÁ POD OMÍTKU BEZ SVORKOVNICE</t>
  </si>
  <si>
    <t>23</t>
  </si>
  <si>
    <t>KOM 97_KA 103x50</t>
  </si>
  <si>
    <t>ZÁSUVKA DOMOVNÍ, BARVA BÍLÁ, KOMPLETNÍ</t>
  </si>
  <si>
    <t>24</t>
  </si>
  <si>
    <t>B 2p+PE</t>
  </si>
  <si>
    <t>ZÁSUVKA DOMOVNÍ POD OMÍTKU, TANGO, BARVA BÍLÁ</t>
  </si>
  <si>
    <t>25</t>
  </si>
  <si>
    <t>B 2x2p+z,dvojitá</t>
  </si>
  <si>
    <t>SPÍNAČ DO VLHKA V IZOL. IP44  BARVA ŠEDÁ</t>
  </si>
  <si>
    <t>26</t>
  </si>
  <si>
    <t>1-pólový vypínač</t>
  </si>
  <si>
    <t>27</t>
  </si>
  <si>
    <t>střídavý přepínač</t>
  </si>
  <si>
    <t>28</t>
  </si>
  <si>
    <t>křížový přepínač</t>
  </si>
  <si>
    <t>UKONČENÍ  VODIČŮ V ROZVADĚČÍCH</t>
  </si>
  <si>
    <t>29</t>
  </si>
  <si>
    <t xml:space="preserve"> do 2,5 mm2</t>
  </si>
  <si>
    <t>30</t>
  </si>
  <si>
    <t xml:space="preserve"> do 6 mm2</t>
  </si>
  <si>
    <t>UKONČENÍ Cu KABELŮ  DO</t>
  </si>
  <si>
    <t>31</t>
  </si>
  <si>
    <t xml:space="preserve"> 4x50 mm2</t>
  </si>
  <si>
    <t>32</t>
  </si>
  <si>
    <t xml:space="preserve"> 5x6 mm2</t>
  </si>
  <si>
    <t>33</t>
  </si>
  <si>
    <t>Svorka na potrubí Cu pás</t>
  </si>
  <si>
    <t>kus</t>
  </si>
  <si>
    <t>SVORKOVNICE HLAVNIHO</t>
  </si>
  <si>
    <t>34</t>
  </si>
  <si>
    <t xml:space="preserve"> Pospojování</t>
  </si>
  <si>
    <t>35</t>
  </si>
  <si>
    <t>Požární ucpávky</t>
  </si>
  <si>
    <t>m2</t>
  </si>
  <si>
    <t>36</t>
  </si>
  <si>
    <t>Trubka pevná ocelová, průměr 60mm</t>
  </si>
  <si>
    <t>m</t>
  </si>
  <si>
    <t>KABEL SILOVÝ,IZOLACE PVC</t>
  </si>
  <si>
    <t>37</t>
  </si>
  <si>
    <t>CYKY-J 4x35 , pevně</t>
  </si>
  <si>
    <t>KABEL SILOVÝ,IZOLACE PVC S VODIČEM PE</t>
  </si>
  <si>
    <t>38</t>
  </si>
  <si>
    <t>CYKY-J 5x2,5 , pevně</t>
  </si>
  <si>
    <t>39</t>
  </si>
  <si>
    <t>CYKY-J 5x6 , pevně</t>
  </si>
  <si>
    <t>KABEL SILOVÝ,IZOLACE PVC BEZ VODIČE PE</t>
  </si>
  <si>
    <t>40</t>
  </si>
  <si>
    <t>CYKY-O 3x1,5 , pevně</t>
  </si>
  <si>
    <t>41</t>
  </si>
  <si>
    <t>CYKY-J 3x1,5 , pevně</t>
  </si>
  <si>
    <t>42</t>
  </si>
  <si>
    <t>CYKY-J 3x2,5 , pevně</t>
  </si>
  <si>
    <t>43</t>
  </si>
  <si>
    <t>CYKY-J 3x6 , pevně</t>
  </si>
  <si>
    <t>VODIČ PRO POSPOJOVÁNÍ</t>
  </si>
  <si>
    <t>44</t>
  </si>
  <si>
    <t>CY6 Žlutozelený, pevně</t>
  </si>
  <si>
    <t>45</t>
  </si>
  <si>
    <t>Sňůra H05RR-F 5Gx2,5</t>
  </si>
  <si>
    <t>46</t>
  </si>
  <si>
    <t>CY16 Žlutozelený, pevně</t>
  </si>
  <si>
    <t>47</t>
  </si>
  <si>
    <t>CY10 Žlutozelený, pevně</t>
  </si>
  <si>
    <t>48</t>
  </si>
  <si>
    <t>CY25 Žlutozelený, pevně</t>
  </si>
  <si>
    <t>OCELOVÝ PÁSEK POZINKOVANÝ</t>
  </si>
  <si>
    <t>49</t>
  </si>
  <si>
    <t>FeZn30x4 (0,95 kg/m), pevně</t>
  </si>
  <si>
    <t>OCELOVÝ DRÁT POZINKOVANÝ</t>
  </si>
  <si>
    <t>50</t>
  </si>
  <si>
    <t>FeZn-D8 (0,4kg/m), pevně</t>
  </si>
  <si>
    <t>51</t>
  </si>
  <si>
    <t>Štítek označení svodu</t>
  </si>
  <si>
    <t>JÍMACÍ TYČ</t>
  </si>
  <si>
    <t>52</t>
  </si>
  <si>
    <t>JV1,5 1,5 m</t>
  </si>
  <si>
    <t>53</t>
  </si>
  <si>
    <t>Držák jímací tyče na hřebenáč</t>
  </si>
  <si>
    <t>PODPĚRA VEDENÍ</t>
  </si>
  <si>
    <t>54</t>
  </si>
  <si>
    <t>PV15e na hřebenáče</t>
  </si>
  <si>
    <t>55</t>
  </si>
  <si>
    <t>PV13 pod krytinu na svahu</t>
  </si>
  <si>
    <t>56</t>
  </si>
  <si>
    <t>840 008 Vodič AlMgSi Rd 8 polotvrdý</t>
  </si>
  <si>
    <t>OCHRANNÝ ÚHELNÍK A DRŽÁK</t>
  </si>
  <si>
    <t>57</t>
  </si>
  <si>
    <t>OU1,7 ohranný úhelník 1700 mm</t>
  </si>
  <si>
    <t>58</t>
  </si>
  <si>
    <t>DOUa-20 držák úhelníku do zdi 20 mm</t>
  </si>
  <si>
    <t>SVORKA FeZn</t>
  </si>
  <si>
    <t>59</t>
  </si>
  <si>
    <t>SZa zkušební</t>
  </si>
  <si>
    <t>60</t>
  </si>
  <si>
    <t>SK křížová</t>
  </si>
  <si>
    <t>61</t>
  </si>
  <si>
    <t>SR3b spoj pásek-drát</t>
  </si>
  <si>
    <t>62</t>
  </si>
  <si>
    <t>SR2b pro pásek 30x4 mm</t>
  </si>
  <si>
    <t>VYSEKANI KAPES VE ZDIVU</t>
  </si>
  <si>
    <t>CIHELNEM PRO KRABICE</t>
  </si>
  <si>
    <t>63</t>
  </si>
  <si>
    <t xml:space="preserve"> 100x100x50 mm</t>
  </si>
  <si>
    <t>CIHELNEM DO PLOCHY 25 dm2</t>
  </si>
  <si>
    <t>64</t>
  </si>
  <si>
    <t xml:space="preserve"> Hl.150mm</t>
  </si>
  <si>
    <t>VYSEKANI RYH VE ZDIVU</t>
  </si>
  <si>
    <t>CIHELNEM - HLOUBKA 30mm</t>
  </si>
  <si>
    <t>65</t>
  </si>
  <si>
    <t xml:space="preserve"> Sire 30 mm</t>
  </si>
  <si>
    <t>66</t>
  </si>
  <si>
    <t xml:space="preserve"> Sire 70 mm</t>
  </si>
  <si>
    <t>67</t>
  </si>
  <si>
    <t>Stavební přímopoce</t>
  </si>
  <si>
    <t>kpl</t>
  </si>
  <si>
    <t>TRUBKA OHEBNÁ STŘEDNÍ MECHANICKÁ O   DOLNOST</t>
  </si>
  <si>
    <t>68</t>
  </si>
  <si>
    <t>1220 d 20  mm, pevně</t>
  </si>
  <si>
    <t>LIŠTA ELEKTROINSTALAČNÍ VČ. DÍLŮ A PŘÍSLUŠENSTVÍ</t>
  </si>
  <si>
    <t>69</t>
  </si>
  <si>
    <t>LHD40x40 hranatá vč. uchycení</t>
  </si>
  <si>
    <t>70</t>
  </si>
  <si>
    <t>LHD20x20 hranatá vč. uchycení</t>
  </si>
  <si>
    <t>SEJMUTÍ DRNU</t>
  </si>
  <si>
    <t>71</t>
  </si>
  <si>
    <t xml:space="preserve"> Nářez drnu,naložení,odvoz</t>
  </si>
  <si>
    <t>HLOUBENÍ KABELOVÉ RÝHY</t>
  </si>
  <si>
    <t>72</t>
  </si>
  <si>
    <t xml:space="preserve"> Zemina třídy 3, šíře 300mm,hloubka 800mm</t>
  </si>
  <si>
    <t>PODKLADOVÁ VRSTVA TLOUŠŤKY DO 10 cm</t>
  </si>
  <si>
    <t>73</t>
  </si>
  <si>
    <t xml:space="preserve"> Z kameniva drceného vč. zhutnění</t>
  </si>
  <si>
    <t>ZŘÍZENÍ KABELOVÉHO LOŽE</t>
  </si>
  <si>
    <t>74</t>
  </si>
  <si>
    <t xml:space="preserve"> Z prosáté zeminy, bez zakrytí, šíře do 65cm,tloušťka 5cm</t>
  </si>
  <si>
    <t>ZÁHOZ KABELOVÉ RÝHY</t>
  </si>
  <si>
    <t>75</t>
  </si>
  <si>
    <t>ÚPRAVA POVRCHU</t>
  </si>
  <si>
    <t>76</t>
  </si>
  <si>
    <t xml:space="preserve"> Provizorní úprava terénu v zemina třídy 3</t>
  </si>
  <si>
    <t>77</t>
  </si>
  <si>
    <t>Podružný materiál</t>
  </si>
  <si>
    <t>Montážní materiál a práce - celkem</t>
  </si>
  <si>
    <t>HZS</t>
  </si>
  <si>
    <t>HODINOVE ZUCTOVACI SAZBY</t>
  </si>
  <si>
    <t>78</t>
  </si>
  <si>
    <t xml:space="preserve"> Demontaz stavajiciho zarizeni</t>
  </si>
  <si>
    <t>hod</t>
  </si>
  <si>
    <t>79</t>
  </si>
  <si>
    <t xml:space="preserve"> Zkusebni provoz</t>
  </si>
  <si>
    <t>80</t>
  </si>
  <si>
    <t xml:space="preserve"> Zauceni obsluhy</t>
  </si>
  <si>
    <t>SPOLUPRACE S DODAVATELEM PRI</t>
  </si>
  <si>
    <t>81</t>
  </si>
  <si>
    <t xml:space="preserve"> zapojovani a zkouskach</t>
  </si>
  <si>
    <t>KOORDINACE POSTUPU PRACI</t>
  </si>
  <si>
    <t>82</t>
  </si>
  <si>
    <t xml:space="preserve"> S ostatnimi profesemi</t>
  </si>
  <si>
    <t>PROVEDENI REVIZNICH ZKOUSEK</t>
  </si>
  <si>
    <t>DLE ČSN 33 2000-6 ed.2</t>
  </si>
  <si>
    <t>83</t>
  </si>
  <si>
    <t xml:space="preserve"> Revizni technik</t>
  </si>
  <si>
    <t>84</t>
  </si>
  <si>
    <t xml:space="preserve"> Spoluprace s reviz.technikem</t>
  </si>
  <si>
    <t>85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</si>
  <si>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</si>
  <si>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</si>
  <si>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</si>
  <si>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</si>
  <si>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</si>
  <si>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</si>
  <si>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</si>
  <si>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</si>
  <si>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</si>
  <si>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</si>
  <si>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</si>
  <si>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</si>
  <si>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</si>
  <si>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</si>
  <si>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</si>
  <si>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</si>
  <si>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</si>
  <si>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</si>
  <si>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</si>
  <si>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</si>
  <si>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</si>
  <si>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</si>
  <si>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</si>
  <si>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</si>
  <si>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</si>
  <si>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</si>
  <si>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</si>
  <si>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</si>
  <si>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</si>
  <si>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</si>
  <si>
    <t>Dodávka elektroměrového rozvaděče, 3x 3f, elektroměr bez HDO, 2x jistič B25/3p, 25A, 2x jistič B20/1p, 20A, EI30S kouřotěsné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</si>
</sst>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/>
  </sheetViews>
  <sheetFormatPr defaultRowHeight="14.25"/>
  <cols>
    <col min="1" max="1" width="28.375" style="1" bestFit="1" customWidth="1"/>
    <col min="2" max="2" width="63.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 ht="15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11</v>
      </c>
      <c r="C10" s="3"/>
    </row>
    <row r="11" spans="1:3">
      <c r="A11" s="2" t="s">
        <v>17</v>
      </c>
      <c r="B11" s="5" t="s">
        <v>11</v>
      </c>
      <c r="C11" s="3"/>
    </row>
    <row r="12" spans="1:3">
      <c r="A12" s="2" t="s">
        <v>18</v>
      </c>
      <c r="B12" s="5" t="s">
        <v>11</v>
      </c>
      <c r="C12" s="3"/>
    </row>
    <row r="13" spans="1:3">
      <c r="A13" s="2" t="s">
        <v>19</v>
      </c>
      <c r="B13" s="5" t="s">
        <v>11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22</v>
      </c>
      <c r="B16" s="7" t="s">
        <v>23</v>
      </c>
      <c r="C16" s="3"/>
    </row>
    <row r="17" spans="1:3">
      <c r="A17" s="2" t="s">
        <v>24</v>
      </c>
      <c r="B17" s="7" t="s">
        <v>25</v>
      </c>
      <c r="C17" s="3"/>
    </row>
    <row r="18" spans="1:3">
      <c r="A18" s="2" t="s">
        <v>26</v>
      </c>
      <c r="B18" s="7" t="s">
        <v>27</v>
      </c>
      <c r="C18" s="3"/>
    </row>
    <row r="19" spans="1:3">
      <c r="A19" s="2" t="s">
        <v>28</v>
      </c>
      <c r="B19" s="7" t="s">
        <v>29</v>
      </c>
      <c r="C19" s="3"/>
    </row>
    <row r="20" spans="1:3">
      <c r="A20" s="2" t="s">
        <v>30</v>
      </c>
      <c r="B20" s="7" t="s">
        <v>29</v>
      </c>
      <c r="C20" s="3"/>
    </row>
    <row r="21" spans="1:3">
      <c r="A21" s="2" t="s">
        <v>31</v>
      </c>
      <c r="B21" s="7" t="s">
        <v>29</v>
      </c>
      <c r="C21" s="3"/>
    </row>
    <row r="22" spans="1:3">
      <c r="A22" s="2" t="s">
        <v>32</v>
      </c>
      <c r="B22" s="7" t="s">
        <v>29</v>
      </c>
      <c r="C22" s="3"/>
    </row>
    <row r="23" spans="1:3">
      <c r="A23" s="2" t="s">
        <v>33</v>
      </c>
      <c r="B23" s="7" t="s">
        <v>29</v>
      </c>
      <c r="C23" s="3"/>
    </row>
    <row r="24" spans="1:3">
      <c r="A24" s="2" t="s">
        <v>34</v>
      </c>
      <c r="B24" s="7" t="s">
        <v>29</v>
      </c>
      <c r="C24" s="3"/>
    </row>
    <row r="25" spans="1:3">
      <c r="A25" s="2" t="s">
        <v>35</v>
      </c>
      <c r="B25" s="7" t="s">
        <v>29</v>
      </c>
      <c r="C25" s="3"/>
    </row>
    <row r="26" spans="1:3">
      <c r="A26" s="2" t="s">
        <v>36</v>
      </c>
      <c r="B26" s="7" t="s">
        <v>37</v>
      </c>
      <c r="C26" s="3"/>
    </row>
    <row r="27" spans="1:3">
      <c r="A27" s="2" t="s">
        <v>38</v>
      </c>
      <c r="B27" s="7" t="s">
        <v>29</v>
      </c>
      <c r="C27" s="3"/>
    </row>
    <row r="28" spans="1:3">
      <c r="A28" s="2" t="s">
        <v>39</v>
      </c>
      <c r="B28" s="7" t="s">
        <v>29</v>
      </c>
      <c r="C28" s="3"/>
    </row>
    <row r="29" spans="1:3">
      <c r="A29" s="2" t="s">
        <v>40</v>
      </c>
      <c r="B29" s="7" t="s">
        <v>29</v>
      </c>
      <c r="C29" s="3"/>
    </row>
    <row r="30" spans="1:3">
      <c r="A30" s="2" t="s">
        <v>41</v>
      </c>
      <c r="B30" s="7" t="s">
        <v>29</v>
      </c>
      <c r="C30" s="3"/>
    </row>
    <row r="31" spans="1:3" ht="24">
      <c r="A31" s="8" t="s">
        <v>42</v>
      </c>
      <c r="B31" s="7" t="s">
        <v>43</v>
      </c>
      <c r="C31" s="3"/>
    </row>
    <row r="32" spans="1:3">
      <c r="A32" s="2" t="s">
        <v>44</v>
      </c>
      <c r="B32" s="7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A39" sqref="A39"/>
    </sheetView>
  </sheetViews>
  <sheetFormatPr defaultRowHeight="14.25"/>
  <cols>
    <col min="1" max="1" width="39.25" style="1" bestFit="1" customWidth="1"/>
    <col min="2" max="2" width="15" style="9" bestFit="1" customWidth="1"/>
    <col min="3" max="3" width="13.125" style="9" bestFit="1" customWidth="1"/>
    <col min="6" max="6" width="0" hidden="1" customWidth="1"/>
  </cols>
  <sheetData>
    <row r="1" spans="1:3">
      <c r="A1" s="2" t="s">
        <v>0</v>
      </c>
      <c r="B1" s="10" t="s">
        <v>275</v>
      </c>
      <c r="C1" s="10" t="s">
        <v>276</v>
      </c>
    </row>
    <row r="2" spans="1:3">
      <c r="A2" s="5" t="s">
        <v>277</v>
      </c>
      <c r="B2" s="17"/>
      <c r="C2" s="17"/>
    </row>
    <row r="3" spans="1:3">
      <c r="A3" s="6" t="s">
        <v>278</v>
      </c>
      <c r="B3" s="12">
        <f>(Rozpočet!F5+Rozpočet!F10)</f>
        <v>0</v>
      </c>
      <c r="C3" s="12"/>
    </row>
    <row r="4" spans="1:3">
      <c r="A4" s="6" t="s">
        <v>279</v>
      </c>
      <c r="B4" s="12">
        <f>B3 * Parametry!B16 / 100</f>
        <v>0</v>
      </c>
      <c r="C4" s="12">
        <f>B3 * Parametry!B17 / 100</f>
        <v>0</v>
      </c>
    </row>
    <row r="5" spans="1:3">
      <c r="A5" s="6" t="s">
        <v>280</v>
      </c>
      <c r="B5" s="12"/>
      <c r="C5" s="12">
        <f>(Rozpočet!F138) + (Rozpočet!F122)</f>
        <v>0</v>
      </c>
    </row>
    <row r="6" spans="1:3">
      <c r="A6" s="6" t="s">
        <v>281</v>
      </c>
      <c r="B6" s="12"/>
      <c r="C6" s="12">
        <f>(Rozpočet!H5+Rozpočet!H10) + (Rozpočet!H138) + (Rozpočet!H122)</f>
        <v>0</v>
      </c>
    </row>
    <row r="7" spans="1:3">
      <c r="A7" s="7" t="s">
        <v>282</v>
      </c>
      <c r="B7" s="18">
        <f>B3 + B4</f>
        <v>0</v>
      </c>
      <c r="C7" s="18">
        <f>C3 + C4 + C5 + C6</f>
        <v>0</v>
      </c>
    </row>
    <row r="8" spans="1:3">
      <c r="A8" s="6" t="s">
        <v>283</v>
      </c>
      <c r="B8" s="12"/>
      <c r="C8" s="12">
        <f>(C5 + C6) * Parametry!B18 / 100</f>
        <v>0</v>
      </c>
    </row>
    <row r="9" spans="1:3">
      <c r="A9" s="6" t="s">
        <v>284</v>
      </c>
      <c r="B9" s="12"/>
      <c r="C9" s="12">
        <f>0 + 0</f>
        <v>0</v>
      </c>
    </row>
    <row r="10" spans="1:3">
      <c r="A10" s="6" t="s">
        <v>285</v>
      </c>
      <c r="B10" s="12"/>
      <c r="C10" s="12">
        <f>0 + 0</f>
        <v>0</v>
      </c>
    </row>
    <row r="11" spans="1:3">
      <c r="A11" s="6" t="s">
        <v>286</v>
      </c>
      <c r="B11" s="12"/>
      <c r="C11" s="12">
        <f>(C9 + C10) * Parametry!B19 / 100</f>
        <v>0</v>
      </c>
    </row>
    <row r="12" spans="1:3">
      <c r="A12" s="7" t="s">
        <v>287</v>
      </c>
      <c r="B12" s="18">
        <f>B7</f>
        <v>0</v>
      </c>
      <c r="C12" s="18">
        <f>C7 + C8 + C9 + C10 + C11</f>
        <v>0</v>
      </c>
    </row>
    <row r="13" spans="1:3">
      <c r="A13" s="6" t="s">
        <v>288</v>
      </c>
      <c r="B13" s="12"/>
      <c r="C13" s="12">
        <f>(B12 + C12) * Parametry!B20 / 100</f>
        <v>0</v>
      </c>
    </row>
    <row r="14" spans="1:3">
      <c r="A14" s="6" t="s">
        <v>289</v>
      </c>
      <c r="B14" s="12"/>
      <c r="C14" s="12">
        <f>(B12 + C12) * Parametry!B21 / 100</f>
        <v>0</v>
      </c>
    </row>
    <row r="15" spans="1:3">
      <c r="A15" s="6" t="s">
        <v>290</v>
      </c>
      <c r="B15" s="12"/>
      <c r="C15" s="12">
        <f>(B7 + C7) * Parametry!B22 / 100</f>
        <v>0</v>
      </c>
    </row>
    <row r="16" spans="1:3">
      <c r="A16" s="5" t="s">
        <v>291</v>
      </c>
      <c r="B16" s="17"/>
      <c r="C16" s="17">
        <f>B12 + C12 + C13 + C14 + C15</f>
        <v>0</v>
      </c>
    </row>
    <row r="17" spans="1:3">
      <c r="A17" s="6" t="s">
        <v>11</v>
      </c>
      <c r="B17" s="12"/>
      <c r="C17" s="12"/>
    </row>
    <row r="18" spans="1:3">
      <c r="A18" s="5" t="s">
        <v>292</v>
      </c>
      <c r="B18" s="17"/>
      <c r="C18" s="17"/>
    </row>
    <row r="19" spans="1:3">
      <c r="A19" s="6" t="s">
        <v>293</v>
      </c>
      <c r="B19" s="12"/>
      <c r="C19" s="12">
        <f>C12 * Parametry!B23 / 100</f>
        <v>0</v>
      </c>
    </row>
    <row r="20" spans="1:3">
      <c r="A20" s="6" t="s">
        <v>294</v>
      </c>
      <c r="B20" s="12"/>
      <c r="C20" s="12">
        <f>C12 * Parametry!B24 / 100</f>
        <v>0</v>
      </c>
    </row>
    <row r="21" spans="1:3">
      <c r="A21" s="5" t="s">
        <v>295</v>
      </c>
      <c r="B21" s="17"/>
      <c r="C21" s="17">
        <f>C19 + C20</f>
        <v>0</v>
      </c>
    </row>
    <row r="22" spans="1:3">
      <c r="A22" s="6" t="s">
        <v>296</v>
      </c>
      <c r="B22" s="12"/>
      <c r="C22" s="12">
        <f>Parametry!B25 * Parametry!B28 * (C16 * Parametry!B27)^Parametry!B26</f>
        <v>0</v>
      </c>
    </row>
    <row r="23" spans="1:3">
      <c r="A23" s="6" t="s">
        <v>11</v>
      </c>
      <c r="B23" s="12"/>
      <c r="C23" s="12"/>
    </row>
    <row r="24" spans="1:3" ht="15">
      <c r="A24" s="4" t="s">
        <v>297</v>
      </c>
      <c r="B24" s="13"/>
      <c r="C24" s="13">
        <f>C16 + C21 + C22</f>
        <v>0</v>
      </c>
    </row>
    <row r="25" spans="1:3">
      <c r="A25" s="6" t="s">
        <v>298</v>
      </c>
      <c r="B25" s="12">
        <f>C24</f>
        <v>0</v>
      </c>
      <c r="C25" s="12">
        <f>B25 * Parametry!B31 / 100</f>
        <v>0</v>
      </c>
    </row>
    <row r="26" spans="1:3">
      <c r="A26" s="6" t="s">
        <v>299</v>
      </c>
      <c r="B26" s="12">
        <f>(SUM(Rozpočet!F125,Rozpočet!F129,Rozpočet!F131,Rozpočet!F133:F134)+SUM(Rozpočet!F22,Rozpočet!F27,Rozpočet!F30,Rozpočet!F33,Rozpočet!F35,Rozpočet!F37,Rozpočet!F39,Rozpočet!F41,Rozpočet!F45,Rozpočet!F48,Rozpočet!F52,Rozpočet!F56,Rozpočet!F58,Rozpočet!F61,Rozpočet!F63,Rozpočet!F67,Rozpočet!F73,Rozpočet!F75,Rozpočet!F78,Rozpočet!F81,Rozpočet!F85,Rozpočet!F88,Rozpočet!F93:F94,Rozpočet!F96:F97,Rozpočet!F99:F100,Rozpočet!F104,Rozpočet!F106,Rozpočet!F109,Rozpočet!F111)+SUM(Rozpočet!F113,Rozpočet!F115,Rozpočet!F117,Rozpočet!F119)) + (SUM(Rozpočet!H125,Rozpočet!H129,Rozpočet!H131,Rozpočet!H133:H134)+SUM(Rozpočet!H22,Rozpočet!H27,Rozpočet!H30,Rozpočet!H33,Rozpočet!H35,Rozpočet!H37,Rozpočet!H39,Rozpočet!H41,Rozpočet!H45,Rozpočet!H48,Rozpočet!H52,Rozpočet!H56,Rozpočet!H58,Rozpočet!H61,Rozpočet!H63,Rozpočet!H67,Rozpočet!H73,Rozpočet!H75,Rozpočet!H78,Rozpočet!H81,Rozpočet!H85,Rozpočet!H88,Rozpočet!H93:H94,Rozpočet!H96:H97,Rozpočet!H99:H100,Rozpočet!H104,Rozpočet!H106,Rozpočet!H109,Rozpočet!H111)+SUM(Rozpočet!H113,Rozpočet!H115,Rozpočet!H117,Rozpočet!H119))</f>
        <v>0</v>
      </c>
      <c r="C26" s="12">
        <f>B26 * Parametry!B32 / 100</f>
        <v>0</v>
      </c>
    </row>
    <row r="27" spans="1:3" ht="15">
      <c r="A27" s="4" t="s">
        <v>300</v>
      </c>
      <c r="B27" s="13"/>
      <c r="C27" s="13">
        <f>C24 + C25 + C26</f>
        <v>0</v>
      </c>
    </row>
    <row r="28" spans="1:3">
      <c r="A28" s="6" t="s">
        <v>11</v>
      </c>
      <c r="B28" s="12"/>
      <c r="C28" s="12"/>
    </row>
    <row r="29" spans="1:3">
      <c r="A29" s="6" t="s">
        <v>301</v>
      </c>
      <c r="B29" s="12"/>
      <c r="C29" s="12">
        <f>C24 * Parametry!B29 / 100</f>
        <v>0</v>
      </c>
    </row>
    <row r="30" spans="1:3">
      <c r="A30" s="6" t="s">
        <v>301</v>
      </c>
      <c r="B30" s="12"/>
      <c r="C30" s="12">
        <f>C24 * Parametry!B30 / 100</f>
        <v>0</v>
      </c>
    </row>
    <row r="31" spans="1:3">
      <c r="A31" s="5" t="s">
        <v>302</v>
      </c>
      <c r="B31" s="19" t="s">
        <v>50</v>
      </c>
      <c r="C31" s="19" t="s">
        <v>52</v>
      </c>
    </row>
    <row r="32" spans="1:3">
      <c r="A32" s="6" t="s">
        <v>56</v>
      </c>
      <c r="B32" s="12">
        <f>(Rozpočet!F5)</f>
        <v>0</v>
      </c>
      <c r="C32" s="12">
        <f>(Rozpočet!H5)</f>
        <v>0</v>
      </c>
    </row>
    <row r="33" spans="1:3">
      <c r="A33" s="6" t="s">
        <v>62</v>
      </c>
      <c r="B33" s="12">
        <f>(Rozpočet!F10)</f>
        <v>0</v>
      </c>
      <c r="C33" s="12">
        <f>(Rozpočet!H10)</f>
        <v>0</v>
      </c>
    </row>
    <row r="34" spans="1:3">
      <c r="A34" s="6" t="s">
        <v>68</v>
      </c>
      <c r="B34" s="12">
        <f>(Rozpočet!F122)</f>
        <v>0</v>
      </c>
      <c r="C34" s="12">
        <f>(Rozpočet!H122)</f>
        <v>0</v>
      </c>
    </row>
    <row r="35" spans="1:3">
      <c r="A35" s="6" t="s">
        <v>251</v>
      </c>
      <c r="B35" s="12">
        <f>(Rozpočet!F138)</f>
        <v>0</v>
      </c>
      <c r="C35" s="12">
        <f>(Rozpočet!H138)</f>
        <v>0</v>
      </c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workbookViewId="0">
      <selection activeCell="E3" sqref="E3"/>
    </sheetView>
  </sheetViews>
  <sheetFormatPr defaultRowHeight="14.25"/>
  <cols>
    <col min="1" max="1" width="6.125" style="1" bestFit="1" customWidth="1"/>
    <col min="2" max="2" width="53.75" style="23" customWidth="1"/>
    <col min="3" max="3" width="4" style="1" bestFit="1" customWidth="1"/>
    <col min="4" max="4" width="7.875" style="9" bestFit="1" customWidth="1"/>
    <col min="5" max="5" width="9.875" style="9" bestFit="1" customWidth="1"/>
    <col min="6" max="6" width="13.375" style="9" bestFit="1" customWidth="1"/>
    <col min="7" max="7" width="8.875" style="9" bestFit="1" customWidth="1"/>
    <col min="8" max="8" width="12.625" style="9" bestFit="1" customWidth="1"/>
    <col min="9" max="9" width="8.875" style="9" bestFit="1" customWidth="1"/>
    <col min="10" max="10" width="11.375" style="9" bestFit="1" customWidth="1"/>
    <col min="13" max="13" width="0" hidden="1" customWidth="1"/>
  </cols>
  <sheetData>
    <row r="1" spans="1:10">
      <c r="A1" s="2" t="s">
        <v>47</v>
      </c>
      <c r="B1" s="8" t="s">
        <v>0</v>
      </c>
      <c r="C1" s="2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  <c r="I1" s="10" t="s">
        <v>54</v>
      </c>
      <c r="J1" s="10" t="s">
        <v>55</v>
      </c>
    </row>
    <row r="2" spans="1:10" ht="15">
      <c r="A2" s="4" t="s">
        <v>11</v>
      </c>
      <c r="B2" s="20" t="s">
        <v>56</v>
      </c>
      <c r="C2" s="4" t="s">
        <v>11</v>
      </c>
      <c r="D2" s="11"/>
      <c r="E2" s="11"/>
      <c r="F2" s="11"/>
      <c r="G2" s="11"/>
      <c r="H2" s="11"/>
      <c r="I2" s="11"/>
      <c r="J2" s="11"/>
    </row>
    <row r="3" spans="1:10" ht="24">
      <c r="A3" s="6" t="s">
        <v>57</v>
      </c>
      <c r="B3" s="21" t="s">
        <v>303</v>
      </c>
      <c r="C3" s="6" t="s">
        <v>58</v>
      </c>
      <c r="D3" s="12">
        <v>1</v>
      </c>
      <c r="E3" s="12">
        <v>0</v>
      </c>
      <c r="F3" s="12">
        <f>D3*E3</f>
        <v>0</v>
      </c>
      <c r="G3" s="12">
        <v>0</v>
      </c>
      <c r="H3" s="12">
        <f>D3*G3</f>
        <v>0</v>
      </c>
      <c r="I3" s="12">
        <f>E3+G3</f>
        <v>0</v>
      </c>
      <c r="J3" s="12">
        <f>F3+H3</f>
        <v>0</v>
      </c>
    </row>
    <row r="4" spans="1:10" ht="24">
      <c r="A4" s="6" t="s">
        <v>59</v>
      </c>
      <c r="B4" s="21" t="s">
        <v>60</v>
      </c>
      <c r="C4" s="6" t="s">
        <v>58</v>
      </c>
      <c r="D4" s="12">
        <v>2</v>
      </c>
      <c r="E4" s="12">
        <v>0</v>
      </c>
      <c r="F4" s="12">
        <f>D4*E4</f>
        <v>0</v>
      </c>
      <c r="G4" s="12">
        <v>0</v>
      </c>
      <c r="H4" s="12">
        <f>D4*G4</f>
        <v>0</v>
      </c>
      <c r="I4" s="12">
        <f>E4+G4</f>
        <v>0</v>
      </c>
      <c r="J4" s="12">
        <f>F4+H4</f>
        <v>0</v>
      </c>
    </row>
    <row r="5" spans="1:10" ht="15">
      <c r="A5" s="4" t="s">
        <v>11</v>
      </c>
      <c r="B5" s="20" t="s">
        <v>61</v>
      </c>
      <c r="C5" s="4" t="s">
        <v>11</v>
      </c>
      <c r="D5" s="11"/>
      <c r="E5" s="11"/>
      <c r="F5" s="13">
        <f>SUM(F3:F4)</f>
        <v>0</v>
      </c>
      <c r="G5" s="11"/>
      <c r="H5" s="13">
        <f>SUM(H3:H4)</f>
        <v>0</v>
      </c>
      <c r="I5" s="11"/>
      <c r="J5" s="13">
        <f>SUM(J3:J4)</f>
        <v>0</v>
      </c>
    </row>
    <row r="6" spans="1:10">
      <c r="A6" s="6" t="s">
        <v>11</v>
      </c>
      <c r="B6" s="21" t="s">
        <v>11</v>
      </c>
      <c r="C6" s="6" t="s">
        <v>11</v>
      </c>
      <c r="D6" s="14"/>
      <c r="E6" s="14"/>
      <c r="F6" s="14"/>
      <c r="G6" s="14"/>
      <c r="H6" s="14"/>
      <c r="I6" s="14"/>
      <c r="J6" s="14"/>
    </row>
    <row r="7" spans="1:10" ht="15">
      <c r="A7" s="4" t="s">
        <v>11</v>
      </c>
      <c r="B7" s="20" t="s">
        <v>62</v>
      </c>
      <c r="C7" s="4" t="s">
        <v>11</v>
      </c>
      <c r="D7" s="11"/>
      <c r="E7" s="11"/>
      <c r="F7" s="11"/>
      <c r="G7" s="11"/>
      <c r="H7" s="11"/>
      <c r="I7" s="11"/>
      <c r="J7" s="11"/>
    </row>
    <row r="8" spans="1:10">
      <c r="A8" s="6" t="s">
        <v>63</v>
      </c>
      <c r="B8" s="21" t="s">
        <v>64</v>
      </c>
      <c r="C8" s="6" t="s">
        <v>58</v>
      </c>
      <c r="D8" s="12">
        <v>1</v>
      </c>
      <c r="E8" s="12">
        <v>0</v>
      </c>
      <c r="F8" s="12">
        <f>D8*E8</f>
        <v>0</v>
      </c>
      <c r="G8" s="12">
        <v>0</v>
      </c>
      <c r="H8" s="12">
        <f>D8*G8</f>
        <v>0</v>
      </c>
      <c r="I8" s="12">
        <f>E8+G8</f>
        <v>0</v>
      </c>
      <c r="J8" s="12">
        <f>F8+H8</f>
        <v>0</v>
      </c>
    </row>
    <row r="9" spans="1:10">
      <c r="A9" s="6" t="s">
        <v>65</v>
      </c>
      <c r="B9" s="21" t="s">
        <v>66</v>
      </c>
      <c r="C9" s="6" t="s">
        <v>58</v>
      </c>
      <c r="D9" s="12">
        <v>6</v>
      </c>
      <c r="E9" s="12">
        <v>0</v>
      </c>
      <c r="F9" s="12">
        <f>D9*E9</f>
        <v>0</v>
      </c>
      <c r="G9" s="12">
        <v>0</v>
      </c>
      <c r="H9" s="12">
        <f>D9*G9</f>
        <v>0</v>
      </c>
      <c r="I9" s="12">
        <f>E9+G9</f>
        <v>0</v>
      </c>
      <c r="J9" s="12">
        <f>F9+H9</f>
        <v>0</v>
      </c>
    </row>
    <row r="10" spans="1:10" ht="15">
      <c r="A10" s="4" t="s">
        <v>11</v>
      </c>
      <c r="B10" s="20" t="s">
        <v>67</v>
      </c>
      <c r="C10" s="4" t="s">
        <v>11</v>
      </c>
      <c r="D10" s="11"/>
      <c r="E10" s="11"/>
      <c r="F10" s="13">
        <f>SUM(F8:F9)</f>
        <v>0</v>
      </c>
      <c r="G10" s="11"/>
      <c r="H10" s="13">
        <f>SUM(H8:H9)</f>
        <v>0</v>
      </c>
      <c r="I10" s="11"/>
      <c r="J10" s="13">
        <f>SUM(J8:J9)</f>
        <v>0</v>
      </c>
    </row>
    <row r="11" spans="1:10">
      <c r="A11" s="6" t="s">
        <v>11</v>
      </c>
      <c r="B11" s="21" t="s">
        <v>11</v>
      </c>
      <c r="C11" s="6" t="s">
        <v>11</v>
      </c>
      <c r="D11" s="14"/>
      <c r="E11" s="14"/>
      <c r="F11" s="14"/>
      <c r="G11" s="14"/>
      <c r="H11" s="14"/>
      <c r="I11" s="14"/>
      <c r="J11" s="14"/>
    </row>
    <row r="12" spans="1:10" ht="15">
      <c r="A12" s="4" t="s">
        <v>11</v>
      </c>
      <c r="B12" s="20" t="s">
        <v>68</v>
      </c>
      <c r="C12" s="4" t="s">
        <v>11</v>
      </c>
      <c r="D12" s="11"/>
      <c r="E12" s="11"/>
      <c r="F12" s="11"/>
      <c r="G12" s="11"/>
      <c r="H12" s="11"/>
      <c r="I12" s="11"/>
      <c r="J12" s="11"/>
    </row>
    <row r="13" spans="1:10">
      <c r="A13" s="6" t="s">
        <v>69</v>
      </c>
      <c r="B13" s="21" t="s">
        <v>70</v>
      </c>
      <c r="C13" s="6" t="s">
        <v>58</v>
      </c>
      <c r="D13" s="12">
        <v>2</v>
      </c>
      <c r="E13" s="12">
        <v>0</v>
      </c>
      <c r="F13" s="12">
        <f t="shared" ref="F13:F21" si="0">D13*E13</f>
        <v>0</v>
      </c>
      <c r="G13" s="12">
        <v>0</v>
      </c>
      <c r="H13" s="12">
        <f t="shared" ref="H13:H21" si="1">D13*G13</f>
        <v>0</v>
      </c>
      <c r="I13" s="12">
        <f t="shared" ref="I13:I21" si="2">E13+G13</f>
        <v>0</v>
      </c>
      <c r="J13" s="12">
        <f t="shared" ref="J13:J21" si="3">F13+H13</f>
        <v>0</v>
      </c>
    </row>
    <row r="14" spans="1:10">
      <c r="A14" s="6" t="s">
        <v>71</v>
      </c>
      <c r="B14" s="21" t="s">
        <v>72</v>
      </c>
      <c r="C14" s="6" t="s">
        <v>58</v>
      </c>
      <c r="D14" s="12">
        <v>7</v>
      </c>
      <c r="E14" s="12">
        <v>0</v>
      </c>
      <c r="F14" s="12">
        <f t="shared" si="0"/>
        <v>0</v>
      </c>
      <c r="G14" s="12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</row>
    <row r="15" spans="1:10">
      <c r="A15" s="6" t="s">
        <v>73</v>
      </c>
      <c r="B15" s="21" t="s">
        <v>74</v>
      </c>
      <c r="C15" s="6" t="s">
        <v>58</v>
      </c>
      <c r="D15" s="12">
        <v>16</v>
      </c>
      <c r="E15" s="12">
        <v>0</v>
      </c>
      <c r="F15" s="12">
        <f t="shared" si="0"/>
        <v>0</v>
      </c>
      <c r="G15" s="12">
        <v>0</v>
      </c>
      <c r="H15" s="12">
        <f t="shared" si="1"/>
        <v>0</v>
      </c>
      <c r="I15" s="12">
        <f t="shared" si="2"/>
        <v>0</v>
      </c>
      <c r="J15" s="12">
        <f t="shared" si="3"/>
        <v>0</v>
      </c>
    </row>
    <row r="16" spans="1:10" ht="24">
      <c r="A16" s="6" t="s">
        <v>75</v>
      </c>
      <c r="B16" s="21" t="s">
        <v>76</v>
      </c>
      <c r="C16" s="6" t="s">
        <v>58</v>
      </c>
      <c r="D16" s="12">
        <v>4</v>
      </c>
      <c r="E16" s="12">
        <v>0</v>
      </c>
      <c r="F16" s="12">
        <f t="shared" si="0"/>
        <v>0</v>
      </c>
      <c r="G16" s="12">
        <v>0</v>
      </c>
      <c r="H16" s="12">
        <f t="shared" si="1"/>
        <v>0</v>
      </c>
      <c r="I16" s="12">
        <f t="shared" si="2"/>
        <v>0</v>
      </c>
      <c r="J16" s="12">
        <f t="shared" si="3"/>
        <v>0</v>
      </c>
    </row>
    <row r="17" spans="1:10">
      <c r="A17" s="6" t="s">
        <v>77</v>
      </c>
      <c r="B17" s="21" t="s">
        <v>78</v>
      </c>
      <c r="C17" s="6" t="s">
        <v>58</v>
      </c>
      <c r="D17" s="12">
        <v>1</v>
      </c>
      <c r="E17" s="12">
        <v>0</v>
      </c>
      <c r="F17" s="12">
        <f t="shared" si="0"/>
        <v>0</v>
      </c>
      <c r="G17" s="12">
        <v>0</v>
      </c>
      <c r="H17" s="12">
        <f t="shared" si="1"/>
        <v>0</v>
      </c>
      <c r="I17" s="12">
        <f t="shared" si="2"/>
        <v>0</v>
      </c>
      <c r="J17" s="12">
        <f t="shared" si="3"/>
        <v>0</v>
      </c>
    </row>
    <row r="18" spans="1:10">
      <c r="A18" s="6" t="s">
        <v>79</v>
      </c>
      <c r="B18" s="21" t="s">
        <v>80</v>
      </c>
      <c r="C18" s="6" t="s">
        <v>58</v>
      </c>
      <c r="D18" s="12">
        <v>3</v>
      </c>
      <c r="E18" s="12">
        <v>0</v>
      </c>
      <c r="F18" s="12">
        <f t="shared" si="0"/>
        <v>0</v>
      </c>
      <c r="G18" s="12">
        <v>0</v>
      </c>
      <c r="H18" s="12">
        <f t="shared" si="1"/>
        <v>0</v>
      </c>
      <c r="I18" s="12">
        <f t="shared" si="2"/>
        <v>0</v>
      </c>
      <c r="J18" s="12">
        <f t="shared" si="3"/>
        <v>0</v>
      </c>
    </row>
    <row r="19" spans="1:10">
      <c r="A19" s="6" t="s">
        <v>81</v>
      </c>
      <c r="B19" s="21" t="s">
        <v>82</v>
      </c>
      <c r="C19" s="6" t="s">
        <v>58</v>
      </c>
      <c r="D19" s="12">
        <v>5</v>
      </c>
      <c r="E19" s="12">
        <v>0</v>
      </c>
      <c r="F19" s="12">
        <f t="shared" si="0"/>
        <v>0</v>
      </c>
      <c r="G19" s="12">
        <v>0</v>
      </c>
      <c r="H19" s="12">
        <f t="shared" si="1"/>
        <v>0</v>
      </c>
      <c r="I19" s="12">
        <f t="shared" si="2"/>
        <v>0</v>
      </c>
      <c r="J19" s="12">
        <f t="shared" si="3"/>
        <v>0</v>
      </c>
    </row>
    <row r="20" spans="1:10">
      <c r="A20" s="6" t="s">
        <v>45</v>
      </c>
      <c r="B20" s="21" t="s">
        <v>83</v>
      </c>
      <c r="C20" s="6" t="s">
        <v>58</v>
      </c>
      <c r="D20" s="12">
        <v>6</v>
      </c>
      <c r="E20" s="12">
        <v>0</v>
      </c>
      <c r="F20" s="12">
        <f t="shared" si="0"/>
        <v>0</v>
      </c>
      <c r="G20" s="12">
        <v>0</v>
      </c>
      <c r="H20" s="12">
        <f t="shared" si="1"/>
        <v>0</v>
      </c>
      <c r="I20" s="12">
        <f t="shared" si="2"/>
        <v>0</v>
      </c>
      <c r="J20" s="12">
        <f t="shared" si="3"/>
        <v>0</v>
      </c>
    </row>
    <row r="21" spans="1:10">
      <c r="A21" s="6" t="s">
        <v>84</v>
      </c>
      <c r="B21" s="21" t="s">
        <v>85</v>
      </c>
      <c r="C21" s="6" t="s">
        <v>58</v>
      </c>
      <c r="D21" s="12">
        <v>24</v>
      </c>
      <c r="E21" s="12">
        <v>0</v>
      </c>
      <c r="F21" s="12">
        <f t="shared" si="0"/>
        <v>0</v>
      </c>
      <c r="G21" s="12">
        <v>0</v>
      </c>
      <c r="H21" s="12">
        <f t="shared" si="1"/>
        <v>0</v>
      </c>
      <c r="I21" s="12">
        <f t="shared" si="2"/>
        <v>0</v>
      </c>
      <c r="J21" s="12">
        <f t="shared" si="3"/>
        <v>0</v>
      </c>
    </row>
    <row r="22" spans="1:10">
      <c r="A22" s="15" t="s">
        <v>11</v>
      </c>
      <c r="B22" s="22" t="s">
        <v>86</v>
      </c>
      <c r="C22" s="15" t="s">
        <v>11</v>
      </c>
      <c r="D22" s="16"/>
      <c r="E22" s="16"/>
      <c r="F22" s="16"/>
      <c r="G22" s="16"/>
      <c r="H22" s="16"/>
      <c r="I22" s="16"/>
      <c r="J22" s="16"/>
    </row>
    <row r="23" spans="1:10">
      <c r="A23" s="6" t="s">
        <v>87</v>
      </c>
      <c r="B23" s="21" t="s">
        <v>88</v>
      </c>
      <c r="C23" s="6" t="s">
        <v>58</v>
      </c>
      <c r="D23" s="12">
        <v>23</v>
      </c>
      <c r="E23" s="12">
        <v>0</v>
      </c>
      <c r="F23" s="12">
        <f>D23*E23</f>
        <v>0</v>
      </c>
      <c r="G23" s="12">
        <v>0</v>
      </c>
      <c r="H23" s="12">
        <f>D23*G23</f>
        <v>0</v>
      </c>
      <c r="I23" s="12">
        <f t="shared" ref="I23:J26" si="4">E23+G23</f>
        <v>0</v>
      </c>
      <c r="J23" s="12">
        <f t="shared" si="4"/>
        <v>0</v>
      </c>
    </row>
    <row r="24" spans="1:10">
      <c r="A24" s="6" t="s">
        <v>89</v>
      </c>
      <c r="B24" s="21" t="s">
        <v>90</v>
      </c>
      <c r="C24" s="6" t="s">
        <v>58</v>
      </c>
      <c r="D24" s="12">
        <v>12</v>
      </c>
      <c r="E24" s="12">
        <v>0</v>
      </c>
      <c r="F24" s="12">
        <f>D24*E24</f>
        <v>0</v>
      </c>
      <c r="G24" s="12">
        <v>0</v>
      </c>
      <c r="H24" s="12">
        <f>D24*G24</f>
        <v>0</v>
      </c>
      <c r="I24" s="12">
        <f t="shared" si="4"/>
        <v>0</v>
      </c>
      <c r="J24" s="12">
        <f t="shared" si="4"/>
        <v>0</v>
      </c>
    </row>
    <row r="25" spans="1:10">
      <c r="A25" s="6" t="s">
        <v>91</v>
      </c>
      <c r="B25" s="21" t="s">
        <v>92</v>
      </c>
      <c r="C25" s="6" t="s">
        <v>58</v>
      </c>
      <c r="D25" s="12">
        <v>12</v>
      </c>
      <c r="E25" s="12">
        <v>0</v>
      </c>
      <c r="F25" s="12">
        <f>D25*E25</f>
        <v>0</v>
      </c>
      <c r="G25" s="12">
        <v>0</v>
      </c>
      <c r="H25" s="12">
        <f>D25*G25</f>
        <v>0</v>
      </c>
      <c r="I25" s="12">
        <f t="shared" si="4"/>
        <v>0</v>
      </c>
      <c r="J25" s="12">
        <f t="shared" si="4"/>
        <v>0</v>
      </c>
    </row>
    <row r="26" spans="1:10">
      <c r="A26" s="6" t="s">
        <v>93</v>
      </c>
      <c r="B26" s="21" t="s">
        <v>94</v>
      </c>
      <c r="C26" s="6" t="s">
        <v>58</v>
      </c>
      <c r="D26" s="12">
        <v>6</v>
      </c>
      <c r="E26" s="12">
        <v>0</v>
      </c>
      <c r="F26" s="12">
        <f>D26*E26</f>
        <v>0</v>
      </c>
      <c r="G26" s="12">
        <v>0</v>
      </c>
      <c r="H26" s="12">
        <f>D26*G26</f>
        <v>0</v>
      </c>
      <c r="I26" s="12">
        <f t="shared" si="4"/>
        <v>0</v>
      </c>
      <c r="J26" s="12">
        <f t="shared" si="4"/>
        <v>0</v>
      </c>
    </row>
    <row r="27" spans="1:10">
      <c r="A27" s="15" t="s">
        <v>11</v>
      </c>
      <c r="B27" s="22" t="s">
        <v>95</v>
      </c>
      <c r="C27" s="15" t="s">
        <v>11</v>
      </c>
      <c r="D27" s="16"/>
      <c r="E27" s="16"/>
      <c r="F27" s="16"/>
      <c r="G27" s="16"/>
      <c r="H27" s="16"/>
      <c r="I27" s="16"/>
      <c r="J27" s="16"/>
    </row>
    <row r="28" spans="1:10">
      <c r="A28" s="6" t="s">
        <v>96</v>
      </c>
      <c r="B28" s="21" t="s">
        <v>97</v>
      </c>
      <c r="C28" s="6" t="s">
        <v>58</v>
      </c>
      <c r="D28" s="12">
        <v>12</v>
      </c>
      <c r="E28" s="12">
        <v>0</v>
      </c>
      <c r="F28" s="12">
        <f>D28*E28</f>
        <v>0</v>
      </c>
      <c r="G28" s="12">
        <v>0</v>
      </c>
      <c r="H28" s="12">
        <f>D28*G28</f>
        <v>0</v>
      </c>
      <c r="I28" s="12">
        <f>E28+G28</f>
        <v>0</v>
      </c>
      <c r="J28" s="12">
        <f>F28+H28</f>
        <v>0</v>
      </c>
    </row>
    <row r="29" spans="1:10">
      <c r="A29" s="6" t="s">
        <v>98</v>
      </c>
      <c r="B29" s="21" t="s">
        <v>99</v>
      </c>
      <c r="C29" s="6" t="s">
        <v>58</v>
      </c>
      <c r="D29" s="12">
        <v>41</v>
      </c>
      <c r="E29" s="12">
        <v>0</v>
      </c>
      <c r="F29" s="12">
        <f>D29*E29</f>
        <v>0</v>
      </c>
      <c r="G29" s="12">
        <v>0</v>
      </c>
      <c r="H29" s="12">
        <f>D29*G29</f>
        <v>0</v>
      </c>
      <c r="I29" s="12">
        <f>E29+G29</f>
        <v>0</v>
      </c>
      <c r="J29" s="12">
        <f>F29+H29</f>
        <v>0</v>
      </c>
    </row>
    <row r="30" spans="1:10">
      <c r="A30" s="15" t="s">
        <v>11</v>
      </c>
      <c r="B30" s="22" t="s">
        <v>100</v>
      </c>
      <c r="C30" s="15" t="s">
        <v>11</v>
      </c>
      <c r="D30" s="16"/>
      <c r="E30" s="16"/>
      <c r="F30" s="16"/>
      <c r="G30" s="16"/>
      <c r="H30" s="16"/>
      <c r="I30" s="16"/>
      <c r="J30" s="16"/>
    </row>
    <row r="31" spans="1:10">
      <c r="A31" s="6" t="s">
        <v>101</v>
      </c>
      <c r="B31" s="21" t="s">
        <v>102</v>
      </c>
      <c r="C31" s="6" t="s">
        <v>58</v>
      </c>
      <c r="D31" s="12">
        <v>83</v>
      </c>
      <c r="E31" s="12">
        <v>0</v>
      </c>
      <c r="F31" s="12">
        <f>D31*E31</f>
        <v>0</v>
      </c>
      <c r="G31" s="12">
        <v>0</v>
      </c>
      <c r="H31" s="12">
        <f>D31*G31</f>
        <v>0</v>
      </c>
      <c r="I31" s="12">
        <f>E31+G31</f>
        <v>0</v>
      </c>
      <c r="J31" s="12">
        <f>F31+H31</f>
        <v>0</v>
      </c>
    </row>
    <row r="32" spans="1:10">
      <c r="A32" s="6" t="s">
        <v>43</v>
      </c>
      <c r="B32" s="21" t="s">
        <v>103</v>
      </c>
      <c r="C32" s="6" t="s">
        <v>58</v>
      </c>
      <c r="D32" s="12">
        <v>6</v>
      </c>
      <c r="E32" s="12">
        <v>0</v>
      </c>
      <c r="F32" s="12">
        <f>D32*E32</f>
        <v>0</v>
      </c>
      <c r="G32" s="12">
        <v>0</v>
      </c>
      <c r="H32" s="12">
        <f>D32*G32</f>
        <v>0</v>
      </c>
      <c r="I32" s="12">
        <f>E32+G32</f>
        <v>0</v>
      </c>
      <c r="J32" s="12">
        <f>F32+H32</f>
        <v>0</v>
      </c>
    </row>
    <row r="33" spans="1:10">
      <c r="A33" s="15" t="s">
        <v>11</v>
      </c>
      <c r="B33" s="22" t="s">
        <v>104</v>
      </c>
      <c r="C33" s="15" t="s">
        <v>11</v>
      </c>
      <c r="D33" s="16"/>
      <c r="E33" s="16"/>
      <c r="F33" s="16"/>
      <c r="G33" s="16"/>
      <c r="H33" s="16"/>
      <c r="I33" s="16"/>
      <c r="J33" s="16"/>
    </row>
    <row r="34" spans="1:10">
      <c r="A34" s="6" t="s">
        <v>105</v>
      </c>
      <c r="B34" s="21" t="s">
        <v>106</v>
      </c>
      <c r="C34" s="6" t="s">
        <v>58</v>
      </c>
      <c r="D34" s="12">
        <v>223</v>
      </c>
      <c r="E34" s="12">
        <v>0</v>
      </c>
      <c r="F34" s="12">
        <f>D34*E34</f>
        <v>0</v>
      </c>
      <c r="G34" s="12">
        <v>0</v>
      </c>
      <c r="H34" s="12">
        <f>D34*G34</f>
        <v>0</v>
      </c>
      <c r="I34" s="12">
        <f>E34+G34</f>
        <v>0</v>
      </c>
      <c r="J34" s="12">
        <f>F34+H34</f>
        <v>0</v>
      </c>
    </row>
    <row r="35" spans="1:10">
      <c r="A35" s="15" t="s">
        <v>11</v>
      </c>
      <c r="B35" s="22" t="s">
        <v>107</v>
      </c>
      <c r="C35" s="15" t="s">
        <v>11</v>
      </c>
      <c r="D35" s="16"/>
      <c r="E35" s="16"/>
      <c r="F35" s="16"/>
      <c r="G35" s="16"/>
      <c r="H35" s="16"/>
      <c r="I35" s="16"/>
      <c r="J35" s="16"/>
    </row>
    <row r="36" spans="1:10">
      <c r="A36" s="6" t="s">
        <v>108</v>
      </c>
      <c r="B36" s="21" t="s">
        <v>109</v>
      </c>
      <c r="C36" s="6" t="s">
        <v>58</v>
      </c>
      <c r="D36" s="12">
        <v>180</v>
      </c>
      <c r="E36" s="12">
        <v>0</v>
      </c>
      <c r="F36" s="12">
        <f>D36*E36</f>
        <v>0</v>
      </c>
      <c r="G36" s="12">
        <v>0</v>
      </c>
      <c r="H36" s="12">
        <f>D36*G36</f>
        <v>0</v>
      </c>
      <c r="I36" s="12">
        <f>E36+G36</f>
        <v>0</v>
      </c>
      <c r="J36" s="12">
        <f>F36+H36</f>
        <v>0</v>
      </c>
    </row>
    <row r="37" spans="1:10">
      <c r="A37" s="15" t="s">
        <v>11</v>
      </c>
      <c r="B37" s="22" t="s">
        <v>110</v>
      </c>
      <c r="C37" s="15" t="s">
        <v>11</v>
      </c>
      <c r="D37" s="16"/>
      <c r="E37" s="16"/>
      <c r="F37" s="16"/>
      <c r="G37" s="16"/>
      <c r="H37" s="16"/>
      <c r="I37" s="16"/>
      <c r="J37" s="16"/>
    </row>
    <row r="38" spans="1:10">
      <c r="A38" s="6" t="s">
        <v>111</v>
      </c>
      <c r="B38" s="21" t="s">
        <v>112</v>
      </c>
      <c r="C38" s="6" t="s">
        <v>58</v>
      </c>
      <c r="D38" s="12">
        <v>54</v>
      </c>
      <c r="E38" s="12">
        <v>0</v>
      </c>
      <c r="F38" s="12">
        <f>D38*E38</f>
        <v>0</v>
      </c>
      <c r="G38" s="12">
        <v>0</v>
      </c>
      <c r="H38" s="12">
        <f>D38*G38</f>
        <v>0</v>
      </c>
      <c r="I38" s="12">
        <f>E38+G38</f>
        <v>0</v>
      </c>
      <c r="J38" s="12">
        <f>F38+H38</f>
        <v>0</v>
      </c>
    </row>
    <row r="39" spans="1:10">
      <c r="A39" s="15" t="s">
        <v>11</v>
      </c>
      <c r="B39" s="22" t="s">
        <v>113</v>
      </c>
      <c r="C39" s="15" t="s">
        <v>11</v>
      </c>
      <c r="D39" s="16"/>
      <c r="E39" s="16"/>
      <c r="F39" s="16"/>
      <c r="G39" s="16"/>
      <c r="H39" s="16"/>
      <c r="I39" s="16"/>
      <c r="J39" s="16"/>
    </row>
    <row r="40" spans="1:10">
      <c r="A40" s="6" t="s">
        <v>114</v>
      </c>
      <c r="B40" s="21" t="s">
        <v>115</v>
      </c>
      <c r="C40" s="6" t="s">
        <v>58</v>
      </c>
      <c r="D40" s="12">
        <v>96</v>
      </c>
      <c r="E40" s="12">
        <v>0</v>
      </c>
      <c r="F40" s="12">
        <f>D40*E40</f>
        <v>0</v>
      </c>
      <c r="G40" s="12">
        <v>0</v>
      </c>
      <c r="H40" s="12">
        <f>D40*G40</f>
        <v>0</v>
      </c>
      <c r="I40" s="12">
        <f>E40+G40</f>
        <v>0</v>
      </c>
      <c r="J40" s="12">
        <f>F40+H40</f>
        <v>0</v>
      </c>
    </row>
    <row r="41" spans="1:10">
      <c r="A41" s="15" t="s">
        <v>11</v>
      </c>
      <c r="B41" s="22" t="s">
        <v>116</v>
      </c>
      <c r="C41" s="15" t="s">
        <v>11</v>
      </c>
      <c r="D41" s="16"/>
      <c r="E41" s="16"/>
      <c r="F41" s="16"/>
      <c r="G41" s="16"/>
      <c r="H41" s="16"/>
      <c r="I41" s="16"/>
      <c r="J41" s="16"/>
    </row>
    <row r="42" spans="1:10">
      <c r="A42" s="6" t="s">
        <v>117</v>
      </c>
      <c r="B42" s="21" t="s">
        <v>118</v>
      </c>
      <c r="C42" s="6" t="s">
        <v>58</v>
      </c>
      <c r="D42" s="12">
        <v>9</v>
      </c>
      <c r="E42" s="12">
        <v>0</v>
      </c>
      <c r="F42" s="12">
        <f>D42*E42</f>
        <v>0</v>
      </c>
      <c r="G42" s="12">
        <v>0</v>
      </c>
      <c r="H42" s="12">
        <f>D42*G42</f>
        <v>0</v>
      </c>
      <c r="I42" s="12">
        <f t="shared" ref="I42:J44" si="5">E42+G42</f>
        <v>0</v>
      </c>
      <c r="J42" s="12">
        <f t="shared" si="5"/>
        <v>0</v>
      </c>
    </row>
    <row r="43" spans="1:10">
      <c r="A43" s="6" t="s">
        <v>119</v>
      </c>
      <c r="B43" s="21" t="s">
        <v>120</v>
      </c>
      <c r="C43" s="6" t="s">
        <v>58</v>
      </c>
      <c r="D43" s="12">
        <v>2</v>
      </c>
      <c r="E43" s="12">
        <v>0</v>
      </c>
      <c r="F43" s="12">
        <f>D43*E43</f>
        <v>0</v>
      </c>
      <c r="G43" s="12">
        <v>0</v>
      </c>
      <c r="H43" s="12">
        <f>D43*G43</f>
        <v>0</v>
      </c>
      <c r="I43" s="12">
        <f t="shared" si="5"/>
        <v>0</v>
      </c>
      <c r="J43" s="12">
        <f t="shared" si="5"/>
        <v>0</v>
      </c>
    </row>
    <row r="44" spans="1:10">
      <c r="A44" s="6" t="s">
        <v>121</v>
      </c>
      <c r="B44" s="21" t="s">
        <v>122</v>
      </c>
      <c r="C44" s="6" t="s">
        <v>58</v>
      </c>
      <c r="D44" s="12">
        <v>1</v>
      </c>
      <c r="E44" s="12">
        <v>0</v>
      </c>
      <c r="F44" s="12">
        <f>D44*E44</f>
        <v>0</v>
      </c>
      <c r="G44" s="12">
        <v>0</v>
      </c>
      <c r="H44" s="12">
        <f>D44*G44</f>
        <v>0</v>
      </c>
      <c r="I44" s="12">
        <f t="shared" si="5"/>
        <v>0</v>
      </c>
      <c r="J44" s="12">
        <f t="shared" si="5"/>
        <v>0</v>
      </c>
    </row>
    <row r="45" spans="1:10">
      <c r="A45" s="15" t="s">
        <v>11</v>
      </c>
      <c r="B45" s="22" t="s">
        <v>123</v>
      </c>
      <c r="C45" s="15" t="s">
        <v>11</v>
      </c>
      <c r="D45" s="16"/>
      <c r="E45" s="16"/>
      <c r="F45" s="16"/>
      <c r="G45" s="16"/>
      <c r="H45" s="16"/>
      <c r="I45" s="16"/>
      <c r="J45" s="16"/>
    </row>
    <row r="46" spans="1:10">
      <c r="A46" s="6" t="s">
        <v>124</v>
      </c>
      <c r="B46" s="21" t="s">
        <v>125</v>
      </c>
      <c r="C46" s="6" t="s">
        <v>58</v>
      </c>
      <c r="D46" s="12">
        <v>246</v>
      </c>
      <c r="E46" s="12">
        <v>0</v>
      </c>
      <c r="F46" s="12">
        <f>D46*E46</f>
        <v>0</v>
      </c>
      <c r="G46" s="12">
        <v>0</v>
      </c>
      <c r="H46" s="12">
        <f>D46*G46</f>
        <v>0</v>
      </c>
      <c r="I46" s="12">
        <f>E46+G46</f>
        <v>0</v>
      </c>
      <c r="J46" s="12">
        <f>F46+H46</f>
        <v>0</v>
      </c>
    </row>
    <row r="47" spans="1:10">
      <c r="A47" s="6" t="s">
        <v>126</v>
      </c>
      <c r="B47" s="21" t="s">
        <v>127</v>
      </c>
      <c r="C47" s="6" t="s">
        <v>58</v>
      </c>
      <c r="D47" s="12">
        <v>78</v>
      </c>
      <c r="E47" s="12">
        <v>0</v>
      </c>
      <c r="F47" s="12">
        <f>D47*E47</f>
        <v>0</v>
      </c>
      <c r="G47" s="12">
        <v>0</v>
      </c>
      <c r="H47" s="12">
        <f>D47*G47</f>
        <v>0</v>
      </c>
      <c r="I47" s="12">
        <f>E47+G47</f>
        <v>0</v>
      </c>
      <c r="J47" s="12">
        <f>F47+H47</f>
        <v>0</v>
      </c>
    </row>
    <row r="48" spans="1:10">
      <c r="A48" s="15" t="s">
        <v>11</v>
      </c>
      <c r="B48" s="22" t="s">
        <v>128</v>
      </c>
      <c r="C48" s="15" t="s">
        <v>11</v>
      </c>
      <c r="D48" s="16"/>
      <c r="E48" s="16"/>
      <c r="F48" s="16"/>
      <c r="G48" s="16"/>
      <c r="H48" s="16"/>
      <c r="I48" s="16"/>
      <c r="J48" s="16"/>
    </row>
    <row r="49" spans="1:10">
      <c r="A49" s="6" t="s">
        <v>129</v>
      </c>
      <c r="B49" s="21" t="s">
        <v>130</v>
      </c>
      <c r="C49" s="6" t="s">
        <v>58</v>
      </c>
      <c r="D49" s="12">
        <v>6</v>
      </c>
      <c r="E49" s="12">
        <v>0</v>
      </c>
      <c r="F49" s="12">
        <f>D49*E49</f>
        <v>0</v>
      </c>
      <c r="G49" s="12">
        <v>0</v>
      </c>
      <c r="H49" s="12">
        <f>D49*G49</f>
        <v>0</v>
      </c>
      <c r="I49" s="12">
        <f t="shared" ref="I49:J51" si="6">E49+G49</f>
        <v>0</v>
      </c>
      <c r="J49" s="12">
        <f t="shared" si="6"/>
        <v>0</v>
      </c>
    </row>
    <row r="50" spans="1:10">
      <c r="A50" s="6" t="s">
        <v>131</v>
      </c>
      <c r="B50" s="21" t="s">
        <v>132</v>
      </c>
      <c r="C50" s="6" t="s">
        <v>58</v>
      </c>
      <c r="D50" s="12">
        <v>14</v>
      </c>
      <c r="E50" s="12">
        <v>0</v>
      </c>
      <c r="F50" s="12">
        <f>D50*E50</f>
        <v>0</v>
      </c>
      <c r="G50" s="12">
        <v>0</v>
      </c>
      <c r="H50" s="12">
        <f>D50*G50</f>
        <v>0</v>
      </c>
      <c r="I50" s="12">
        <f t="shared" si="6"/>
        <v>0</v>
      </c>
      <c r="J50" s="12">
        <f t="shared" si="6"/>
        <v>0</v>
      </c>
    </row>
    <row r="51" spans="1:10">
      <c r="A51" s="6" t="s">
        <v>133</v>
      </c>
      <c r="B51" s="21" t="s">
        <v>134</v>
      </c>
      <c r="C51" s="6" t="s">
        <v>135</v>
      </c>
      <c r="D51" s="12">
        <v>90</v>
      </c>
      <c r="E51" s="12">
        <v>0</v>
      </c>
      <c r="F51" s="12">
        <f>D51*E51</f>
        <v>0</v>
      </c>
      <c r="G51" s="12">
        <v>0</v>
      </c>
      <c r="H51" s="12">
        <f>D51*G51</f>
        <v>0</v>
      </c>
      <c r="I51" s="12">
        <f t="shared" si="6"/>
        <v>0</v>
      </c>
      <c r="J51" s="12">
        <f t="shared" si="6"/>
        <v>0</v>
      </c>
    </row>
    <row r="52" spans="1:10">
      <c r="A52" s="15" t="s">
        <v>11</v>
      </c>
      <c r="B52" s="22" t="s">
        <v>136</v>
      </c>
      <c r="C52" s="15" t="s">
        <v>11</v>
      </c>
      <c r="D52" s="16"/>
      <c r="E52" s="16"/>
      <c r="F52" s="16"/>
      <c r="G52" s="16"/>
      <c r="H52" s="16"/>
      <c r="I52" s="16"/>
      <c r="J52" s="16"/>
    </row>
    <row r="53" spans="1:10">
      <c r="A53" s="6" t="s">
        <v>137</v>
      </c>
      <c r="B53" s="21" t="s">
        <v>138</v>
      </c>
      <c r="C53" s="6" t="s">
        <v>58</v>
      </c>
      <c r="D53" s="12">
        <v>6</v>
      </c>
      <c r="E53" s="12">
        <v>0</v>
      </c>
      <c r="F53" s="12">
        <f>D53*E53</f>
        <v>0</v>
      </c>
      <c r="G53" s="12">
        <v>0</v>
      </c>
      <c r="H53" s="12">
        <f>D53*G53</f>
        <v>0</v>
      </c>
      <c r="I53" s="12">
        <f t="shared" ref="I53:J55" si="7">E53+G53</f>
        <v>0</v>
      </c>
      <c r="J53" s="12">
        <f t="shared" si="7"/>
        <v>0</v>
      </c>
    </row>
    <row r="54" spans="1:10">
      <c r="A54" s="6" t="s">
        <v>139</v>
      </c>
      <c r="B54" s="21" t="s">
        <v>140</v>
      </c>
      <c r="C54" s="6" t="s">
        <v>141</v>
      </c>
      <c r="D54" s="12">
        <v>6</v>
      </c>
      <c r="E54" s="12">
        <v>0</v>
      </c>
      <c r="F54" s="12">
        <f>D54*E54</f>
        <v>0</v>
      </c>
      <c r="G54" s="12">
        <v>0</v>
      </c>
      <c r="H54" s="12">
        <f>D54*G54</f>
        <v>0</v>
      </c>
      <c r="I54" s="12">
        <f t="shared" si="7"/>
        <v>0</v>
      </c>
      <c r="J54" s="12">
        <f t="shared" si="7"/>
        <v>0</v>
      </c>
    </row>
    <row r="55" spans="1:10">
      <c r="A55" s="6" t="s">
        <v>142</v>
      </c>
      <c r="B55" s="21" t="s">
        <v>143</v>
      </c>
      <c r="C55" s="6" t="s">
        <v>144</v>
      </c>
      <c r="D55" s="12">
        <v>40</v>
      </c>
      <c r="E55" s="12">
        <v>0</v>
      </c>
      <c r="F55" s="12">
        <f>D55*E55</f>
        <v>0</v>
      </c>
      <c r="G55" s="12">
        <v>0</v>
      </c>
      <c r="H55" s="12">
        <f>D55*G55</f>
        <v>0</v>
      </c>
      <c r="I55" s="12">
        <f t="shared" si="7"/>
        <v>0</v>
      </c>
      <c r="J55" s="12">
        <f t="shared" si="7"/>
        <v>0</v>
      </c>
    </row>
    <row r="56" spans="1:10">
      <c r="A56" s="15" t="s">
        <v>11</v>
      </c>
      <c r="B56" s="22" t="s">
        <v>145</v>
      </c>
      <c r="C56" s="15" t="s">
        <v>11</v>
      </c>
      <c r="D56" s="16"/>
      <c r="E56" s="16"/>
      <c r="F56" s="16"/>
      <c r="G56" s="16"/>
      <c r="H56" s="16"/>
      <c r="I56" s="16"/>
      <c r="J56" s="16"/>
    </row>
    <row r="57" spans="1:10">
      <c r="A57" s="6" t="s">
        <v>146</v>
      </c>
      <c r="B57" s="21" t="s">
        <v>147</v>
      </c>
      <c r="C57" s="6" t="s">
        <v>144</v>
      </c>
      <c r="D57" s="12">
        <v>55</v>
      </c>
      <c r="E57" s="12">
        <v>0</v>
      </c>
      <c r="F57" s="12">
        <f>D57*E57</f>
        <v>0</v>
      </c>
      <c r="G57" s="12">
        <v>0</v>
      </c>
      <c r="H57" s="12">
        <f>D57*G57</f>
        <v>0</v>
      </c>
      <c r="I57" s="12">
        <f>E57+G57</f>
        <v>0</v>
      </c>
      <c r="J57" s="12">
        <f>F57+H57</f>
        <v>0</v>
      </c>
    </row>
    <row r="58" spans="1:10">
      <c r="A58" s="15" t="s">
        <v>11</v>
      </c>
      <c r="B58" s="22" t="s">
        <v>148</v>
      </c>
      <c r="C58" s="15" t="s">
        <v>11</v>
      </c>
      <c r="D58" s="16"/>
      <c r="E58" s="16"/>
      <c r="F58" s="16"/>
      <c r="G58" s="16"/>
      <c r="H58" s="16"/>
      <c r="I58" s="16"/>
      <c r="J58" s="16"/>
    </row>
    <row r="59" spans="1:10">
      <c r="A59" s="6" t="s">
        <v>149</v>
      </c>
      <c r="B59" s="21" t="s">
        <v>150</v>
      </c>
      <c r="C59" s="6" t="s">
        <v>144</v>
      </c>
      <c r="D59" s="12">
        <v>70</v>
      </c>
      <c r="E59" s="12">
        <v>0</v>
      </c>
      <c r="F59" s="12">
        <f>D59*E59</f>
        <v>0</v>
      </c>
      <c r="G59" s="12">
        <v>0</v>
      </c>
      <c r="H59" s="12">
        <f>D59*G59</f>
        <v>0</v>
      </c>
      <c r="I59" s="12">
        <f>E59+G59</f>
        <v>0</v>
      </c>
      <c r="J59" s="12">
        <f>F59+H59</f>
        <v>0</v>
      </c>
    </row>
    <row r="60" spans="1:10">
      <c r="A60" s="6" t="s">
        <v>151</v>
      </c>
      <c r="B60" s="21" t="s">
        <v>152</v>
      </c>
      <c r="C60" s="6" t="s">
        <v>144</v>
      </c>
      <c r="D60" s="12">
        <v>130</v>
      </c>
      <c r="E60" s="12">
        <v>0</v>
      </c>
      <c r="F60" s="12">
        <f>D60*E60</f>
        <v>0</v>
      </c>
      <c r="G60" s="12">
        <v>0</v>
      </c>
      <c r="H60" s="12">
        <f>D60*G60</f>
        <v>0</v>
      </c>
      <c r="I60" s="12">
        <f>E60+G60</f>
        <v>0</v>
      </c>
      <c r="J60" s="12">
        <f>F60+H60</f>
        <v>0</v>
      </c>
    </row>
    <row r="61" spans="1:10">
      <c r="A61" s="15" t="s">
        <v>11</v>
      </c>
      <c r="B61" s="22" t="s">
        <v>153</v>
      </c>
      <c r="C61" s="15" t="s">
        <v>11</v>
      </c>
      <c r="D61" s="16"/>
      <c r="E61" s="16"/>
      <c r="F61" s="16"/>
      <c r="G61" s="16"/>
      <c r="H61" s="16"/>
      <c r="I61" s="16"/>
      <c r="J61" s="16"/>
    </row>
    <row r="62" spans="1:10">
      <c r="A62" s="6" t="s">
        <v>154</v>
      </c>
      <c r="B62" s="21" t="s">
        <v>155</v>
      </c>
      <c r="C62" s="6" t="s">
        <v>144</v>
      </c>
      <c r="D62" s="12">
        <v>370</v>
      </c>
      <c r="E62" s="12">
        <v>0</v>
      </c>
      <c r="F62" s="12">
        <f>D62*E62</f>
        <v>0</v>
      </c>
      <c r="G62" s="12">
        <v>0</v>
      </c>
      <c r="H62" s="12">
        <f>D62*G62</f>
        <v>0</v>
      </c>
      <c r="I62" s="12">
        <f>E62+G62</f>
        <v>0</v>
      </c>
      <c r="J62" s="12">
        <f>F62+H62</f>
        <v>0</v>
      </c>
    </row>
    <row r="63" spans="1:10">
      <c r="A63" s="15" t="s">
        <v>11</v>
      </c>
      <c r="B63" s="22" t="s">
        <v>148</v>
      </c>
      <c r="C63" s="15" t="s">
        <v>11</v>
      </c>
      <c r="D63" s="16"/>
      <c r="E63" s="16"/>
      <c r="F63" s="16"/>
      <c r="G63" s="16"/>
      <c r="H63" s="16"/>
      <c r="I63" s="16"/>
      <c r="J63" s="16"/>
    </row>
    <row r="64" spans="1:10">
      <c r="A64" s="6" t="s">
        <v>156</v>
      </c>
      <c r="B64" s="21" t="s">
        <v>157</v>
      </c>
      <c r="C64" s="6" t="s">
        <v>144</v>
      </c>
      <c r="D64" s="12">
        <v>840</v>
      </c>
      <c r="E64" s="12">
        <v>0</v>
      </c>
      <c r="F64" s="12">
        <f>D64*E64</f>
        <v>0</v>
      </c>
      <c r="G64" s="12">
        <v>0</v>
      </c>
      <c r="H64" s="12">
        <f>D64*G64</f>
        <v>0</v>
      </c>
      <c r="I64" s="12">
        <f t="shared" ref="I64:J66" si="8">E64+G64</f>
        <v>0</v>
      </c>
      <c r="J64" s="12">
        <f t="shared" si="8"/>
        <v>0</v>
      </c>
    </row>
    <row r="65" spans="1:10">
      <c r="A65" s="6" t="s">
        <v>158</v>
      </c>
      <c r="B65" s="21" t="s">
        <v>159</v>
      </c>
      <c r="C65" s="6" t="s">
        <v>144</v>
      </c>
      <c r="D65" s="12">
        <v>1720</v>
      </c>
      <c r="E65" s="12">
        <v>0</v>
      </c>
      <c r="F65" s="12">
        <f>D65*E65</f>
        <v>0</v>
      </c>
      <c r="G65" s="12">
        <v>0</v>
      </c>
      <c r="H65" s="12">
        <f>D65*G65</f>
        <v>0</v>
      </c>
      <c r="I65" s="12">
        <f t="shared" si="8"/>
        <v>0</v>
      </c>
      <c r="J65" s="12">
        <f t="shared" si="8"/>
        <v>0</v>
      </c>
    </row>
    <row r="66" spans="1:10">
      <c r="A66" s="6" t="s">
        <v>160</v>
      </c>
      <c r="B66" s="21" t="s">
        <v>161</v>
      </c>
      <c r="C66" s="6" t="s">
        <v>144</v>
      </c>
      <c r="D66" s="12">
        <v>30</v>
      </c>
      <c r="E66" s="12">
        <v>0</v>
      </c>
      <c r="F66" s="12">
        <f>D66*E66</f>
        <v>0</v>
      </c>
      <c r="G66" s="12">
        <v>0</v>
      </c>
      <c r="H66" s="12">
        <f>D66*G66</f>
        <v>0</v>
      </c>
      <c r="I66" s="12">
        <f t="shared" si="8"/>
        <v>0</v>
      </c>
      <c r="J66" s="12">
        <f t="shared" si="8"/>
        <v>0</v>
      </c>
    </row>
    <row r="67" spans="1:10">
      <c r="A67" s="15" t="s">
        <v>11</v>
      </c>
      <c r="B67" s="22" t="s">
        <v>162</v>
      </c>
      <c r="C67" s="15" t="s">
        <v>11</v>
      </c>
      <c r="D67" s="16"/>
      <c r="E67" s="16"/>
      <c r="F67" s="16"/>
      <c r="G67" s="16"/>
      <c r="H67" s="16"/>
      <c r="I67" s="16"/>
      <c r="J67" s="16"/>
    </row>
    <row r="68" spans="1:10">
      <c r="A68" s="6" t="s">
        <v>163</v>
      </c>
      <c r="B68" s="21" t="s">
        <v>164</v>
      </c>
      <c r="C68" s="6" t="s">
        <v>144</v>
      </c>
      <c r="D68" s="12">
        <v>420</v>
      </c>
      <c r="E68" s="12">
        <v>0</v>
      </c>
      <c r="F68" s="12">
        <f>D68*E68</f>
        <v>0</v>
      </c>
      <c r="G68" s="12">
        <v>0</v>
      </c>
      <c r="H68" s="12">
        <f>D68*G68</f>
        <v>0</v>
      </c>
      <c r="I68" s="12">
        <f t="shared" ref="I68:J72" si="9">E68+G68</f>
        <v>0</v>
      </c>
      <c r="J68" s="12">
        <f t="shared" si="9"/>
        <v>0</v>
      </c>
    </row>
    <row r="69" spans="1:10">
      <c r="A69" s="6" t="s">
        <v>165</v>
      </c>
      <c r="B69" s="21" t="s">
        <v>166</v>
      </c>
      <c r="C69" s="6" t="s">
        <v>144</v>
      </c>
      <c r="D69" s="12">
        <v>70</v>
      </c>
      <c r="E69" s="12">
        <v>0</v>
      </c>
      <c r="F69" s="12">
        <f>D69*E69</f>
        <v>0</v>
      </c>
      <c r="G69" s="12">
        <v>0</v>
      </c>
      <c r="H69" s="12">
        <f>D69*G69</f>
        <v>0</v>
      </c>
      <c r="I69" s="12">
        <f t="shared" si="9"/>
        <v>0</v>
      </c>
      <c r="J69" s="12">
        <f t="shared" si="9"/>
        <v>0</v>
      </c>
    </row>
    <row r="70" spans="1:10">
      <c r="A70" s="6" t="s">
        <v>167</v>
      </c>
      <c r="B70" s="21" t="s">
        <v>168</v>
      </c>
      <c r="C70" s="6" t="s">
        <v>144</v>
      </c>
      <c r="D70" s="12">
        <v>25</v>
      </c>
      <c r="E70" s="12">
        <v>0</v>
      </c>
      <c r="F70" s="12">
        <f>D70*E70</f>
        <v>0</v>
      </c>
      <c r="G70" s="12">
        <v>0</v>
      </c>
      <c r="H70" s="12">
        <f>D70*G70</f>
        <v>0</v>
      </c>
      <c r="I70" s="12">
        <f t="shared" si="9"/>
        <v>0</v>
      </c>
      <c r="J70" s="12">
        <f t="shared" si="9"/>
        <v>0</v>
      </c>
    </row>
    <row r="71" spans="1:10">
      <c r="A71" s="6" t="s">
        <v>169</v>
      </c>
      <c r="B71" s="21" t="s">
        <v>170</v>
      </c>
      <c r="C71" s="6" t="s">
        <v>144</v>
      </c>
      <c r="D71" s="12">
        <v>150</v>
      </c>
      <c r="E71" s="12">
        <v>0</v>
      </c>
      <c r="F71" s="12">
        <f>D71*E71</f>
        <v>0</v>
      </c>
      <c r="G71" s="12">
        <v>0</v>
      </c>
      <c r="H71" s="12">
        <f>D71*G71</f>
        <v>0</v>
      </c>
      <c r="I71" s="12">
        <f t="shared" si="9"/>
        <v>0</v>
      </c>
      <c r="J71" s="12">
        <f t="shared" si="9"/>
        <v>0</v>
      </c>
    </row>
    <row r="72" spans="1:10">
      <c r="A72" s="6" t="s">
        <v>171</v>
      </c>
      <c r="B72" s="21" t="s">
        <v>172</v>
      </c>
      <c r="C72" s="6" t="s">
        <v>144</v>
      </c>
      <c r="D72" s="12">
        <v>55</v>
      </c>
      <c r="E72" s="12">
        <v>0</v>
      </c>
      <c r="F72" s="12">
        <f>D72*E72</f>
        <v>0</v>
      </c>
      <c r="G72" s="12">
        <v>0</v>
      </c>
      <c r="H72" s="12">
        <f>D72*G72</f>
        <v>0</v>
      </c>
      <c r="I72" s="12">
        <f t="shared" si="9"/>
        <v>0</v>
      </c>
      <c r="J72" s="12">
        <f t="shared" si="9"/>
        <v>0</v>
      </c>
    </row>
    <row r="73" spans="1:10">
      <c r="A73" s="15" t="s">
        <v>11</v>
      </c>
      <c r="B73" s="22" t="s">
        <v>173</v>
      </c>
      <c r="C73" s="15" t="s">
        <v>11</v>
      </c>
      <c r="D73" s="16"/>
      <c r="E73" s="16"/>
      <c r="F73" s="16"/>
      <c r="G73" s="16"/>
      <c r="H73" s="16"/>
      <c r="I73" s="16"/>
      <c r="J73" s="16"/>
    </row>
    <row r="74" spans="1:10">
      <c r="A74" s="6" t="s">
        <v>174</v>
      </c>
      <c r="B74" s="21" t="s">
        <v>175</v>
      </c>
      <c r="C74" s="6" t="s">
        <v>144</v>
      </c>
      <c r="D74" s="12">
        <v>125</v>
      </c>
      <c r="E74" s="12">
        <v>0</v>
      </c>
      <c r="F74" s="12">
        <f>D74*E74</f>
        <v>0</v>
      </c>
      <c r="G74" s="12">
        <v>0</v>
      </c>
      <c r="H74" s="12">
        <f>D74*G74</f>
        <v>0</v>
      </c>
      <c r="I74" s="12">
        <f>E74+G74</f>
        <v>0</v>
      </c>
      <c r="J74" s="12">
        <f>F74+H74</f>
        <v>0</v>
      </c>
    </row>
    <row r="75" spans="1:10">
      <c r="A75" s="15" t="s">
        <v>11</v>
      </c>
      <c r="B75" s="22" t="s">
        <v>176</v>
      </c>
      <c r="C75" s="15" t="s">
        <v>11</v>
      </c>
      <c r="D75" s="16"/>
      <c r="E75" s="16"/>
      <c r="F75" s="16"/>
      <c r="G75" s="16"/>
      <c r="H75" s="16"/>
      <c r="I75" s="16"/>
      <c r="J75" s="16"/>
    </row>
    <row r="76" spans="1:10">
      <c r="A76" s="6" t="s">
        <v>177</v>
      </c>
      <c r="B76" s="21" t="s">
        <v>178</v>
      </c>
      <c r="C76" s="6" t="s">
        <v>144</v>
      </c>
      <c r="D76" s="12">
        <v>20</v>
      </c>
      <c r="E76" s="12">
        <v>0</v>
      </c>
      <c r="F76" s="12">
        <f>D76*E76</f>
        <v>0</v>
      </c>
      <c r="G76" s="12">
        <v>0</v>
      </c>
      <c r="H76" s="12">
        <f>D76*G76</f>
        <v>0</v>
      </c>
      <c r="I76" s="12">
        <f>E76+G76</f>
        <v>0</v>
      </c>
      <c r="J76" s="12">
        <f>F76+H76</f>
        <v>0</v>
      </c>
    </row>
    <row r="77" spans="1:10">
      <c r="A77" s="6" t="s">
        <v>179</v>
      </c>
      <c r="B77" s="21" t="s">
        <v>180</v>
      </c>
      <c r="C77" s="6" t="s">
        <v>58</v>
      </c>
      <c r="D77" s="12">
        <v>4</v>
      </c>
      <c r="E77" s="12">
        <v>0</v>
      </c>
      <c r="F77" s="12">
        <f>D77*E77</f>
        <v>0</v>
      </c>
      <c r="G77" s="12">
        <v>0</v>
      </c>
      <c r="H77" s="12">
        <f>D77*G77</f>
        <v>0</v>
      </c>
      <c r="I77" s="12">
        <f>E77+G77</f>
        <v>0</v>
      </c>
      <c r="J77" s="12">
        <f>F77+H77</f>
        <v>0</v>
      </c>
    </row>
    <row r="78" spans="1:10">
      <c r="A78" s="15" t="s">
        <v>11</v>
      </c>
      <c r="B78" s="22" t="s">
        <v>181</v>
      </c>
      <c r="C78" s="15" t="s">
        <v>11</v>
      </c>
      <c r="D78" s="16"/>
      <c r="E78" s="16"/>
      <c r="F78" s="16"/>
      <c r="G78" s="16"/>
      <c r="H78" s="16"/>
      <c r="I78" s="16"/>
      <c r="J78" s="16"/>
    </row>
    <row r="79" spans="1:10">
      <c r="A79" s="6" t="s">
        <v>182</v>
      </c>
      <c r="B79" s="21" t="s">
        <v>183</v>
      </c>
      <c r="C79" s="6" t="s">
        <v>58</v>
      </c>
      <c r="D79" s="12">
        <v>3</v>
      </c>
      <c r="E79" s="12">
        <v>0</v>
      </c>
      <c r="F79" s="12">
        <f>D79*E79</f>
        <v>0</v>
      </c>
      <c r="G79" s="12">
        <v>0</v>
      </c>
      <c r="H79" s="12">
        <f>D79*G79</f>
        <v>0</v>
      </c>
      <c r="I79" s="12">
        <f>E79+G79</f>
        <v>0</v>
      </c>
      <c r="J79" s="12">
        <f>F79+H79</f>
        <v>0</v>
      </c>
    </row>
    <row r="80" spans="1:10">
      <c r="A80" s="6" t="s">
        <v>184</v>
      </c>
      <c r="B80" s="21" t="s">
        <v>185</v>
      </c>
      <c r="C80" s="6" t="s">
        <v>58</v>
      </c>
      <c r="D80" s="12">
        <v>3</v>
      </c>
      <c r="E80" s="12">
        <v>0</v>
      </c>
      <c r="F80" s="12">
        <f>D80*E80</f>
        <v>0</v>
      </c>
      <c r="G80" s="12">
        <v>0</v>
      </c>
      <c r="H80" s="12">
        <f>D80*G80</f>
        <v>0</v>
      </c>
      <c r="I80" s="12">
        <f>E80+G80</f>
        <v>0</v>
      </c>
      <c r="J80" s="12">
        <f>F80+H80</f>
        <v>0</v>
      </c>
    </row>
    <row r="81" spans="1:10">
      <c r="A81" s="15" t="s">
        <v>11</v>
      </c>
      <c r="B81" s="22" t="s">
        <v>186</v>
      </c>
      <c r="C81" s="15" t="s">
        <v>11</v>
      </c>
      <c r="D81" s="16"/>
      <c r="E81" s="16"/>
      <c r="F81" s="16"/>
      <c r="G81" s="16"/>
      <c r="H81" s="16"/>
      <c r="I81" s="16"/>
      <c r="J81" s="16"/>
    </row>
    <row r="82" spans="1:10">
      <c r="A82" s="6" t="s">
        <v>187</v>
      </c>
      <c r="B82" s="21" t="s">
        <v>188</v>
      </c>
      <c r="C82" s="6" t="s">
        <v>58</v>
      </c>
      <c r="D82" s="12">
        <v>25</v>
      </c>
      <c r="E82" s="12">
        <v>0</v>
      </c>
      <c r="F82" s="12">
        <f>D82*E82</f>
        <v>0</v>
      </c>
      <c r="G82" s="12">
        <v>0</v>
      </c>
      <c r="H82" s="12">
        <f>D82*G82</f>
        <v>0</v>
      </c>
      <c r="I82" s="12">
        <f t="shared" ref="I82:J84" si="10">E82+G82</f>
        <v>0</v>
      </c>
      <c r="J82" s="12">
        <f t="shared" si="10"/>
        <v>0</v>
      </c>
    </row>
    <row r="83" spans="1:10">
      <c r="A83" s="6" t="s">
        <v>189</v>
      </c>
      <c r="B83" s="21" t="s">
        <v>190</v>
      </c>
      <c r="C83" s="6" t="s">
        <v>58</v>
      </c>
      <c r="D83" s="12">
        <v>120</v>
      </c>
      <c r="E83" s="12">
        <v>0</v>
      </c>
      <c r="F83" s="12">
        <f>D83*E83</f>
        <v>0</v>
      </c>
      <c r="G83" s="12">
        <v>0</v>
      </c>
      <c r="H83" s="12">
        <f>D83*G83</f>
        <v>0</v>
      </c>
      <c r="I83" s="12">
        <f t="shared" si="10"/>
        <v>0</v>
      </c>
      <c r="J83" s="12">
        <f t="shared" si="10"/>
        <v>0</v>
      </c>
    </row>
    <row r="84" spans="1:10">
      <c r="A84" s="6" t="s">
        <v>191</v>
      </c>
      <c r="B84" s="21" t="s">
        <v>192</v>
      </c>
      <c r="C84" s="6" t="s">
        <v>144</v>
      </c>
      <c r="D84" s="12">
        <v>125</v>
      </c>
      <c r="E84" s="12">
        <v>0</v>
      </c>
      <c r="F84" s="12">
        <f>D84*E84</f>
        <v>0</v>
      </c>
      <c r="G84" s="12">
        <v>0</v>
      </c>
      <c r="H84" s="12">
        <f>D84*G84</f>
        <v>0</v>
      </c>
      <c r="I84" s="12">
        <f t="shared" si="10"/>
        <v>0</v>
      </c>
      <c r="J84" s="12">
        <f t="shared" si="10"/>
        <v>0</v>
      </c>
    </row>
    <row r="85" spans="1:10">
      <c r="A85" s="15" t="s">
        <v>11</v>
      </c>
      <c r="B85" s="22" t="s">
        <v>193</v>
      </c>
      <c r="C85" s="15" t="s">
        <v>11</v>
      </c>
      <c r="D85" s="16"/>
      <c r="E85" s="16"/>
      <c r="F85" s="16"/>
      <c r="G85" s="16"/>
      <c r="H85" s="16"/>
      <c r="I85" s="16"/>
      <c r="J85" s="16"/>
    </row>
    <row r="86" spans="1:10">
      <c r="A86" s="6" t="s">
        <v>194</v>
      </c>
      <c r="B86" s="21" t="s">
        <v>195</v>
      </c>
      <c r="C86" s="6" t="s">
        <v>58</v>
      </c>
      <c r="D86" s="12">
        <v>4</v>
      </c>
      <c r="E86" s="12">
        <v>0</v>
      </c>
      <c r="F86" s="12">
        <f>D86*E86</f>
        <v>0</v>
      </c>
      <c r="G86" s="12">
        <v>0</v>
      </c>
      <c r="H86" s="12">
        <f>D86*G86</f>
        <v>0</v>
      </c>
      <c r="I86" s="12">
        <f>E86+G86</f>
        <v>0</v>
      </c>
      <c r="J86" s="12">
        <f>F86+H86</f>
        <v>0</v>
      </c>
    </row>
    <row r="87" spans="1:10">
      <c r="A87" s="6" t="s">
        <v>196</v>
      </c>
      <c r="B87" s="21" t="s">
        <v>197</v>
      </c>
      <c r="C87" s="6" t="s">
        <v>58</v>
      </c>
      <c r="D87" s="12">
        <v>8</v>
      </c>
      <c r="E87" s="12">
        <v>0</v>
      </c>
      <c r="F87" s="12">
        <f>D87*E87</f>
        <v>0</v>
      </c>
      <c r="G87" s="12">
        <v>0</v>
      </c>
      <c r="H87" s="12">
        <f>D87*G87</f>
        <v>0</v>
      </c>
      <c r="I87" s="12">
        <f>E87+G87</f>
        <v>0</v>
      </c>
      <c r="J87" s="12">
        <f>F87+H87</f>
        <v>0</v>
      </c>
    </row>
    <row r="88" spans="1:10">
      <c r="A88" s="15" t="s">
        <v>11</v>
      </c>
      <c r="B88" s="22" t="s">
        <v>198</v>
      </c>
      <c r="C88" s="15" t="s">
        <v>11</v>
      </c>
      <c r="D88" s="16"/>
      <c r="E88" s="16"/>
      <c r="F88" s="16"/>
      <c r="G88" s="16"/>
      <c r="H88" s="16"/>
      <c r="I88" s="16"/>
      <c r="J88" s="16"/>
    </row>
    <row r="89" spans="1:10">
      <c r="A89" s="6" t="s">
        <v>199</v>
      </c>
      <c r="B89" s="21" t="s">
        <v>200</v>
      </c>
      <c r="C89" s="6" t="s">
        <v>58</v>
      </c>
      <c r="D89" s="12">
        <v>4</v>
      </c>
      <c r="E89" s="12">
        <v>0</v>
      </c>
      <c r="F89" s="12">
        <f>D89*E89</f>
        <v>0</v>
      </c>
      <c r="G89" s="12">
        <v>0</v>
      </c>
      <c r="H89" s="12">
        <f>D89*G89</f>
        <v>0</v>
      </c>
      <c r="I89" s="12">
        <f t="shared" ref="I89:J92" si="11">E89+G89</f>
        <v>0</v>
      </c>
      <c r="J89" s="12">
        <f t="shared" si="11"/>
        <v>0</v>
      </c>
    </row>
    <row r="90" spans="1:10">
      <c r="A90" s="6" t="s">
        <v>201</v>
      </c>
      <c r="B90" s="21" t="s">
        <v>202</v>
      </c>
      <c r="C90" s="6" t="s">
        <v>58</v>
      </c>
      <c r="D90" s="12">
        <v>10</v>
      </c>
      <c r="E90" s="12">
        <v>0</v>
      </c>
      <c r="F90" s="12">
        <f>D90*E90</f>
        <v>0</v>
      </c>
      <c r="G90" s="12">
        <v>0</v>
      </c>
      <c r="H90" s="12">
        <f>D90*G90</f>
        <v>0</v>
      </c>
      <c r="I90" s="12">
        <f t="shared" si="11"/>
        <v>0</v>
      </c>
      <c r="J90" s="12">
        <f t="shared" si="11"/>
        <v>0</v>
      </c>
    </row>
    <row r="91" spans="1:10">
      <c r="A91" s="6" t="s">
        <v>203</v>
      </c>
      <c r="B91" s="21" t="s">
        <v>204</v>
      </c>
      <c r="C91" s="6" t="s">
        <v>58</v>
      </c>
      <c r="D91" s="12">
        <v>4</v>
      </c>
      <c r="E91" s="12">
        <v>0</v>
      </c>
      <c r="F91" s="12">
        <f>D91*E91</f>
        <v>0</v>
      </c>
      <c r="G91" s="12">
        <v>0</v>
      </c>
      <c r="H91" s="12">
        <f>D91*G91</f>
        <v>0</v>
      </c>
      <c r="I91" s="12">
        <f t="shared" si="11"/>
        <v>0</v>
      </c>
      <c r="J91" s="12">
        <f t="shared" si="11"/>
        <v>0</v>
      </c>
    </row>
    <row r="92" spans="1:10">
      <c r="A92" s="6" t="s">
        <v>205</v>
      </c>
      <c r="B92" s="21" t="s">
        <v>206</v>
      </c>
      <c r="C92" s="6" t="s">
        <v>58</v>
      </c>
      <c r="D92" s="12">
        <v>4</v>
      </c>
      <c r="E92" s="12">
        <v>0</v>
      </c>
      <c r="F92" s="12">
        <f>D92*E92</f>
        <v>0</v>
      </c>
      <c r="G92" s="12">
        <v>0</v>
      </c>
      <c r="H92" s="12">
        <f>D92*G92</f>
        <v>0</v>
      </c>
      <c r="I92" s="12">
        <f t="shared" si="11"/>
        <v>0</v>
      </c>
      <c r="J92" s="12">
        <f t="shared" si="11"/>
        <v>0</v>
      </c>
    </row>
    <row r="93" spans="1:10">
      <c r="A93" s="15" t="s">
        <v>11</v>
      </c>
      <c r="B93" s="22" t="s">
        <v>207</v>
      </c>
      <c r="C93" s="15" t="s">
        <v>11</v>
      </c>
      <c r="D93" s="16"/>
      <c r="E93" s="16"/>
      <c r="F93" s="16"/>
      <c r="G93" s="16"/>
      <c r="H93" s="16"/>
      <c r="I93" s="16"/>
      <c r="J93" s="16"/>
    </row>
    <row r="94" spans="1:10">
      <c r="A94" s="15" t="s">
        <v>11</v>
      </c>
      <c r="B94" s="22" t="s">
        <v>208</v>
      </c>
      <c r="C94" s="15" t="s">
        <v>11</v>
      </c>
      <c r="D94" s="16"/>
      <c r="E94" s="16"/>
      <c r="F94" s="16"/>
      <c r="G94" s="16"/>
      <c r="H94" s="16"/>
      <c r="I94" s="16"/>
      <c r="J94" s="16"/>
    </row>
    <row r="95" spans="1:10">
      <c r="A95" s="6" t="s">
        <v>209</v>
      </c>
      <c r="B95" s="21" t="s">
        <v>210</v>
      </c>
      <c r="C95" s="6" t="s">
        <v>58</v>
      </c>
      <c r="D95" s="12">
        <v>223</v>
      </c>
      <c r="E95" s="12">
        <v>0</v>
      </c>
      <c r="F95" s="12">
        <f>D95*E95</f>
        <v>0</v>
      </c>
      <c r="G95" s="12">
        <v>0</v>
      </c>
      <c r="H95" s="12">
        <f>D95*G95</f>
        <v>0</v>
      </c>
      <c r="I95" s="12">
        <f>E95+G95</f>
        <v>0</v>
      </c>
      <c r="J95" s="12">
        <f>F95+H95</f>
        <v>0</v>
      </c>
    </row>
    <row r="96" spans="1:10">
      <c r="A96" s="15" t="s">
        <v>11</v>
      </c>
      <c r="B96" s="22" t="s">
        <v>207</v>
      </c>
      <c r="C96" s="15" t="s">
        <v>11</v>
      </c>
      <c r="D96" s="16"/>
      <c r="E96" s="16"/>
      <c r="F96" s="16"/>
      <c r="G96" s="16"/>
      <c r="H96" s="16"/>
      <c r="I96" s="16"/>
      <c r="J96" s="16"/>
    </row>
    <row r="97" spans="1:10">
      <c r="A97" s="15" t="s">
        <v>11</v>
      </c>
      <c r="B97" s="22" t="s">
        <v>211</v>
      </c>
      <c r="C97" s="15" t="s">
        <v>11</v>
      </c>
      <c r="D97" s="16"/>
      <c r="E97" s="16"/>
      <c r="F97" s="16"/>
      <c r="G97" s="16"/>
      <c r="H97" s="16"/>
      <c r="I97" s="16"/>
      <c r="J97" s="16"/>
    </row>
    <row r="98" spans="1:10">
      <c r="A98" s="6" t="s">
        <v>212</v>
      </c>
      <c r="B98" s="21" t="s">
        <v>213</v>
      </c>
      <c r="C98" s="6" t="s">
        <v>58</v>
      </c>
      <c r="D98" s="12">
        <v>10</v>
      </c>
      <c r="E98" s="12">
        <v>0</v>
      </c>
      <c r="F98" s="12">
        <f>D98*E98</f>
        <v>0</v>
      </c>
      <c r="G98" s="12">
        <v>0</v>
      </c>
      <c r="H98" s="12">
        <f>D98*G98</f>
        <v>0</v>
      </c>
      <c r="I98" s="12">
        <f>E98+G98</f>
        <v>0</v>
      </c>
      <c r="J98" s="12">
        <f>F98+H98</f>
        <v>0</v>
      </c>
    </row>
    <row r="99" spans="1:10">
      <c r="A99" s="15" t="s">
        <v>11</v>
      </c>
      <c r="B99" s="22" t="s">
        <v>214</v>
      </c>
      <c r="C99" s="15" t="s">
        <v>11</v>
      </c>
      <c r="D99" s="16"/>
      <c r="E99" s="16"/>
      <c r="F99" s="16"/>
      <c r="G99" s="16"/>
      <c r="H99" s="16"/>
      <c r="I99" s="16"/>
      <c r="J99" s="16"/>
    </row>
    <row r="100" spans="1:10">
      <c r="A100" s="15" t="s">
        <v>11</v>
      </c>
      <c r="B100" s="22" t="s">
        <v>215</v>
      </c>
      <c r="C100" s="15" t="s">
        <v>11</v>
      </c>
      <c r="D100" s="16"/>
      <c r="E100" s="16"/>
      <c r="F100" s="16"/>
      <c r="G100" s="16"/>
      <c r="H100" s="16"/>
      <c r="I100" s="16"/>
      <c r="J100" s="16"/>
    </row>
    <row r="101" spans="1:10">
      <c r="A101" s="6" t="s">
        <v>216</v>
      </c>
      <c r="B101" s="21" t="s">
        <v>217</v>
      </c>
      <c r="C101" s="6" t="s">
        <v>144</v>
      </c>
      <c r="D101" s="12">
        <v>1100</v>
      </c>
      <c r="E101" s="12">
        <v>0</v>
      </c>
      <c r="F101" s="12">
        <f>D101*E101</f>
        <v>0</v>
      </c>
      <c r="G101" s="12">
        <v>0</v>
      </c>
      <c r="H101" s="12">
        <f>D101*G101</f>
        <v>0</v>
      </c>
      <c r="I101" s="12">
        <f t="shared" ref="I101:J103" si="12">E101+G101</f>
        <v>0</v>
      </c>
      <c r="J101" s="12">
        <f t="shared" si="12"/>
        <v>0</v>
      </c>
    </row>
    <row r="102" spans="1:10">
      <c r="A102" s="6" t="s">
        <v>218</v>
      </c>
      <c r="B102" s="21" t="s">
        <v>219</v>
      </c>
      <c r="C102" s="6" t="s">
        <v>144</v>
      </c>
      <c r="D102" s="12">
        <v>250</v>
      </c>
      <c r="E102" s="12">
        <v>0</v>
      </c>
      <c r="F102" s="12">
        <f>D102*E102</f>
        <v>0</v>
      </c>
      <c r="G102" s="12">
        <v>0</v>
      </c>
      <c r="H102" s="12">
        <f>D102*G102</f>
        <v>0</v>
      </c>
      <c r="I102" s="12">
        <f t="shared" si="12"/>
        <v>0</v>
      </c>
      <c r="J102" s="12">
        <f t="shared" si="12"/>
        <v>0</v>
      </c>
    </row>
    <row r="103" spans="1:10">
      <c r="A103" s="6" t="s">
        <v>220</v>
      </c>
      <c r="B103" s="21" t="s">
        <v>221</v>
      </c>
      <c r="C103" s="6" t="s">
        <v>222</v>
      </c>
      <c r="D103" s="12">
        <v>1</v>
      </c>
      <c r="E103" s="12">
        <v>0</v>
      </c>
      <c r="F103" s="12">
        <f>D103*E103</f>
        <v>0</v>
      </c>
      <c r="G103" s="12">
        <v>0</v>
      </c>
      <c r="H103" s="12">
        <f>D103*G103</f>
        <v>0</v>
      </c>
      <c r="I103" s="12">
        <f t="shared" si="12"/>
        <v>0</v>
      </c>
      <c r="J103" s="12">
        <f t="shared" si="12"/>
        <v>0</v>
      </c>
    </row>
    <row r="104" spans="1:10">
      <c r="A104" s="15" t="s">
        <v>11</v>
      </c>
      <c r="B104" s="22" t="s">
        <v>223</v>
      </c>
      <c r="C104" s="15" t="s">
        <v>11</v>
      </c>
      <c r="D104" s="16"/>
      <c r="E104" s="16"/>
      <c r="F104" s="16"/>
      <c r="G104" s="16"/>
      <c r="H104" s="16"/>
      <c r="I104" s="16"/>
      <c r="J104" s="16"/>
    </row>
    <row r="105" spans="1:10">
      <c r="A105" s="6" t="s">
        <v>224</v>
      </c>
      <c r="B105" s="21" t="s">
        <v>225</v>
      </c>
      <c r="C105" s="6" t="s">
        <v>144</v>
      </c>
      <c r="D105" s="12">
        <v>80</v>
      </c>
      <c r="E105" s="12">
        <v>0</v>
      </c>
      <c r="F105" s="12">
        <f>D105*E105</f>
        <v>0</v>
      </c>
      <c r="G105" s="12">
        <v>0</v>
      </c>
      <c r="H105" s="12">
        <f>D105*G105</f>
        <v>0</v>
      </c>
      <c r="I105" s="12">
        <f>E105+G105</f>
        <v>0</v>
      </c>
      <c r="J105" s="12">
        <f>F105+H105</f>
        <v>0</v>
      </c>
    </row>
    <row r="106" spans="1:10">
      <c r="A106" s="15" t="s">
        <v>11</v>
      </c>
      <c r="B106" s="22" t="s">
        <v>226</v>
      </c>
      <c r="C106" s="15" t="s">
        <v>11</v>
      </c>
      <c r="D106" s="16"/>
      <c r="E106" s="16"/>
      <c r="F106" s="16"/>
      <c r="G106" s="16"/>
      <c r="H106" s="16"/>
      <c r="I106" s="16"/>
      <c r="J106" s="16"/>
    </row>
    <row r="107" spans="1:10">
      <c r="A107" s="6" t="s">
        <v>227</v>
      </c>
      <c r="B107" s="21" t="s">
        <v>228</v>
      </c>
      <c r="C107" s="6" t="s">
        <v>144</v>
      </c>
      <c r="D107" s="12">
        <v>80</v>
      </c>
      <c r="E107" s="12">
        <v>0</v>
      </c>
      <c r="F107" s="12">
        <f>D107*E107</f>
        <v>0</v>
      </c>
      <c r="G107" s="12">
        <v>0</v>
      </c>
      <c r="H107" s="12">
        <f>D107*G107</f>
        <v>0</v>
      </c>
      <c r="I107" s="12">
        <f>E107+G107</f>
        <v>0</v>
      </c>
      <c r="J107" s="12">
        <f>F107+H107</f>
        <v>0</v>
      </c>
    </row>
    <row r="108" spans="1:10">
      <c r="A108" s="6" t="s">
        <v>229</v>
      </c>
      <c r="B108" s="21" t="s">
        <v>230</v>
      </c>
      <c r="C108" s="6" t="s">
        <v>144</v>
      </c>
      <c r="D108" s="12">
        <v>120</v>
      </c>
      <c r="E108" s="12">
        <v>0</v>
      </c>
      <c r="F108" s="12">
        <f>D108*E108</f>
        <v>0</v>
      </c>
      <c r="G108" s="12">
        <v>0</v>
      </c>
      <c r="H108" s="12">
        <f>D108*G108</f>
        <v>0</v>
      </c>
      <c r="I108" s="12">
        <f>E108+G108</f>
        <v>0</v>
      </c>
      <c r="J108" s="12">
        <f>F108+H108</f>
        <v>0</v>
      </c>
    </row>
    <row r="109" spans="1:10">
      <c r="A109" s="15" t="s">
        <v>11</v>
      </c>
      <c r="B109" s="22" t="s">
        <v>231</v>
      </c>
      <c r="C109" s="15" t="s">
        <v>11</v>
      </c>
      <c r="D109" s="16"/>
      <c r="E109" s="16"/>
      <c r="F109" s="16"/>
      <c r="G109" s="16"/>
      <c r="H109" s="16"/>
      <c r="I109" s="16"/>
      <c r="J109" s="16"/>
    </row>
    <row r="110" spans="1:10">
      <c r="A110" s="6" t="s">
        <v>232</v>
      </c>
      <c r="B110" s="21" t="s">
        <v>233</v>
      </c>
      <c r="C110" s="6" t="s">
        <v>141</v>
      </c>
      <c r="D110" s="12">
        <v>36</v>
      </c>
      <c r="E110" s="12">
        <v>0</v>
      </c>
      <c r="F110" s="12">
        <f>D110*E110</f>
        <v>0</v>
      </c>
      <c r="G110" s="12">
        <v>0</v>
      </c>
      <c r="H110" s="12">
        <f>D110*G110</f>
        <v>0</v>
      </c>
      <c r="I110" s="12">
        <f>E110+G110</f>
        <v>0</v>
      </c>
      <c r="J110" s="12">
        <f>F110+H110</f>
        <v>0</v>
      </c>
    </row>
    <row r="111" spans="1:10">
      <c r="A111" s="15" t="s">
        <v>11</v>
      </c>
      <c r="B111" s="22" t="s">
        <v>234</v>
      </c>
      <c r="C111" s="15" t="s">
        <v>11</v>
      </c>
      <c r="D111" s="16"/>
      <c r="E111" s="16"/>
      <c r="F111" s="16"/>
      <c r="G111" s="16"/>
      <c r="H111" s="16"/>
      <c r="I111" s="16"/>
      <c r="J111" s="16"/>
    </row>
    <row r="112" spans="1:10">
      <c r="A112" s="6" t="s">
        <v>235</v>
      </c>
      <c r="B112" s="21" t="s">
        <v>236</v>
      </c>
      <c r="C112" s="6" t="s">
        <v>144</v>
      </c>
      <c r="D112" s="12">
        <v>120</v>
      </c>
      <c r="E112" s="12">
        <v>0</v>
      </c>
      <c r="F112" s="12">
        <f>D112*E112</f>
        <v>0</v>
      </c>
      <c r="G112" s="12">
        <v>0</v>
      </c>
      <c r="H112" s="12">
        <f>D112*G112</f>
        <v>0</v>
      </c>
      <c r="I112" s="12">
        <f>E112+G112</f>
        <v>0</v>
      </c>
      <c r="J112" s="12">
        <f>F112+H112</f>
        <v>0</v>
      </c>
    </row>
    <row r="113" spans="1:10">
      <c r="A113" s="15" t="s">
        <v>11</v>
      </c>
      <c r="B113" s="22" t="s">
        <v>237</v>
      </c>
      <c r="C113" s="15" t="s">
        <v>11</v>
      </c>
      <c r="D113" s="16"/>
      <c r="E113" s="16"/>
      <c r="F113" s="16"/>
      <c r="G113" s="16"/>
      <c r="H113" s="16"/>
      <c r="I113" s="16"/>
      <c r="J113" s="16"/>
    </row>
    <row r="114" spans="1:10">
      <c r="A114" s="6" t="s">
        <v>238</v>
      </c>
      <c r="B114" s="21" t="s">
        <v>239</v>
      </c>
      <c r="C114" s="6" t="s">
        <v>141</v>
      </c>
      <c r="D114" s="12">
        <v>25.2</v>
      </c>
      <c r="E114" s="12">
        <v>0</v>
      </c>
      <c r="F114" s="12">
        <f>D114*E114</f>
        <v>0</v>
      </c>
      <c r="G114" s="12">
        <v>0</v>
      </c>
      <c r="H114" s="12">
        <f>D114*G114</f>
        <v>0</v>
      </c>
      <c r="I114" s="12">
        <f>E114+G114</f>
        <v>0</v>
      </c>
      <c r="J114" s="12">
        <f>F114+H114</f>
        <v>0</v>
      </c>
    </row>
    <row r="115" spans="1:10">
      <c r="A115" s="15" t="s">
        <v>11</v>
      </c>
      <c r="B115" s="22" t="s">
        <v>240</v>
      </c>
      <c r="C115" s="15" t="s">
        <v>11</v>
      </c>
      <c r="D115" s="16"/>
      <c r="E115" s="16"/>
      <c r="F115" s="16"/>
      <c r="G115" s="16"/>
      <c r="H115" s="16"/>
      <c r="I115" s="16"/>
      <c r="J115" s="16"/>
    </row>
    <row r="116" spans="1:10">
      <c r="A116" s="6" t="s">
        <v>241</v>
      </c>
      <c r="B116" s="21" t="s">
        <v>242</v>
      </c>
      <c r="C116" s="6" t="s">
        <v>144</v>
      </c>
      <c r="D116" s="12">
        <v>120</v>
      </c>
      <c r="E116" s="12">
        <v>0</v>
      </c>
      <c r="F116" s="12">
        <f>D116*E116</f>
        <v>0</v>
      </c>
      <c r="G116" s="12">
        <v>0</v>
      </c>
      <c r="H116" s="12">
        <f>D116*G116</f>
        <v>0</v>
      </c>
      <c r="I116" s="12">
        <f>E116+G116</f>
        <v>0</v>
      </c>
      <c r="J116" s="12">
        <f>F116+H116</f>
        <v>0</v>
      </c>
    </row>
    <row r="117" spans="1:10">
      <c r="A117" s="15" t="s">
        <v>11</v>
      </c>
      <c r="B117" s="22" t="s">
        <v>243</v>
      </c>
      <c r="C117" s="15" t="s">
        <v>11</v>
      </c>
      <c r="D117" s="16"/>
      <c r="E117" s="16"/>
      <c r="F117" s="16"/>
      <c r="G117" s="16"/>
      <c r="H117" s="16"/>
      <c r="I117" s="16"/>
      <c r="J117" s="16"/>
    </row>
    <row r="118" spans="1:10">
      <c r="A118" s="6" t="s">
        <v>244</v>
      </c>
      <c r="B118" s="21" t="s">
        <v>236</v>
      </c>
      <c r="C118" s="6" t="s">
        <v>144</v>
      </c>
      <c r="D118" s="12">
        <v>120</v>
      </c>
      <c r="E118" s="12">
        <v>0</v>
      </c>
      <c r="F118" s="12">
        <f>D118*E118</f>
        <v>0</v>
      </c>
      <c r="G118" s="12">
        <v>0</v>
      </c>
      <c r="H118" s="12">
        <f>D118*G118</f>
        <v>0</v>
      </c>
      <c r="I118" s="12">
        <f>E118+G118</f>
        <v>0</v>
      </c>
      <c r="J118" s="12">
        <f>F118+H118</f>
        <v>0</v>
      </c>
    </row>
    <row r="119" spans="1:10">
      <c r="A119" s="15" t="s">
        <v>11</v>
      </c>
      <c r="B119" s="22" t="s">
        <v>245</v>
      </c>
      <c r="C119" s="15" t="s">
        <v>11</v>
      </c>
      <c r="D119" s="16"/>
      <c r="E119" s="16"/>
      <c r="F119" s="16"/>
      <c r="G119" s="16"/>
      <c r="H119" s="16"/>
      <c r="I119" s="16"/>
      <c r="J119" s="16"/>
    </row>
    <row r="120" spans="1:10">
      <c r="A120" s="6" t="s">
        <v>246</v>
      </c>
      <c r="B120" s="21" t="s">
        <v>247</v>
      </c>
      <c r="C120" s="6" t="s">
        <v>141</v>
      </c>
      <c r="D120" s="12">
        <v>36</v>
      </c>
      <c r="E120" s="12">
        <v>0</v>
      </c>
      <c r="F120" s="12">
        <f>D120*E120</f>
        <v>0</v>
      </c>
      <c r="G120" s="12">
        <v>0</v>
      </c>
      <c r="H120" s="12">
        <f>D120*G120</f>
        <v>0</v>
      </c>
      <c r="I120" s="12">
        <f>E120+G120</f>
        <v>0</v>
      </c>
      <c r="J120" s="12">
        <f>F120+H120</f>
        <v>0</v>
      </c>
    </row>
    <row r="121" spans="1:10">
      <c r="A121" s="6" t="s">
        <v>248</v>
      </c>
      <c r="B121" s="21" t="s">
        <v>249</v>
      </c>
      <c r="C121" s="6" t="s">
        <v>58</v>
      </c>
      <c r="D121" s="12">
        <v>1</v>
      </c>
      <c r="E121" s="12">
        <v>0</v>
      </c>
      <c r="F121" s="12">
        <f>D121*E121</f>
        <v>0</v>
      </c>
      <c r="G121" s="12">
        <v>0</v>
      </c>
      <c r="H121" s="12">
        <f>D121*G121</f>
        <v>0</v>
      </c>
      <c r="I121" s="12">
        <f>E121+G121</f>
        <v>0</v>
      </c>
      <c r="J121" s="12">
        <f>F121+H121</f>
        <v>0</v>
      </c>
    </row>
    <row r="122" spans="1:10" ht="15">
      <c r="A122" s="4" t="s">
        <v>11</v>
      </c>
      <c r="B122" s="20" t="s">
        <v>250</v>
      </c>
      <c r="C122" s="4" t="s">
        <v>11</v>
      </c>
      <c r="D122" s="11"/>
      <c r="E122" s="11"/>
      <c r="F122" s="13">
        <f>SUM(F13:F121)</f>
        <v>0</v>
      </c>
      <c r="G122" s="11"/>
      <c r="H122" s="13">
        <f>SUM(H13:H121)</f>
        <v>0</v>
      </c>
      <c r="I122" s="11"/>
      <c r="J122" s="13">
        <f>SUM(J13:J121)</f>
        <v>0</v>
      </c>
    </row>
    <row r="123" spans="1:10">
      <c r="A123" s="6" t="s">
        <v>11</v>
      </c>
      <c r="B123" s="21" t="s">
        <v>11</v>
      </c>
      <c r="C123" s="6" t="s">
        <v>11</v>
      </c>
      <c r="D123" s="14"/>
      <c r="E123" s="14"/>
      <c r="F123" s="14"/>
      <c r="G123" s="14"/>
      <c r="H123" s="14"/>
      <c r="I123" s="14"/>
      <c r="J123" s="14"/>
    </row>
    <row r="124" spans="1:10" ht="15">
      <c r="A124" s="4" t="s">
        <v>11</v>
      </c>
      <c r="B124" s="20" t="s">
        <v>251</v>
      </c>
      <c r="C124" s="4" t="s">
        <v>11</v>
      </c>
      <c r="D124" s="11"/>
      <c r="E124" s="11"/>
      <c r="F124" s="11"/>
      <c r="G124" s="11"/>
      <c r="H124" s="11"/>
      <c r="I124" s="11"/>
      <c r="J124" s="11"/>
    </row>
    <row r="125" spans="1:10">
      <c r="A125" s="15" t="s">
        <v>11</v>
      </c>
      <c r="B125" s="22" t="s">
        <v>252</v>
      </c>
      <c r="C125" s="15" t="s">
        <v>11</v>
      </c>
      <c r="D125" s="16"/>
      <c r="E125" s="16"/>
      <c r="F125" s="16"/>
      <c r="G125" s="16"/>
      <c r="H125" s="16"/>
      <c r="I125" s="16"/>
      <c r="J125" s="16"/>
    </row>
    <row r="126" spans="1:10">
      <c r="A126" s="6" t="s">
        <v>253</v>
      </c>
      <c r="B126" s="21" t="s">
        <v>254</v>
      </c>
      <c r="C126" s="6" t="s">
        <v>255</v>
      </c>
      <c r="D126" s="12">
        <v>70</v>
      </c>
      <c r="E126" s="12">
        <v>0</v>
      </c>
      <c r="F126" s="12">
        <f>D126*E126</f>
        <v>0</v>
      </c>
      <c r="G126" s="12">
        <v>0</v>
      </c>
      <c r="H126" s="12">
        <f>D126*G126</f>
        <v>0</v>
      </c>
      <c r="I126" s="12">
        <f t="shared" ref="I126:J128" si="13">E126+G126</f>
        <v>0</v>
      </c>
      <c r="J126" s="12">
        <f t="shared" si="13"/>
        <v>0</v>
      </c>
    </row>
    <row r="127" spans="1:10">
      <c r="A127" s="6" t="s">
        <v>256</v>
      </c>
      <c r="B127" s="21" t="s">
        <v>257</v>
      </c>
      <c r="C127" s="6" t="s">
        <v>255</v>
      </c>
      <c r="D127" s="12">
        <v>4</v>
      </c>
      <c r="E127" s="12">
        <v>0</v>
      </c>
      <c r="F127" s="12">
        <f>D127*E127</f>
        <v>0</v>
      </c>
      <c r="G127" s="12">
        <v>0</v>
      </c>
      <c r="H127" s="12">
        <f>D127*G127</f>
        <v>0</v>
      </c>
      <c r="I127" s="12">
        <f t="shared" si="13"/>
        <v>0</v>
      </c>
      <c r="J127" s="12">
        <f t="shared" si="13"/>
        <v>0</v>
      </c>
    </row>
    <row r="128" spans="1:10">
      <c r="A128" s="6" t="s">
        <v>258</v>
      </c>
      <c r="B128" s="21" t="s">
        <v>259</v>
      </c>
      <c r="C128" s="6" t="s">
        <v>255</v>
      </c>
      <c r="D128" s="12">
        <v>8</v>
      </c>
      <c r="E128" s="12">
        <v>0</v>
      </c>
      <c r="F128" s="12">
        <f>D128*E128</f>
        <v>0</v>
      </c>
      <c r="G128" s="12">
        <v>0</v>
      </c>
      <c r="H128" s="12">
        <f>D128*G128</f>
        <v>0</v>
      </c>
      <c r="I128" s="12">
        <f t="shared" si="13"/>
        <v>0</v>
      </c>
      <c r="J128" s="12">
        <f t="shared" si="13"/>
        <v>0</v>
      </c>
    </row>
    <row r="129" spans="1:10">
      <c r="A129" s="15" t="s">
        <v>11</v>
      </c>
      <c r="B129" s="22" t="s">
        <v>260</v>
      </c>
      <c r="C129" s="15" t="s">
        <v>11</v>
      </c>
      <c r="D129" s="16"/>
      <c r="E129" s="16"/>
      <c r="F129" s="16"/>
      <c r="G129" s="16"/>
      <c r="H129" s="16"/>
      <c r="I129" s="16"/>
      <c r="J129" s="16"/>
    </row>
    <row r="130" spans="1:10">
      <c r="A130" s="6" t="s">
        <v>261</v>
      </c>
      <c r="B130" s="21" t="s">
        <v>262</v>
      </c>
      <c r="C130" s="6" t="s">
        <v>255</v>
      </c>
      <c r="D130" s="12">
        <v>16</v>
      </c>
      <c r="E130" s="12">
        <v>0</v>
      </c>
      <c r="F130" s="12">
        <f>D130*E130</f>
        <v>0</v>
      </c>
      <c r="G130" s="12">
        <v>0</v>
      </c>
      <c r="H130" s="12">
        <f>D130*G130</f>
        <v>0</v>
      </c>
      <c r="I130" s="12">
        <f>E130+G130</f>
        <v>0</v>
      </c>
      <c r="J130" s="12">
        <f>F130+H130</f>
        <v>0</v>
      </c>
    </row>
    <row r="131" spans="1:10">
      <c r="A131" s="15" t="s">
        <v>11</v>
      </c>
      <c r="B131" s="22" t="s">
        <v>263</v>
      </c>
      <c r="C131" s="15" t="s">
        <v>11</v>
      </c>
      <c r="D131" s="16"/>
      <c r="E131" s="16"/>
      <c r="F131" s="16"/>
      <c r="G131" s="16"/>
      <c r="H131" s="16"/>
      <c r="I131" s="16"/>
      <c r="J131" s="16"/>
    </row>
    <row r="132" spans="1:10">
      <c r="A132" s="6" t="s">
        <v>264</v>
      </c>
      <c r="B132" s="21" t="s">
        <v>265</v>
      </c>
      <c r="C132" s="6" t="s">
        <v>255</v>
      </c>
      <c r="D132" s="12">
        <v>4</v>
      </c>
      <c r="E132" s="12">
        <v>0</v>
      </c>
      <c r="F132" s="12">
        <f>D132*E132</f>
        <v>0</v>
      </c>
      <c r="G132" s="12">
        <v>0</v>
      </c>
      <c r="H132" s="12">
        <f>D132*G132</f>
        <v>0</v>
      </c>
      <c r="I132" s="12">
        <f>E132+G132</f>
        <v>0</v>
      </c>
      <c r="J132" s="12">
        <f>F132+H132</f>
        <v>0</v>
      </c>
    </row>
    <row r="133" spans="1:10">
      <c r="A133" s="15" t="s">
        <v>11</v>
      </c>
      <c r="B133" s="22" t="s">
        <v>266</v>
      </c>
      <c r="C133" s="15" t="s">
        <v>11</v>
      </c>
      <c r="D133" s="16"/>
      <c r="E133" s="16"/>
      <c r="F133" s="16"/>
      <c r="G133" s="16"/>
      <c r="H133" s="16"/>
      <c r="I133" s="16"/>
      <c r="J133" s="16"/>
    </row>
    <row r="134" spans="1:10">
      <c r="A134" s="15" t="s">
        <v>11</v>
      </c>
      <c r="B134" s="22" t="s">
        <v>267</v>
      </c>
      <c r="C134" s="15" t="s">
        <v>11</v>
      </c>
      <c r="D134" s="16"/>
      <c r="E134" s="16"/>
      <c r="F134" s="16"/>
      <c r="G134" s="16"/>
      <c r="H134" s="16"/>
      <c r="I134" s="16"/>
      <c r="J134" s="16"/>
    </row>
    <row r="135" spans="1:10">
      <c r="A135" s="6" t="s">
        <v>268</v>
      </c>
      <c r="B135" s="21" t="s">
        <v>269</v>
      </c>
      <c r="C135" s="6" t="s">
        <v>255</v>
      </c>
      <c r="D135" s="12">
        <v>24</v>
      </c>
      <c r="E135" s="12">
        <v>0</v>
      </c>
      <c r="F135" s="12">
        <f>D135*E135</f>
        <v>0</v>
      </c>
      <c r="G135" s="12">
        <v>0</v>
      </c>
      <c r="H135" s="12">
        <f>D135*G135</f>
        <v>0</v>
      </c>
      <c r="I135" s="12">
        <f t="shared" ref="I135:J137" si="14">E135+G135</f>
        <v>0</v>
      </c>
      <c r="J135" s="12">
        <f t="shared" si="14"/>
        <v>0</v>
      </c>
    </row>
    <row r="136" spans="1:10">
      <c r="A136" s="6" t="s">
        <v>270</v>
      </c>
      <c r="B136" s="21" t="s">
        <v>271</v>
      </c>
      <c r="C136" s="6" t="s">
        <v>255</v>
      </c>
      <c r="D136" s="12">
        <v>16</v>
      </c>
      <c r="E136" s="12">
        <v>0</v>
      </c>
      <c r="F136" s="12">
        <f>D136*E136</f>
        <v>0</v>
      </c>
      <c r="G136" s="12">
        <v>0</v>
      </c>
      <c r="H136" s="12">
        <f>D136*G136</f>
        <v>0</v>
      </c>
      <c r="I136" s="12">
        <f t="shared" si="14"/>
        <v>0</v>
      </c>
      <c r="J136" s="12">
        <f t="shared" si="14"/>
        <v>0</v>
      </c>
    </row>
    <row r="137" spans="1:10">
      <c r="A137" s="6" t="s">
        <v>272</v>
      </c>
      <c r="B137" s="21" t="s">
        <v>273</v>
      </c>
      <c r="C137" s="6" t="s">
        <v>58</v>
      </c>
      <c r="D137" s="12">
        <v>1</v>
      </c>
      <c r="E137" s="12">
        <v>0</v>
      </c>
      <c r="F137" s="12">
        <f>D137*E137</f>
        <v>0</v>
      </c>
      <c r="G137" s="12">
        <v>0</v>
      </c>
      <c r="H137" s="12">
        <f>D137*G137</f>
        <v>0</v>
      </c>
      <c r="I137" s="12">
        <f t="shared" si="14"/>
        <v>0</v>
      </c>
      <c r="J137" s="12">
        <f t="shared" si="14"/>
        <v>0</v>
      </c>
    </row>
    <row r="138" spans="1:10" ht="15">
      <c r="A138" s="4" t="s">
        <v>11</v>
      </c>
      <c r="B138" s="20" t="s">
        <v>274</v>
      </c>
      <c r="C138" s="4" t="s">
        <v>11</v>
      </c>
      <c r="D138" s="11"/>
      <c r="E138" s="11"/>
      <c r="F138" s="13">
        <f>SUM(F125:F137)</f>
        <v>0</v>
      </c>
      <c r="G138" s="11"/>
      <c r="H138" s="13">
        <f>SUM(H125:H137)</f>
        <v>0</v>
      </c>
      <c r="I138" s="11"/>
      <c r="J138" s="13">
        <f>SUM(J125:J137)</f>
        <v>0</v>
      </c>
    </row>
    <row r="139" spans="1:10">
      <c r="A139"/>
      <c r="B139"/>
      <c r="C139"/>
      <c r="D139"/>
      <c r="E139"/>
      <c r="F139"/>
      <c r="G139"/>
      <c r="H139"/>
      <c r="I139"/>
      <c r="J139"/>
    </row>
    <row r="140" spans="1:10">
      <c r="A140"/>
      <c r="B140"/>
      <c r="C140"/>
      <c r="D140"/>
      <c r="E140"/>
      <c r="F140"/>
      <c r="G140"/>
      <c r="H140"/>
      <c r="I140"/>
      <c r="J140"/>
    </row>
    <row r="141" spans="1:10">
      <c r="A141"/>
      <c r="B141"/>
      <c r="C141"/>
      <c r="D141"/>
      <c r="E141"/>
      <c r="F141"/>
      <c r="G141"/>
      <c r="H141"/>
      <c r="I141"/>
      <c r="J141"/>
    </row>
    <row r="142" spans="1:10">
      <c r="A142"/>
      <c r="B142"/>
      <c r="C142"/>
      <c r="D142"/>
      <c r="E142"/>
      <c r="F142"/>
      <c r="G142"/>
      <c r="H142"/>
      <c r="I142"/>
      <c r="J142"/>
    </row>
    <row r="143" spans="1:10">
      <c r="A143"/>
      <c r="B143"/>
      <c r="C143"/>
      <c r="D143"/>
      <c r="E143"/>
      <c r="F143"/>
      <c r="G143"/>
      <c r="H143"/>
      <c r="I143"/>
      <c r="J143"/>
    </row>
    <row r="144" spans="1:10">
      <c r="A144"/>
      <c r="B144"/>
      <c r="C144"/>
      <c r="D144"/>
      <c r="E144"/>
      <c r="F144"/>
      <c r="G144"/>
      <c r="H144"/>
      <c r="I144"/>
      <c r="J144"/>
    </row>
    <row r="145" customFormat="1"/>
    <row r="146" customFormat="1"/>
    <row r="147" customFormat="1"/>
    <row r="148" customFormat="1"/>
    <row r="149" customFormat="1"/>
    <row r="150" customFormat="1"/>
    <row r="151" customForma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Lampa</dc:creator>
  <cp:lastModifiedBy>Prokešová Adriana</cp:lastModifiedBy>
  <dcterms:created xsi:type="dcterms:W3CDTF">2025-03-10T12:06:10Z</dcterms:created>
  <dcterms:modified xsi:type="dcterms:W3CDTF">2025-03-19T14:57:23Z</dcterms:modified>
</cp:coreProperties>
</file>