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vans\Desktop\ŠNAPKA SLUŽBY\Zakázky\ZAK 24-070101 Přechody Bezručova\Rozpočet, VV\"/>
    </mc:Choice>
  </mc:AlternateContent>
  <bookViews>
    <workbookView xWindow="0" yWindow="0" windowWidth="0" windowHeight="0"/>
  </bookViews>
  <sheets>
    <sheet name="Rekapitulace stavby" sheetId="1" r:id="rId1"/>
    <sheet name="SO 101 - Přechod pro chod..." sheetId="2" r:id="rId2"/>
    <sheet name="SO 102 - Přechod pro chod..." sheetId="3" r:id="rId3"/>
    <sheet name="SO 401 - Osvětlení přecho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Přechod pro chod...'!$C$128:$K$337</definedName>
    <definedName name="_xlnm.Print_Area" localSheetId="1">'SO 101 - Přechod pro chod...'!$C$4:$J$76,'SO 101 - Přechod pro chod...'!$C$82:$J$110,'SO 101 - Přechod pro chod...'!$C$116:$J$337</definedName>
    <definedName name="_xlnm.Print_Titles" localSheetId="1">'SO 101 - Přechod pro chod...'!$128:$128</definedName>
    <definedName name="_xlnm._FilterDatabase" localSheetId="2" hidden="1">'SO 102 - Přechod pro chod...'!$C$128:$K$325</definedName>
    <definedName name="_xlnm.Print_Area" localSheetId="2">'SO 102 - Přechod pro chod...'!$C$4:$J$76,'SO 102 - Přechod pro chod...'!$C$82:$J$110,'SO 102 - Přechod pro chod...'!$C$116:$J$325</definedName>
    <definedName name="_xlnm.Print_Titles" localSheetId="2">'SO 102 - Přechod pro chod...'!$128:$128</definedName>
    <definedName name="_xlnm._FilterDatabase" localSheetId="3" hidden="1">'SO 401 - Osvětlení přecho...'!$C$125:$K$187</definedName>
    <definedName name="_xlnm.Print_Area" localSheetId="3">'SO 401 - Osvětlení přecho...'!$C$4:$J$76,'SO 401 - Osvětlení přecho...'!$C$82:$J$107,'SO 401 - Osvětlení přecho...'!$C$113:$J$187</definedName>
    <definedName name="_xlnm.Print_Titles" localSheetId="3">'SO 401 - Osvětlení přecho...'!$125:$125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3" r="J37"/>
  <c r="J36"/>
  <c i="1" r="AY96"/>
  <c i="3" r="J35"/>
  <c i="1" r="AX96"/>
  <c i="3" r="BI325"/>
  <c r="BH325"/>
  <c r="BG325"/>
  <c r="BF325"/>
  <c r="T325"/>
  <c r="T324"/>
  <c r="R325"/>
  <c r="R324"/>
  <c r="P325"/>
  <c r="P324"/>
  <c r="BI323"/>
  <c r="BH323"/>
  <c r="BG323"/>
  <c r="BF323"/>
  <c r="T323"/>
  <c r="T322"/>
  <c r="R323"/>
  <c r="R322"/>
  <c r="P323"/>
  <c r="P322"/>
  <c r="BI321"/>
  <c r="BH321"/>
  <c r="BG321"/>
  <c r="BF321"/>
  <c r="T321"/>
  <c r="T320"/>
  <c r="R321"/>
  <c r="R320"/>
  <c r="P321"/>
  <c r="P320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2" r="J37"/>
  <c r="J36"/>
  <c i="1" r="AY95"/>
  <c i="2" r="J35"/>
  <c i="1" r="AX95"/>
  <c i="2" r="BI337"/>
  <c r="BH337"/>
  <c r="BG337"/>
  <c r="BF337"/>
  <c r="T337"/>
  <c r="T336"/>
  <c r="R337"/>
  <c r="R336"/>
  <c r="P337"/>
  <c r="P336"/>
  <c r="BI335"/>
  <c r="BH335"/>
  <c r="BG335"/>
  <c r="BF335"/>
  <c r="T335"/>
  <c r="T334"/>
  <c r="R335"/>
  <c r="R334"/>
  <c r="P335"/>
  <c r="P334"/>
  <c r="BI333"/>
  <c r="BH333"/>
  <c r="BG333"/>
  <c r="BF333"/>
  <c r="T333"/>
  <c r="T332"/>
  <c r="R333"/>
  <c r="R332"/>
  <c r="P333"/>
  <c r="P332"/>
  <c r="BI331"/>
  <c r="BH331"/>
  <c r="BG331"/>
  <c r="BF331"/>
  <c r="T331"/>
  <c r="T330"/>
  <c r="R331"/>
  <c r="R330"/>
  <c r="P331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1" r="L90"/>
  <c r="AM90"/>
  <c r="AM89"/>
  <c r="L89"/>
  <c r="AM87"/>
  <c r="L87"/>
  <c r="L85"/>
  <c r="L84"/>
  <c i="2" r="J335"/>
  <c r="BK325"/>
  <c r="BK301"/>
  <c r="BK266"/>
  <c r="J235"/>
  <c r="BK205"/>
  <c r="BK316"/>
  <c r="J287"/>
  <c r="BK242"/>
  <c r="J148"/>
  <c r="J303"/>
  <c r="BK279"/>
  <c r="J254"/>
  <c r="BK207"/>
  <c r="BK136"/>
  <c r="J239"/>
  <c r="J162"/>
  <c r="J187"/>
  <c r="J183"/>
  <c i="3" r="BK309"/>
  <c r="J244"/>
  <c r="J197"/>
  <c r="J304"/>
  <c r="BK265"/>
  <c r="J316"/>
  <c r="BK254"/>
  <c r="J154"/>
  <c r="BK236"/>
  <c r="J212"/>
  <c r="BK293"/>
  <c r="J236"/>
  <c r="BK169"/>
  <c r="BK300"/>
  <c r="BK230"/>
  <c r="J136"/>
  <c r="BK207"/>
  <c r="J142"/>
  <c r="BK319"/>
  <c r="BK246"/>
  <c r="J158"/>
  <c i="4" r="BK158"/>
  <c r="BK170"/>
  <c r="BK155"/>
  <c r="J141"/>
  <c r="BK162"/>
  <c r="J178"/>
  <c r="J146"/>
  <c i="2" r="J331"/>
  <c r="J321"/>
  <c r="J297"/>
  <c r="BK256"/>
  <c r="J227"/>
  <c r="BK211"/>
  <c r="J132"/>
  <c r="BK308"/>
  <c r="J283"/>
  <c r="J215"/>
  <c r="J144"/>
  <c r="J299"/>
  <c r="BK277"/>
  <c r="BK264"/>
  <c r="BK241"/>
  <c r="J189"/>
  <c r="J326"/>
  <c r="J211"/>
  <c r="J213"/>
  <c r="BK158"/>
  <c r="J150"/>
  <c i="3" r="BK267"/>
  <c r="BK221"/>
  <c r="J140"/>
  <c r="J277"/>
  <c r="BK179"/>
  <c r="J269"/>
  <c r="J132"/>
  <c r="J227"/>
  <c r="J148"/>
  <c r="J273"/>
  <c r="J230"/>
  <c r="BK140"/>
  <c r="J250"/>
  <c r="BK154"/>
  <c r="J256"/>
  <c r="J203"/>
  <c r="J323"/>
  <c r="J283"/>
  <c r="J238"/>
  <c r="BK150"/>
  <c i="4" r="J172"/>
  <c r="J168"/>
  <c r="BK185"/>
  <c r="J177"/>
  <c r="BK149"/>
  <c r="BK180"/>
  <c r="J137"/>
  <c i="2" r="BK335"/>
  <c r="J329"/>
  <c r="BK305"/>
  <c r="J270"/>
  <c r="J250"/>
  <c r="BK215"/>
  <c r="J136"/>
  <c r="J301"/>
  <c r="BK285"/>
  <c r="J256"/>
  <c r="BK156"/>
  <c r="J295"/>
  <c r="J275"/>
  <c r="J252"/>
  <c r="J230"/>
  <c r="BK148"/>
  <c r="BK254"/>
  <c r="J205"/>
  <c r="J207"/>
  <c r="BK167"/>
  <c i="3" r="J265"/>
  <c r="J201"/>
  <c r="J309"/>
  <c r="J271"/>
  <c r="BK317"/>
  <c r="J275"/>
  <c r="BK205"/>
  <c r="J317"/>
  <c r="J229"/>
  <c r="J319"/>
  <c r="J263"/>
  <c r="BK212"/>
  <c r="BK316"/>
  <c r="J234"/>
  <c r="BK307"/>
  <c r="J215"/>
  <c r="BK325"/>
  <c r="BK296"/>
  <c r="BK252"/>
  <c r="J187"/>
  <c i="4" r="J187"/>
  <c r="BK137"/>
  <c r="J166"/>
  <c r="BK141"/>
  <c r="J180"/>
  <c r="BK154"/>
  <c r="BK176"/>
  <c r="J184"/>
  <c i="2" r="BK333"/>
  <c r="BK328"/>
  <c r="BK314"/>
  <c r="BK275"/>
  <c r="J248"/>
  <c r="BK220"/>
  <c r="BK154"/>
  <c r="J314"/>
  <c r="BK295"/>
  <c r="J277"/>
  <c r="BK183"/>
  <c r="J308"/>
  <c r="BK287"/>
  <c r="BK268"/>
  <c r="BK248"/>
  <c r="BK235"/>
  <c r="J156"/>
  <c r="BK250"/>
  <c r="BK189"/>
  <c r="J209"/>
  <c r="BK144"/>
  <c r="J154"/>
  <c i="3" r="BK283"/>
  <c r="BK227"/>
  <c r="BK181"/>
  <c r="J287"/>
  <c r="J192"/>
  <c r="BK279"/>
  <c r="BK192"/>
  <c r="BK238"/>
  <c r="BK162"/>
  <c r="J279"/>
  <c r="J242"/>
  <c r="BK171"/>
  <c r="J296"/>
  <c r="J175"/>
  <c r="BK287"/>
  <c r="BK214"/>
  <c r="J152"/>
  <c r="BK291"/>
  <c r="J258"/>
  <c r="J179"/>
  <c i="4" r="BK146"/>
  <c r="J164"/>
  <c r="J133"/>
  <c r="BK172"/>
  <c r="BK133"/>
  <c r="BK177"/>
  <c i="2" r="J333"/>
  <c r="BK326"/>
  <c r="J310"/>
  <c r="J264"/>
  <c r="BK233"/>
  <c r="J195"/>
  <c r="BK327"/>
  <c r="BK297"/>
  <c r="J281"/>
  <c r="J241"/>
  <c r="BK310"/>
  <c r="J285"/>
  <c r="BK270"/>
  <c r="BK244"/>
  <c r="BK174"/>
  <c r="J246"/>
  <c r="J142"/>
  <c r="BK179"/>
  <c r="BK162"/>
  <c i="3" r="BK275"/>
  <c r="J223"/>
  <c r="BK144"/>
  <c r="J293"/>
  <c r="BK203"/>
  <c r="J298"/>
  <c r="BK240"/>
  <c r="J314"/>
  <c r="BK223"/>
  <c r="J302"/>
  <c r="BK258"/>
  <c r="J221"/>
  <c r="J144"/>
  <c r="J289"/>
  <c r="J162"/>
  <c r="J240"/>
  <c r="BK175"/>
  <c r="BK323"/>
  <c r="BK313"/>
  <c r="BK269"/>
  <c r="BK201"/>
  <c r="BK142"/>
  <c i="4" r="BK178"/>
  <c r="BK187"/>
  <c r="BK160"/>
  <c r="J155"/>
  <c r="BK166"/>
  <c r="BK184"/>
  <c r="J162"/>
  <c r="J158"/>
  <c i="2" r="J337"/>
  <c r="BK329"/>
  <c r="BK319"/>
  <c r="BK289"/>
  <c r="BK239"/>
  <c r="BK209"/>
  <c r="J325"/>
  <c r="BK299"/>
  <c r="J258"/>
  <c r="J158"/>
  <c r="J305"/>
  <c r="BK283"/>
  <c r="BK262"/>
  <c r="J242"/>
  <c r="J200"/>
  <c r="J244"/>
  <c r="BK150"/>
  <c r="BK200"/>
  <c r="BK195"/>
  <c i="1" r="AS94"/>
  <c i="3" r="BK302"/>
  <c r="BK234"/>
  <c r="J315"/>
  <c r="BK250"/>
  <c r="J171"/>
  <c r="J232"/>
  <c r="BK152"/>
  <c r="BK281"/>
  <c r="BK244"/>
  <c r="BK187"/>
  <c r="BK314"/>
  <c r="J246"/>
  <c r="BK148"/>
  <c r="BK225"/>
  <c r="BK167"/>
  <c r="BK321"/>
  <c r="BK273"/>
  <c r="J199"/>
  <c i="4" r="BK182"/>
  <c r="J185"/>
  <c r="J154"/>
  <c r="J182"/>
  <c r="J160"/>
  <c r="BK144"/>
  <c r="BK152"/>
  <c r="J129"/>
  <c i="2" r="BK337"/>
  <c r="J328"/>
  <c r="J312"/>
  <c r="J268"/>
  <c r="BK230"/>
  <c r="BK213"/>
  <c r="BK142"/>
  <c r="BK303"/>
  <c r="J279"/>
  <c r="J237"/>
  <c r="BK321"/>
  <c r="J289"/>
  <c r="J266"/>
  <c r="BK246"/>
  <c r="J233"/>
  <c r="J140"/>
  <c r="J220"/>
  <c r="BK222"/>
  <c r="BK152"/>
  <c r="BK132"/>
  <c i="3" r="J254"/>
  <c r="J207"/>
  <c r="BK136"/>
  <c r="BK298"/>
  <c r="BK232"/>
  <c r="BK304"/>
  <c r="J181"/>
  <c r="BK271"/>
  <c r="J169"/>
  <c r="BK289"/>
  <c r="BK229"/>
  <c r="J150"/>
  <c r="BK256"/>
  <c r="J167"/>
  <c r="J267"/>
  <c r="BK199"/>
  <c r="J325"/>
  <c r="J300"/>
  <c r="BK242"/>
  <c r="BK156"/>
  <c i="4" r="BK179"/>
  <c r="BK131"/>
  <c r="J157"/>
  <c r="BK164"/>
  <c r="J170"/>
  <c r="J131"/>
  <c r="BK168"/>
  <c r="J176"/>
  <c i="2" r="BK331"/>
  <c r="J327"/>
  <c r="J316"/>
  <c r="J291"/>
  <c r="BK252"/>
  <c r="J222"/>
  <c r="J167"/>
  <c r="J319"/>
  <c r="BK291"/>
  <c r="J262"/>
  <c r="J179"/>
  <c r="BK312"/>
  <c r="BK281"/>
  <c r="BK258"/>
  <c r="BK237"/>
  <c r="BK187"/>
  <c r="BK227"/>
  <c r="BK140"/>
  <c r="J174"/>
  <c r="J152"/>
  <c i="3" r="J281"/>
  <c r="BK215"/>
  <c r="BK315"/>
  <c r="BK285"/>
  <c r="BK158"/>
  <c r="BK277"/>
  <c r="J225"/>
  <c r="J285"/>
  <c r="J214"/>
  <c r="J313"/>
  <c r="J252"/>
  <c r="J218"/>
  <c r="J307"/>
  <c r="J205"/>
  <c r="J291"/>
  <c r="BK218"/>
  <c r="J156"/>
  <c r="J321"/>
  <c r="BK263"/>
  <c r="BK197"/>
  <c r="BK132"/>
  <c i="4" r="J152"/>
  <c r="J179"/>
  <c r="J149"/>
  <c r="BK157"/>
  <c r="BK129"/>
  <c r="J144"/>
  <c i="2" l="1" r="T131"/>
  <c r="R194"/>
  <c r="R307"/>
  <c r="BK324"/>
  <c r="J324"/>
  <c r="J105"/>
  <c i="3" r="T131"/>
  <c r="R186"/>
  <c r="BK295"/>
  <c r="J295"/>
  <c r="J102"/>
  <c r="BK312"/>
  <c r="J312"/>
  <c r="J105"/>
  <c i="4" r="R143"/>
  <c r="R128"/>
  <c r="R127"/>
  <c i="2" r="T232"/>
  <c r="R324"/>
  <c r="R323"/>
  <c i="3" r="R131"/>
  <c r="T186"/>
  <c r="R295"/>
  <c r="P312"/>
  <c r="P311"/>
  <c i="4" r="T143"/>
  <c r="T128"/>
  <c r="T127"/>
  <c r="T126"/>
  <c i="2" r="P131"/>
  <c r="R232"/>
  <c r="T318"/>
  <c i="3" r="P131"/>
  <c r="R220"/>
  <c r="T306"/>
  <c i="4" r="R151"/>
  <c r="R175"/>
  <c r="T183"/>
  <c i="2" r="P232"/>
  <c r="BK318"/>
  <c r="J318"/>
  <c r="J103"/>
  <c r="R318"/>
  <c i="3" r="P220"/>
  <c r="BK306"/>
  <c r="J306"/>
  <c r="J103"/>
  <c r="R306"/>
  <c i="4" r="P151"/>
  <c r="P183"/>
  <c i="2" r="R131"/>
  <c r="R130"/>
  <c r="R129"/>
  <c r="P194"/>
  <c r="T307"/>
  <c r="P318"/>
  <c i="3" r="BK131"/>
  <c r="T220"/>
  <c r="R312"/>
  <c r="R311"/>
  <c i="4" r="P143"/>
  <c r="P128"/>
  <c r="P127"/>
  <c r="P126"/>
  <c i="1" r="AU97"/>
  <c i="4" r="P175"/>
  <c r="P174"/>
  <c r="BK183"/>
  <c r="J183"/>
  <c r="J105"/>
  <c i="2" r="BK131"/>
  <c r="BK232"/>
  <c r="J232"/>
  <c r="J101"/>
  <c r="P307"/>
  <c r="T324"/>
  <c r="T323"/>
  <c i="3" r="BK220"/>
  <c r="J220"/>
  <c r="J101"/>
  <c r="T295"/>
  <c r="P306"/>
  <c i="4" r="BK143"/>
  <c r="J143"/>
  <c r="J99"/>
  <c r="BK151"/>
  <c r="J151"/>
  <c r="J101"/>
  <c r="BK175"/>
  <c r="R183"/>
  <c i="2" r="BK194"/>
  <c r="J194"/>
  <c r="J99"/>
  <c r="T194"/>
  <c r="BK307"/>
  <c r="J307"/>
  <c r="J102"/>
  <c r="P324"/>
  <c r="P323"/>
  <c i="3" r="BK186"/>
  <c r="J186"/>
  <c r="J99"/>
  <c r="P186"/>
  <c r="P295"/>
  <c r="T312"/>
  <c r="T311"/>
  <c i="4" r="T151"/>
  <c r="T175"/>
  <c r="T174"/>
  <c i="2" r="BK336"/>
  <c r="J336"/>
  <c r="J109"/>
  <c i="3" r="BK320"/>
  <c r="J320"/>
  <c r="J107"/>
  <c i="2" r="BK334"/>
  <c r="J334"/>
  <c r="J108"/>
  <c i="4" r="BK186"/>
  <c r="J186"/>
  <c r="J106"/>
  <c i="2" r="BK332"/>
  <c r="J332"/>
  <c r="J107"/>
  <c r="BK229"/>
  <c r="J229"/>
  <c r="J100"/>
  <c r="BK330"/>
  <c r="J330"/>
  <c r="J106"/>
  <c i="4" r="BK148"/>
  <c r="J148"/>
  <c r="J100"/>
  <c i="3" r="BK318"/>
  <c r="J318"/>
  <c r="J106"/>
  <c r="BK322"/>
  <c r="J322"/>
  <c r="J108"/>
  <c r="BK324"/>
  <c r="J324"/>
  <c r="J109"/>
  <c r="BK217"/>
  <c r="J217"/>
  <c r="J100"/>
  <c i="4" r="BK128"/>
  <c r="J128"/>
  <c r="J98"/>
  <c r="BK181"/>
  <c r="J181"/>
  <c r="J104"/>
  <c i="3" r="BK311"/>
  <c r="J311"/>
  <c r="J104"/>
  <c i="4" r="F92"/>
  <c r="BE137"/>
  <c r="BE154"/>
  <c r="BE187"/>
  <c r="BE131"/>
  <c r="BE155"/>
  <c r="BE158"/>
  <c r="BE172"/>
  <c r="BE146"/>
  <c r="J89"/>
  <c r="BE129"/>
  <c r="BE141"/>
  <c r="BE177"/>
  <c r="BE178"/>
  <c r="BE179"/>
  <c r="BE149"/>
  <c r="BE160"/>
  <c r="BE162"/>
  <c r="BE182"/>
  <c i="3" r="J131"/>
  <c r="J98"/>
  <c i="4" r="E85"/>
  <c r="BE133"/>
  <c r="BE157"/>
  <c r="BE180"/>
  <c r="BE144"/>
  <c r="BE152"/>
  <c r="BE176"/>
  <c r="BE164"/>
  <c r="BE166"/>
  <c r="BE168"/>
  <c r="BE170"/>
  <c r="BE184"/>
  <c r="BE185"/>
  <c i="2" r="BK323"/>
  <c r="J323"/>
  <c r="J104"/>
  <c i="3" r="E85"/>
  <c r="BE148"/>
  <c r="BE167"/>
  <c r="BE169"/>
  <c r="BE215"/>
  <c r="BE279"/>
  <c r="BE302"/>
  <c r="BE321"/>
  <c r="BE323"/>
  <c r="BE325"/>
  <c r="BE158"/>
  <c r="BE232"/>
  <c r="BE234"/>
  <c r="BE236"/>
  <c r="BE263"/>
  <c r="BE277"/>
  <c r="BE296"/>
  <c r="BE309"/>
  <c r="BE313"/>
  <c r="BE316"/>
  <c r="BE140"/>
  <c r="BE142"/>
  <c r="BE144"/>
  <c r="BE187"/>
  <c r="BE197"/>
  <c r="BE229"/>
  <c r="BE238"/>
  <c r="BE240"/>
  <c r="BE242"/>
  <c r="BE293"/>
  <c r="BE317"/>
  <c i="2" r="J131"/>
  <c r="J98"/>
  <c i="3" r="J89"/>
  <c r="F126"/>
  <c r="BE162"/>
  <c r="BE201"/>
  <c r="BE207"/>
  <c r="BE227"/>
  <c r="BE265"/>
  <c r="BE267"/>
  <c r="BE285"/>
  <c r="BE287"/>
  <c r="BE314"/>
  <c r="BE315"/>
  <c r="BE132"/>
  <c r="BE136"/>
  <c r="BE179"/>
  <c r="BE192"/>
  <c r="BE203"/>
  <c r="BE246"/>
  <c r="BE273"/>
  <c r="BE281"/>
  <c r="BE304"/>
  <c r="BE199"/>
  <c r="BE223"/>
  <c r="BE230"/>
  <c r="BE244"/>
  <c r="BE289"/>
  <c r="BE291"/>
  <c r="BE307"/>
  <c r="BE152"/>
  <c r="BE154"/>
  <c r="BE156"/>
  <c r="BE175"/>
  <c r="BE181"/>
  <c r="BE205"/>
  <c r="BE214"/>
  <c r="BE218"/>
  <c r="BE221"/>
  <c r="BE225"/>
  <c r="BE250"/>
  <c r="BE252"/>
  <c r="BE254"/>
  <c r="BE258"/>
  <c r="BE269"/>
  <c r="BE275"/>
  <c r="BE283"/>
  <c r="BE150"/>
  <c r="BE171"/>
  <c r="BE212"/>
  <c r="BE256"/>
  <c r="BE271"/>
  <c r="BE298"/>
  <c r="BE300"/>
  <c r="BE319"/>
  <c i="2" r="F126"/>
  <c r="BE136"/>
  <c r="E85"/>
  <c r="BE148"/>
  <c r="BE174"/>
  <c r="BE179"/>
  <c r="J89"/>
  <c r="BE150"/>
  <c r="BE156"/>
  <c r="BE167"/>
  <c r="BE183"/>
  <c r="BE195"/>
  <c r="BE205"/>
  <c r="BE207"/>
  <c r="BE211"/>
  <c r="BE220"/>
  <c r="BE233"/>
  <c r="BE158"/>
  <c r="BE209"/>
  <c r="BE215"/>
  <c r="BE230"/>
  <c r="BE242"/>
  <c r="BE321"/>
  <c r="BE132"/>
  <c r="BE142"/>
  <c r="BE144"/>
  <c r="BE227"/>
  <c r="BE239"/>
  <c r="BE256"/>
  <c r="BE264"/>
  <c r="BE283"/>
  <c r="BE285"/>
  <c r="BE287"/>
  <c r="BE295"/>
  <c r="BE297"/>
  <c r="BE308"/>
  <c r="BE310"/>
  <c r="BE326"/>
  <c r="BE154"/>
  <c r="BE162"/>
  <c r="BE213"/>
  <c r="BE222"/>
  <c r="BE235"/>
  <c r="BE244"/>
  <c r="BE246"/>
  <c r="BE248"/>
  <c r="BE250"/>
  <c r="BE252"/>
  <c r="BE254"/>
  <c r="BE262"/>
  <c r="BE266"/>
  <c r="BE268"/>
  <c r="BE270"/>
  <c r="BE289"/>
  <c r="BE291"/>
  <c r="BE299"/>
  <c r="BE301"/>
  <c r="BE305"/>
  <c r="BE312"/>
  <c r="BE319"/>
  <c r="BE325"/>
  <c r="BE328"/>
  <c r="BE140"/>
  <c r="BE152"/>
  <c r="BE187"/>
  <c r="BE189"/>
  <c r="BE200"/>
  <c r="BE237"/>
  <c r="BE241"/>
  <c r="BE258"/>
  <c r="BE275"/>
  <c r="BE277"/>
  <c r="BE279"/>
  <c r="BE281"/>
  <c r="BE303"/>
  <c r="BE314"/>
  <c r="BE316"/>
  <c r="BE327"/>
  <c r="BE329"/>
  <c r="BE331"/>
  <c r="BE333"/>
  <c r="BE335"/>
  <c r="BE337"/>
  <c r="F34"/>
  <c i="1" r="BA95"/>
  <c i="4" r="F34"/>
  <c i="1" r="BA97"/>
  <c i="2" r="F37"/>
  <c i="1" r="BD95"/>
  <c i="4" r="F35"/>
  <c i="1" r="BB97"/>
  <c i="2" r="F36"/>
  <c i="1" r="BC95"/>
  <c i="4" r="F36"/>
  <c i="1" r="BC97"/>
  <c i="3" r="J34"/>
  <c i="1" r="AW96"/>
  <c i="3" r="F37"/>
  <c i="1" r="BD96"/>
  <c i="2" r="F35"/>
  <c i="1" r="BB95"/>
  <c i="4" r="F37"/>
  <c i="1" r="BD97"/>
  <c i="3" r="F34"/>
  <c i="1" r="BA96"/>
  <c i="3" r="F36"/>
  <c i="1" r="BC96"/>
  <c i="2" r="J34"/>
  <c i="1" r="AW95"/>
  <c i="4" r="J34"/>
  <c i="1" r="AW97"/>
  <c i="3" r="F35"/>
  <c i="1" r="BB96"/>
  <c i="2" l="1" r="P130"/>
  <c r="P129"/>
  <c i="1" r="AU95"/>
  <c i="4" r="R174"/>
  <c r="R126"/>
  <c i="3" r="R130"/>
  <c r="R129"/>
  <c r="BK130"/>
  <c r="J130"/>
  <c r="J97"/>
  <c i="2" r="T130"/>
  <c r="T129"/>
  <c r="BK130"/>
  <c r="J130"/>
  <c r="J97"/>
  <c i="3" r="T130"/>
  <c r="T129"/>
  <c r="P130"/>
  <c r="P129"/>
  <c i="1" r="AU96"/>
  <c i="4" r="BK174"/>
  <c r="J174"/>
  <c r="J102"/>
  <c r="BK127"/>
  <c r="BK126"/>
  <c r="J126"/>
  <c r="J175"/>
  <c r="J103"/>
  <c i="2" r="J33"/>
  <c i="1" r="AV95"/>
  <c r="AT95"/>
  <c i="3" r="F33"/>
  <c i="1" r="AZ96"/>
  <c i="4" r="J30"/>
  <c i="1" r="AG97"/>
  <c i="4" r="F33"/>
  <c i="1" r="AZ97"/>
  <c i="3" r="J33"/>
  <c i="1" r="AV96"/>
  <c r="AT96"/>
  <c r="BD94"/>
  <c r="W33"/>
  <c r="BC94"/>
  <c r="W32"/>
  <c r="BA94"/>
  <c r="AW94"/>
  <c r="AK30"/>
  <c r="BB94"/>
  <c r="AX94"/>
  <c i="2" r="F33"/>
  <c i="1" r="AZ95"/>
  <c i="4" r="J33"/>
  <c i="1" r="AV97"/>
  <c r="AT97"/>
  <c r="AN97"/>
  <c i="4" l="1" r="J96"/>
  <c r="J127"/>
  <c r="J97"/>
  <c i="2" r="BK129"/>
  <c r="J129"/>
  <c i="3" r="BK129"/>
  <c r="J129"/>
  <c i="4" r="J39"/>
  <c i="1" r="AU94"/>
  <c i="2" r="J30"/>
  <c i="1" r="AG95"/>
  <c i="3" r="J30"/>
  <c i="1" r="AG96"/>
  <c r="W30"/>
  <c r="AY94"/>
  <c r="W31"/>
  <c r="AZ94"/>
  <c r="AV94"/>
  <c r="AK29"/>
  <c i="3" l="1" r="J39"/>
  <c i="2" r="J39"/>
  <c r="J96"/>
  <c i="3" r="J96"/>
  <c i="1" r="AN95"/>
  <c r="AN96"/>
  <c r="AG94"/>
  <c r="AK26"/>
  <c r="AT94"/>
  <c r="W29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<sst xmlns="http://schemas.openxmlformats.org/spreadsheetml/2006/main">
  <si>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</si>
  <si>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</si>
  <si>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</si>
  <si>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</si>
  <si>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</si>
  <si>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{757e15e1-dc78-41d5-8811-59f8d90e472a}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</si>
  <si>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</si>
  <si>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</si>
  <si>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</si>
  <si>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</si>
  <si>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</si>
  <si>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</si>
  <si>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</si>
  <si>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</si>
  <si>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24070101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</si>
  <si>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</si>
  <si>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</si>
  <si>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Přechody ul. Bezručova, Nový Bohumín</t>
  </si>
  <si>
    <t>KSO:</t>
  </si>
  <si>
    <t>CC-CZ:</t>
  </si>
  <si>
    <t>Místo:</t>
  </si>
  <si>
    <t>Bohumín</t>
  </si>
  <si>
    <t>Datum:</t>
  </si>
  <si>
    <t>19. 1. 2025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</si>
  <si>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</si>
  <si>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</si>
  <si>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</si>
  <si>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</si>
  <si>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</si>
  <si>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</si>
  <si>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</si>
  <si>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ŠNAPKA SLUŽBY s.r.o.</t>
  </si>
  <si>
    <t>True</t>
  </si>
  <si>
    <t>Zpracovatel:</t>
  </si>
  <si>
    <t>Ing. Ivan Šnapka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</si>
  <si>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</si>
  <si>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</si>
  <si>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</si>
  <si>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</si>
  <si>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</si>
  <si>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</si>
  <si>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</si>
  <si>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</si>
  <si>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</si>
  <si>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</si>
  <si>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</si>
  <si>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</si>
  <si>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</si>
  <si>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</si>
  <si>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</si>
  <si>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</si>
  <si>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</si>
  <si>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</si>
  <si>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</si>
  <si>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</si>
  <si>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</si>
  <si>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</si>
  <si>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</si>
  <si>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</si>
  <si>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</si>
  <si>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</si>
  <si>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</si>
  <si>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</si>
  <si>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</si>
  <si>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</si>
  <si>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</si>
  <si>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</si>
  <si>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</si>
  <si>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</si>
  <si>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</si>
  <si>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</si>
  <si>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</si>
  <si>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</si>
  <si>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</si>
  <si>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</si>
  <si>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</si>
  <si>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</si>
  <si>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</si>
  <si>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</si>
  <si>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</si>
  <si>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</si>
  <si>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</si>
  <si>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Přechod pro chodce č.1</t>
  </si>
  <si>
    <t>STA</t>
  </si>
  <si>
    <t>1</t>
  </si>
  <si>
    <t>{fceb82ae-8160-4904-b473-474d1c095e79}</t>
  </si>
  <si>
    <t>2</t>
  </si>
  <si>
    <t>SO 102</t>
  </si>
  <si>
    <t>Přechod pro chodce č.2</t>
  </si>
  <si>
    <t>{96421343-0766-498b-9ec2-187de8c27850}</t>
  </si>
  <si>
    <t>SO 401</t>
  </si>
  <si>
    <t>Osvětlení přechodu č.2</t>
  </si>
  <si>
    <t>{ff0cde28-b623-400e-8278-c90a295b3567}</t>
  </si>
  <si>
    <t>KRYCÍ LIST SOUPISU PRACÍ</t>
  </si>
  <si>
    <t>Objekt:</t>
  </si>
  <si>
    <t>SO 101 - Přechod pro chodce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</si>
  <si>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</si>
  <si>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</si>
  <si>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</si>
  <si>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</si>
  <si>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</si>
  <si>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</si>
  <si>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</si>
  <si>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</si>
  <si>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</si>
  <si>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</si>
  <si>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</si>
  <si>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</si>
  <si>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</si>
  <si>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</si>
  <si>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</si>
  <si>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</si>
  <si>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</si>
  <si>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</si>
  <si>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</si>
  <si>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</si>
  <si>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</si>
  <si>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</si>
  <si>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</si>
  <si>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</si>
  <si>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</si>
  <si>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</si>
  <si>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</si>
  <si>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</si>
  <si>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</si>
  <si>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</si>
  <si>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</si>
  <si>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</si>
  <si>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</si>
  <si>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</si>
  <si>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</si>
  <si>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</si>
  <si>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</si>
  <si>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</si>
  <si>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</si>
  <si>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4</t>
  </si>
  <si>
    <t>-1186140750</t>
  </si>
  <si>
    <t>VV</t>
  </si>
  <si>
    <t>3,5*3,2</t>
  </si>
  <si>
    <t>3,5*2,8+3,9*4,8</t>
  </si>
  <si>
    <t>Součet</t>
  </si>
  <si>
    <t>3</t>
  </si>
  <si>
    <t>113107313</t>
  </si>
  <si>
    <t>Odstranění podkladu z kameniva těženého tl přes 200 do 300 mm strojně pl do 50 m2</t>
  </si>
  <si>
    <t>-2091298856</t>
  </si>
  <si>
    <t>113107323</t>
  </si>
  <si>
    <t>Odstranění podkladu z kameniva drceného tl přes 200 do 300 mm strojně pl do 50 m2</t>
  </si>
  <si>
    <t>713633437</t>
  </si>
  <si>
    <t>8*4</t>
  </si>
  <si>
    <t>5</t>
  </si>
  <si>
    <t>113107343</t>
  </si>
  <si>
    <t>Odstranění podkladu živičného tl přes 100 do 150 mm strojně pl do 50 m2</t>
  </si>
  <si>
    <t>-1086483082</t>
  </si>
  <si>
    <t>7</t>
  </si>
  <si>
    <t>113202111</t>
  </si>
  <si>
    <t>Vytrhání obrub krajníků obrubníků stojatých</t>
  </si>
  <si>
    <t>m</t>
  </si>
  <si>
    <t>117783842</t>
  </si>
  <si>
    <t>3,5*2+3,2</t>
  </si>
  <si>
    <t>4*2+3+6</t>
  </si>
  <si>
    <t>8</t>
  </si>
  <si>
    <t>113203111</t>
  </si>
  <si>
    <t>Vytrhání obrub - přídlažby z dlažebních kostek (jednořádek)</t>
  </si>
  <si>
    <t>-1138505774</t>
  </si>
  <si>
    <t>4+3,5</t>
  </si>
  <si>
    <t>9</t>
  </si>
  <si>
    <t>119003217</t>
  </si>
  <si>
    <t>Mobilní plotová zábrana vyplněná dráty výšky do 1,5 m pro zabezpečení výkopu zřízení</t>
  </si>
  <si>
    <t>1686606066</t>
  </si>
  <si>
    <t>(4+8)*2+(4+10)*2+(6+8)*2</t>
  </si>
  <si>
    <t>10</t>
  </si>
  <si>
    <t>119003218</t>
  </si>
  <si>
    <t>Mobilní plotová zábrana vyplněná dráty výšky do 1,5 m pro zabezpečení výkopu odstranění</t>
  </si>
  <si>
    <t>804815661</t>
  </si>
  <si>
    <t>11</t>
  </si>
  <si>
    <t>121151113</t>
  </si>
  <si>
    <t>Sejmutí ornice plochy do 500 m2 tl vrstvy do 200 mm strojně</t>
  </si>
  <si>
    <t>1902922243</t>
  </si>
  <si>
    <t>3,5*4+5</t>
  </si>
  <si>
    <t>12</t>
  </si>
  <si>
    <t>131213101.1</t>
  </si>
  <si>
    <t>Hloubení jam v soudržných horninách třídy těžitelnosti I skupiny 3 ručně (sondy)</t>
  </si>
  <si>
    <t>m3</t>
  </si>
  <si>
    <t>-1903910725</t>
  </si>
  <si>
    <t>3*1,2*1,2*1,2</t>
  </si>
  <si>
    <t>82</t>
  </si>
  <si>
    <t>132351101</t>
  </si>
  <si>
    <t>Hloubení rýh nezapažených š do 800 mm v hornině třídy těžitelnosti II skupiny 4 objem do 20 m3 strojně</t>
  </si>
  <si>
    <t>1813185766</t>
  </si>
  <si>
    <t>3,5*2*0,5*0,5</t>
  </si>
  <si>
    <t>4*2*0,5*0,5+5*0,5*0,5</t>
  </si>
  <si>
    <t>83</t>
  </si>
  <si>
    <t>162751117</t>
  </si>
  <si>
    <t>Vodorovné přemístění přes 9 000 do 10000 m výkopku/sypaniny z horniny třídy těžitelnosti I skupiny 1 až 3</t>
  </si>
  <si>
    <t>-785456156</t>
  </si>
  <si>
    <t>85</t>
  </si>
  <si>
    <t>162751119</t>
  </si>
  <si>
    <t>Příplatek k vodorovnému přemístění výkopku/sypaniny z horniny třídy těžitelnosti I skupiny 1 až 3 ZKD 1000 m přes 10000 m</t>
  </si>
  <si>
    <t>1816192690</t>
  </si>
  <si>
    <t>Mezisoučet</t>
  </si>
  <si>
    <t>10,184*4</t>
  </si>
  <si>
    <t>16</t>
  </si>
  <si>
    <t>171251201</t>
  </si>
  <si>
    <t>Uložení sypaniny na skládky nebo meziskládky</t>
  </si>
  <si>
    <t>1399553439</t>
  </si>
  <si>
    <t>17</t>
  </si>
  <si>
    <t>181351103</t>
  </si>
  <si>
    <t>Rozprostření ornice tl vrstvy do 200 mm pl přes 100 do 500 m2 v rovině nebo ve svahu do 1:5 strojně</t>
  </si>
  <si>
    <t>-1953822</t>
  </si>
  <si>
    <t>3,5*2</t>
  </si>
  <si>
    <t>4*2+5</t>
  </si>
  <si>
    <t>18</t>
  </si>
  <si>
    <t>181411121</t>
  </si>
  <si>
    <t>Založení lučního trávníku výsevem pl do 1000 m2 v rovině a ve svahu do 1:5</t>
  </si>
  <si>
    <t>-359761469</t>
  </si>
  <si>
    <t>19</t>
  </si>
  <si>
    <t>M</t>
  </si>
  <si>
    <t>00572474</t>
  </si>
  <si>
    <t>osivo směs travní krajinná-svahová</t>
  </si>
  <si>
    <t>kg</t>
  </si>
  <si>
    <t>1544522075</t>
  </si>
  <si>
    <t>20*0,1</t>
  </si>
  <si>
    <t>89</t>
  </si>
  <si>
    <t>181951112</t>
  </si>
  <si>
    <t>Úprava pláně v hornině třídy těžitelnosti I skupiny 1 až 3 se zhutněním strojně</t>
  </si>
  <si>
    <t>1510099722</t>
  </si>
  <si>
    <t>Komunikace pozemní</t>
  </si>
  <si>
    <t>20</t>
  </si>
  <si>
    <t>564201111R</t>
  </si>
  <si>
    <t>Podklad nebo podsyp ze štěrkopísku ŠP tl 30 mm</t>
  </si>
  <si>
    <t>12439385</t>
  </si>
  <si>
    <t>4,5*2+3,14*1*1</t>
  </si>
  <si>
    <t>564871116</t>
  </si>
  <si>
    <t>Podklad ze štěrkodrtě ŠD tl. 300 mm</t>
  </si>
  <si>
    <t>-429744429</t>
  </si>
  <si>
    <t>22</t>
  </si>
  <si>
    <t>565175111</t>
  </si>
  <si>
    <t>Asfaltový beton vrstva podkladní ACP 16 (obalované kamenivo OKS) tl 100 mm š do 3 m</t>
  </si>
  <si>
    <t>469845490</t>
  </si>
  <si>
    <t>(4*0,5*2+(8+4)*2*0,5)*2</t>
  </si>
  <si>
    <t>23</t>
  </si>
  <si>
    <t>573211107</t>
  </si>
  <si>
    <t>Postřik živičný spojovací z asfaltu v množství 0,30 kg/m2</t>
  </si>
  <si>
    <t>-1988618262</t>
  </si>
  <si>
    <t>4*0,5*2+(8+4)*2*0,5</t>
  </si>
  <si>
    <t>24</t>
  </si>
  <si>
    <t>577144111</t>
  </si>
  <si>
    <t>Asfaltový beton vrstva obrusná ACO 11 (ABS) tř. I tl 50 mm š do 3 m z nemodifikovaného asfaltu</t>
  </si>
  <si>
    <t>341625821</t>
  </si>
  <si>
    <t>25</t>
  </si>
  <si>
    <t>591241111</t>
  </si>
  <si>
    <t>Kladení dlažby z kostek drobných z kamene na MC tl 50 mm-přídlažba</t>
  </si>
  <si>
    <t>1838789825</t>
  </si>
  <si>
    <t>(4+3,5)*0,1</t>
  </si>
  <si>
    <t>26</t>
  </si>
  <si>
    <t>58381007</t>
  </si>
  <si>
    <t>kostka dlažební žula drobná 8/10</t>
  </si>
  <si>
    <t>-1015963576</t>
  </si>
  <si>
    <t>0,75*1,1</t>
  </si>
  <si>
    <t>27</t>
  </si>
  <si>
    <t>596211110</t>
  </si>
  <si>
    <t>Kladení zámkové dlažby komunikací pro pěší tl 60 mm skupiny A pl do 50 m2</t>
  </si>
  <si>
    <t>-425555391</t>
  </si>
  <si>
    <t>28</t>
  </si>
  <si>
    <t>59245015</t>
  </si>
  <si>
    <t>dlažba zámková 200x200x60mm přírodní</t>
  </si>
  <si>
    <t>-99096344</t>
  </si>
  <si>
    <t>(51,86-14,32)*1,05</t>
  </si>
  <si>
    <t>29</t>
  </si>
  <si>
    <t>59245222R</t>
  </si>
  <si>
    <t>dlažba zámková základní pro nevidomé 200x100x60mm barevná</t>
  </si>
  <si>
    <t>-1419795630</t>
  </si>
  <si>
    <t>(2,8*0,8+1,1*0,8+3,2*0,4)*1,05</t>
  </si>
  <si>
    <t>(3*0,4*2+1,2*0,8)*1,05</t>
  </si>
  <si>
    <t>(6,4*0,8+3,6*0,4)*1,05</t>
  </si>
  <si>
    <t>30</t>
  </si>
  <si>
    <t>599141111</t>
  </si>
  <si>
    <t>Vyplnění spár mezi silničními dílci živičnou zálivkou</t>
  </si>
  <si>
    <t>459082923</t>
  </si>
  <si>
    <t>4+2*0,5+4*2+8*2+4+2*0,5</t>
  </si>
  <si>
    <t>6</t>
  </si>
  <si>
    <t>Úpravy povrchů, podlahy a osazování výplní</t>
  </si>
  <si>
    <t>90</t>
  </si>
  <si>
    <t>915241111</t>
  </si>
  <si>
    <t>Bezpečnostní barevný povrch vozovek červený pro podklad asfaltový</t>
  </si>
  <si>
    <t>-1180124019</t>
  </si>
  <si>
    <t>4,6*0,8+3,2*0,4</t>
  </si>
  <si>
    <t>Ostatní konstrukce a práce, bourání</t>
  </si>
  <si>
    <t>32</t>
  </si>
  <si>
    <t>113156201</t>
  </si>
  <si>
    <t>Bezprašné tryskání ocelovými broky vodorovných ploch od 10 m2 do 150 m2</t>
  </si>
  <si>
    <t>-1981784670</t>
  </si>
  <si>
    <t>13,7*3+7*4/2+5*2,8/2+1,2*5</t>
  </si>
  <si>
    <t>33</t>
  </si>
  <si>
    <t>113156209</t>
  </si>
  <si>
    <t>Bezprašné otryskání dopravního značení pro šířku čáry do 250 mm</t>
  </si>
  <si>
    <t>143930023</t>
  </si>
  <si>
    <t>17*3</t>
  </si>
  <si>
    <t>34</t>
  </si>
  <si>
    <t>113156291</t>
  </si>
  <si>
    <t>Příplatek k tryskání ocelovými broky za plochu do 10 m2 jednotlivě</t>
  </si>
  <si>
    <t>-1856793656</t>
  </si>
  <si>
    <t>92</t>
  </si>
  <si>
    <t>912211131</t>
  </si>
  <si>
    <t>Montáž směrového sloupku plastového pružného (balisety) přišroubováním k podkladu</t>
  </si>
  <si>
    <t>kus</t>
  </si>
  <si>
    <t>-258820415</t>
  </si>
  <si>
    <t>93</t>
  </si>
  <si>
    <t>56288000</t>
  </si>
  <si>
    <t>sloupek plastový baliseta-zelená 200/750</t>
  </si>
  <si>
    <t>2022674763</t>
  </si>
  <si>
    <t>35</t>
  </si>
  <si>
    <t>913411111</t>
  </si>
  <si>
    <t>Montáž a demontáž mobilní semaforové soupravy se 2 semafory</t>
  </si>
  <si>
    <t>-1046764516</t>
  </si>
  <si>
    <t>36</t>
  </si>
  <si>
    <t>913411211</t>
  </si>
  <si>
    <t>Příplatek k dočasné mobilní semaforové soupravě se 2 semafory za první a ZKD den použití</t>
  </si>
  <si>
    <t>1653301565</t>
  </si>
  <si>
    <t>37</t>
  </si>
  <si>
    <t>914111111</t>
  </si>
  <si>
    <t>Montáž svislé dopravní značky do velikosti 1 m2 objímkami na sloupek nebo konzolu</t>
  </si>
  <si>
    <t>1869890001</t>
  </si>
  <si>
    <t>1+2</t>
  </si>
  <si>
    <t>38</t>
  </si>
  <si>
    <t>40445619</t>
  </si>
  <si>
    <t>zákazové, příkazové dopravní značky B1-B34, C1-15 500mm</t>
  </si>
  <si>
    <t>1987948085</t>
  </si>
  <si>
    <t>40</t>
  </si>
  <si>
    <t>914511112</t>
  </si>
  <si>
    <t>Montáž sloupku dopravních značek délky do 3,5 m s betonovým základem a patkou</t>
  </si>
  <si>
    <t>-2014705098</t>
  </si>
  <si>
    <t>41</t>
  </si>
  <si>
    <t>40445225</t>
  </si>
  <si>
    <t>sloupek pro dopravní značku Zn D 60mm v 3,5m</t>
  </si>
  <si>
    <t>290856951</t>
  </si>
  <si>
    <t>42</t>
  </si>
  <si>
    <t>40445240</t>
  </si>
  <si>
    <t>patka pro sloupek Al D 60mm</t>
  </si>
  <si>
    <t>-1358542978</t>
  </si>
  <si>
    <t>43</t>
  </si>
  <si>
    <t>40445253</t>
  </si>
  <si>
    <t>víčko plastové na sloupek D 60mm</t>
  </si>
  <si>
    <t>-1296170016</t>
  </si>
  <si>
    <t>44</t>
  </si>
  <si>
    <t>915131111</t>
  </si>
  <si>
    <t>Vodorovné dopravní značení přechody pro chodce, šipky, symboly základní bílá barva - piktogramy, šipky, stíny</t>
  </si>
  <si>
    <t>1662955282</t>
  </si>
  <si>
    <t>7*4/2+5*2,8/2+1,2*5</t>
  </si>
  <si>
    <t>17*2/2</t>
  </si>
  <si>
    <t>45</t>
  </si>
  <si>
    <t>915221111</t>
  </si>
  <si>
    <t>Vodorovné dopravní značení vodící čáry souvislé š 250 mm bílý plast</t>
  </si>
  <si>
    <t>-2057681024</t>
  </si>
  <si>
    <t>17*3+5+4+6</t>
  </si>
  <si>
    <t>46</t>
  </si>
  <si>
    <t>915221121</t>
  </si>
  <si>
    <t>Vodorovné dopravní značení vodící čáry přerušované š 250 mm bílý plast</t>
  </si>
  <si>
    <t>-1513951049</t>
  </si>
  <si>
    <t>47</t>
  </si>
  <si>
    <t>915231111</t>
  </si>
  <si>
    <t>Vodorovné dopravní značení přechody pro chodce, šipky, symboly bílý plast</t>
  </si>
  <si>
    <t>-1856346535</t>
  </si>
  <si>
    <t>6*3</t>
  </si>
  <si>
    <t>48</t>
  </si>
  <si>
    <t>915611111</t>
  </si>
  <si>
    <t>Předznačení vodorovného liniového značení</t>
  </si>
  <si>
    <t>533992309</t>
  </si>
  <si>
    <t>49</t>
  </si>
  <si>
    <t>916131212</t>
  </si>
  <si>
    <t>Osazení silničního obrubníku betonového stojatého bez boční opěry do lože z betonu prostého</t>
  </si>
  <si>
    <t>-84029826</t>
  </si>
  <si>
    <t>2*3,14*1+4</t>
  </si>
  <si>
    <t>3*4</t>
  </si>
  <si>
    <t>50</t>
  </si>
  <si>
    <t>59217034</t>
  </si>
  <si>
    <t>obrubník betonový silniční 1000x150x300mm</t>
  </si>
  <si>
    <t>-926135894</t>
  </si>
  <si>
    <t>4*1,1</t>
  </si>
  <si>
    <t>91</t>
  </si>
  <si>
    <t>59217053</t>
  </si>
  <si>
    <t>obrubník betonový pro kruhový objezd vnější R1 200x520x300mm</t>
  </si>
  <si>
    <t>-608561732</t>
  </si>
  <si>
    <t>2*3,14*1*1,1</t>
  </si>
  <si>
    <t>51</t>
  </si>
  <si>
    <t>59217029</t>
  </si>
  <si>
    <t>obrubník betonový silniční nájezdový 1000x150x150mm</t>
  </si>
  <si>
    <t>-1210173870</t>
  </si>
  <si>
    <t>3*4*1,1</t>
  </si>
  <si>
    <t>52</t>
  </si>
  <si>
    <t>59217030</t>
  </si>
  <si>
    <t>obrubník betonový silniční přechodový 1000x150x150-250mm</t>
  </si>
  <si>
    <t>1688219886</t>
  </si>
  <si>
    <t>94</t>
  </si>
  <si>
    <t>916171311R</t>
  </si>
  <si>
    <t>Reflexivní fólie 150 mm kotvená na obrubu - D+M</t>
  </si>
  <si>
    <t>1113791023</t>
  </si>
  <si>
    <t>2*3,14*1</t>
  </si>
  <si>
    <t>53</t>
  </si>
  <si>
    <t>916231213</t>
  </si>
  <si>
    <t>Osazení chodníkového obrubníku betonového stojatého s boční opěrou do lože z betonu prostého</t>
  </si>
  <si>
    <t>1294326386</t>
  </si>
  <si>
    <t>3,2*2+2*2+4*2+5</t>
  </si>
  <si>
    <t>54</t>
  </si>
  <si>
    <t>59217017</t>
  </si>
  <si>
    <t>obrubník betonový chodníkový 1000x100x250mm</t>
  </si>
  <si>
    <t>-1991524394</t>
  </si>
  <si>
    <t>23,4*1,1</t>
  </si>
  <si>
    <t>55</t>
  </si>
  <si>
    <t>916231292</t>
  </si>
  <si>
    <t>Příplatek za řezání obrubníků při osazování do oblouku o poloměru do 2,5m</t>
  </si>
  <si>
    <t>84405277</t>
  </si>
  <si>
    <t>56</t>
  </si>
  <si>
    <t>916991121</t>
  </si>
  <si>
    <t>Lože pod obrubníky, krajníky nebo obruby z dlažebních kostek z betonu prostého včetně palisád a opěrných zídek</t>
  </si>
  <si>
    <t>1817205168</t>
  </si>
  <si>
    <t>(26,28+23,4)*0,3*0,3</t>
  </si>
  <si>
    <t>(4+3,5)*0,3*0,3</t>
  </si>
  <si>
    <t>57</t>
  </si>
  <si>
    <t>919735112</t>
  </si>
  <si>
    <t>Řezání stávajícího živičného krytu hl přes 50 do 100 mm</t>
  </si>
  <si>
    <t>1897318415</t>
  </si>
  <si>
    <t>58</t>
  </si>
  <si>
    <t>938908411</t>
  </si>
  <si>
    <t>Čištění vozovek splachováním vodou</t>
  </si>
  <si>
    <t>-1449024117</t>
  </si>
  <si>
    <t>100*10</t>
  </si>
  <si>
    <t>59</t>
  </si>
  <si>
    <t>938909311</t>
  </si>
  <si>
    <t>Čištění vozovek metením strojně podkladu nebo krytu betonového nebo živičného</t>
  </si>
  <si>
    <t>1343945418</t>
  </si>
  <si>
    <t>80</t>
  </si>
  <si>
    <t>966006211</t>
  </si>
  <si>
    <t>Odstranění svislých dopravních značek ze sloupů, sloupků nebo konzol</t>
  </si>
  <si>
    <t>-145392388</t>
  </si>
  <si>
    <t>81</t>
  </si>
  <si>
    <t>966006221</t>
  </si>
  <si>
    <t>Odstranění trubkového nástavce ze sloupku včetně demontáže dopravní značky</t>
  </si>
  <si>
    <t>-764849602</t>
  </si>
  <si>
    <t>60</t>
  </si>
  <si>
    <t>966009901R</t>
  </si>
  <si>
    <t>Výšková úprava stávajících armatur do nivelety konečných povrchových úprav chodníku a komunikace</t>
  </si>
  <si>
    <t>2068912046</t>
  </si>
  <si>
    <t>997</t>
  </si>
  <si>
    <t>Přesun sutě</t>
  </si>
  <si>
    <t>61</t>
  </si>
  <si>
    <t>997221551</t>
  </si>
  <si>
    <t>Vodorovná doprava suti ze sypkých materiálů do 1 km</t>
  </si>
  <si>
    <t>t</t>
  </si>
  <si>
    <t>-1763490621</t>
  </si>
  <si>
    <t>90,632</t>
  </si>
  <si>
    <t>62</t>
  </si>
  <si>
    <t>997221559</t>
  </si>
  <si>
    <t>Příplatek ZKD 1 km u vodorovné dopravy suti ze sypkých materiálů</t>
  </si>
  <si>
    <t>832799727</t>
  </si>
  <si>
    <t>90,632*5</t>
  </si>
  <si>
    <t>63</t>
  </si>
  <si>
    <t>997221625</t>
  </si>
  <si>
    <t>Poplatek za uložení na skládce (skládkovné) stavebního odpadu železobetonového kód odpadu 17 01 01</t>
  </si>
  <si>
    <t>1952161825</t>
  </si>
  <si>
    <t>16,568</t>
  </si>
  <si>
    <t>64</t>
  </si>
  <si>
    <t>997221645</t>
  </si>
  <si>
    <t>Poplatek za uložení na skládce (skládkovné) odpadu asfaltového bez dehtu kód odpadu 17 03 02</t>
  </si>
  <si>
    <t>806537634</t>
  </si>
  <si>
    <t>10,112</t>
  </si>
  <si>
    <t>65</t>
  </si>
  <si>
    <t>997221655</t>
  </si>
  <si>
    <t>Poplatek za uložení na skládce (skládkovné) zeminy a kamení kód odpadu 17 05 04</t>
  </si>
  <si>
    <t>37460594</t>
  </si>
  <si>
    <t>33,939</t>
  </si>
  <si>
    <t>998</t>
  </si>
  <si>
    <t>Přesun hmot</t>
  </si>
  <si>
    <t>69</t>
  </si>
  <si>
    <t>998225111</t>
  </si>
  <si>
    <t>Přesun hmot pro pozemní komunikace s krytem z kamene, monolitickým betonovým nebo živičným</t>
  </si>
  <si>
    <t>878473138</t>
  </si>
  <si>
    <t>32,917</t>
  </si>
  <si>
    <t>70</t>
  </si>
  <si>
    <t>998225191</t>
  </si>
  <si>
    <t>Příplatek k přesunu hmot pro pozemní komunikace s krytem z kamene, živičným, betonovým do 1000 m</t>
  </si>
  <si>
    <t>146422051</t>
  </si>
  <si>
    <t>VRN</t>
  </si>
  <si>
    <t>Vedlejší rozpočtové náklady</t>
  </si>
  <si>
    <t>VRN1</t>
  </si>
  <si>
    <t>Průzkumné, geodetické a projektové práce</t>
  </si>
  <si>
    <t>71</t>
  </si>
  <si>
    <t>012103000</t>
  </si>
  <si>
    <t>Geodetické práce před výstavbou</t>
  </si>
  <si>
    <t>soubor</t>
  </si>
  <si>
    <t>1024</t>
  </si>
  <si>
    <t>-241762943</t>
  </si>
  <si>
    <t>72</t>
  </si>
  <si>
    <t>012203000</t>
  </si>
  <si>
    <t>Geodetické práce při provádění stavby</t>
  </si>
  <si>
    <t>1173604619</t>
  </si>
  <si>
    <t>73</t>
  </si>
  <si>
    <t>012303000</t>
  </si>
  <si>
    <t>Geodetické práce po výstavbě (včetně geom.plánu)</t>
  </si>
  <si>
    <t>1377094172</t>
  </si>
  <si>
    <t>74</t>
  </si>
  <si>
    <t>013254000</t>
  </si>
  <si>
    <t>Dokumentace skutečného provedení stavby</t>
  </si>
  <si>
    <t>-272705033</t>
  </si>
  <si>
    <t>75</t>
  </si>
  <si>
    <t>013274000</t>
  </si>
  <si>
    <t>Pasportizace včetně fotodokumentace před započetím prací</t>
  </si>
  <si>
    <t>1482294097</t>
  </si>
  <si>
    <t>VRN3</t>
  </si>
  <si>
    <t>Zařízení staveniště</t>
  </si>
  <si>
    <t>76</t>
  </si>
  <si>
    <t>032103000</t>
  </si>
  <si>
    <t>ZS komplet (zařízení, provoz, odstranění, opélocení, tabule)</t>
  </si>
  <si>
    <t>43985932</t>
  </si>
  <si>
    <t>VRN4</t>
  </si>
  <si>
    <t>Inženýrská činnost</t>
  </si>
  <si>
    <t>77</t>
  </si>
  <si>
    <t>049203000</t>
  </si>
  <si>
    <t>Projednání a vyřízení PDZ se správními orgány a PČR</t>
  </si>
  <si>
    <t>oubor…</t>
  </si>
  <si>
    <t>-113816629</t>
  </si>
  <si>
    <t>VRN7</t>
  </si>
  <si>
    <t>Provozní vlivy</t>
  </si>
  <si>
    <t>78</t>
  </si>
  <si>
    <t>071103000</t>
  </si>
  <si>
    <t>Provoz investora</t>
  </si>
  <si>
    <t>-1018460252</t>
  </si>
  <si>
    <t>VRN9</t>
  </si>
  <si>
    <t>Ostatní náklady</t>
  </si>
  <si>
    <t>79</t>
  </si>
  <si>
    <t>091003000</t>
  </si>
  <si>
    <t xml:space="preserve">Hutnící zkoušky </t>
  </si>
  <si>
    <t>650586745</t>
  </si>
  <si>
    <t>SO 102 - Přechod pro chodce č.2</t>
  </si>
  <si>
    <t>6,3*7,1</t>
  </si>
  <si>
    <t>9,7*4,1+1*1</t>
  </si>
  <si>
    <t>10*4</t>
  </si>
  <si>
    <t>3,5*2+7,2+6</t>
  </si>
  <si>
    <t>4,2*2+10</t>
  </si>
  <si>
    <t>Vytrhání obrub - přídlažby z dlažebních kostek (dvouřádek)</t>
  </si>
  <si>
    <t>(6,2+9,8)*2</t>
  </si>
  <si>
    <t>(10+8)*2+(4+12)*2+(6+12)*2</t>
  </si>
  <si>
    <t>3,5*4+8</t>
  </si>
  <si>
    <t>4*1,2*1,2*1,2</t>
  </si>
  <si>
    <t>3,5*2*0,5*0,5+8*0,5*0,5</t>
  </si>
  <si>
    <t>4*2*0,5*0,5</t>
  </si>
  <si>
    <t>12,662*5</t>
  </si>
  <si>
    <t>12,662</t>
  </si>
  <si>
    <t>3,5*2+8</t>
  </si>
  <si>
    <t>4*2</t>
  </si>
  <si>
    <t>23*0,1</t>
  </si>
  <si>
    <t>6*2+3,14*1*1</t>
  </si>
  <si>
    <t>(7*0,5+11*0,5+(10+4)*2*0,5)*2</t>
  </si>
  <si>
    <t>7*0,5+11*0,5+(10+4)*2*0,5</t>
  </si>
  <si>
    <t>(6,2+9,8)*2*0,1</t>
  </si>
  <si>
    <t>3,2*1,1</t>
  </si>
  <si>
    <t>(100,64-19,92)*1,05</t>
  </si>
  <si>
    <t>7+2*0,5+4*2+10*2+11+2*0,5</t>
  </si>
  <si>
    <t>3,2*0,8+4,2*0,4</t>
  </si>
  <si>
    <t>13,7*4+16*4+15*4/2+29*1,5</t>
  </si>
  <si>
    <t>33*2</t>
  </si>
  <si>
    <t>(16+13,2)/2*4,3+15,2*3,5/2</t>
  </si>
  <si>
    <t>14,2*2,2+(2,2+0,6)/2*12,5</t>
  </si>
  <si>
    <t>32,3</t>
  </si>
  <si>
    <t>15,2</t>
  </si>
  <si>
    <t>32,3+15,2</t>
  </si>
  <si>
    <t>6+4+4+10</t>
  </si>
  <si>
    <t>(6+4+4+10)*1,1</t>
  </si>
  <si>
    <t>95</t>
  </si>
  <si>
    <t>1638430867</t>
  </si>
  <si>
    <t>3,6*2+8+2*2+4,5+5,5</t>
  </si>
  <si>
    <t>29,2*1,1</t>
  </si>
  <si>
    <t>(38,28+29,2+1)*0,3*0,3+(6,2+9,8)*0,3*0,3</t>
  </si>
  <si>
    <t>1769432388</t>
  </si>
  <si>
    <t>966006211R</t>
  </si>
  <si>
    <t>Odstranění svislých dopravních značek ze sloupů, sloupků nebo konzol+přemístění na sloup VO</t>
  </si>
  <si>
    <t>136,403</t>
  </si>
  <si>
    <t>136,403*5</t>
  </si>
  <si>
    <t>33,396</t>
  </si>
  <si>
    <t>12,64</t>
  </si>
  <si>
    <t>90,367</t>
  </si>
  <si>
    <t>52,796</t>
  </si>
  <si>
    <t>SO 401 - Osvětlení přechodu č.2</t>
  </si>
  <si>
    <t xml:space="preserve">      3 - Svislé a kompletní konstrukce</t>
  </si>
  <si>
    <t xml:space="preserve">      4 - Vodorovné konstrukce</t>
  </si>
  <si>
    <t xml:space="preserve">      21-M - Elektromontáže</t>
  </si>
  <si>
    <t>131213101</t>
  </si>
  <si>
    <t>Hloubení jam v soudržných horninách třídy těžitelnosti I skupiny 3 ručně</t>
  </si>
  <si>
    <t>-1725622141</t>
  </si>
  <si>
    <t>1,2*1,2*1,5*2</t>
  </si>
  <si>
    <t>132212111</t>
  </si>
  <si>
    <t>Hloubení rýh š do 800 mm v soudržných horninách třídy těžitelnosti I skupiny 3 ručně</t>
  </si>
  <si>
    <t>-1325694598</t>
  </si>
  <si>
    <t>(13+4,5)*0,8*0,8</t>
  </si>
  <si>
    <t>174151101</t>
  </si>
  <si>
    <t>Zásyp jam, šachet rýh nebo kolem objektů sypaninou se zhutněním</t>
  </si>
  <si>
    <t>-1735283171</t>
  </si>
  <si>
    <t>31</t>
  </si>
  <si>
    <t>1012937187</t>
  </si>
  <si>
    <t>1,2*1,2*2</t>
  </si>
  <si>
    <t>(13+4,5)*0,8</t>
  </si>
  <si>
    <t>1084554047</t>
  </si>
  <si>
    <t>16,88*0,1</t>
  </si>
  <si>
    <t>Svislé a kompletní konstrukce</t>
  </si>
  <si>
    <t>388995211</t>
  </si>
  <si>
    <t>Chránička kabelů z trub HDPE,Kopoflex v římse DN 75- 80</t>
  </si>
  <si>
    <t>-1709235030</t>
  </si>
  <si>
    <t>(13+4,5)*2*1,1</t>
  </si>
  <si>
    <t>388995213R</t>
  </si>
  <si>
    <t>D+M PVE krycí fólie			</t>
  </si>
  <si>
    <t>-1717103923</t>
  </si>
  <si>
    <t>(13+4,5)*1,1</t>
  </si>
  <si>
    <t>Vodorovné konstrukce</t>
  </si>
  <si>
    <t>451572111</t>
  </si>
  <si>
    <t>Lože pod potrubí otevřený výkop z kameniva drobného těženého</t>
  </si>
  <si>
    <t>1294159298</t>
  </si>
  <si>
    <t>(13+4,5)*0,8*0,2</t>
  </si>
  <si>
    <t>21-M</t>
  </si>
  <si>
    <t>Elektromontáže</t>
  </si>
  <si>
    <t>210040011</t>
  </si>
  <si>
    <t>Montáž sloupů nn ocelových trubkových jednoduchých do 12 m</t>
  </si>
  <si>
    <t>-1513115926</t>
  </si>
  <si>
    <t>316740670R</t>
  </si>
  <si>
    <t>stožár osvětlovací K 6 - 133/89/60 žárově zinkovaný - 6 m</t>
  </si>
  <si>
    <t>128</t>
  </si>
  <si>
    <t>1621532463</t>
  </si>
  <si>
    <t>210040041R</t>
  </si>
  <si>
    <t>Montáž patek železobetonových na sloup ocelový</t>
  </si>
  <si>
    <t>-718546603</t>
  </si>
  <si>
    <t>13</t>
  </si>
  <si>
    <t>592617610R</t>
  </si>
  <si>
    <t>Patka ŽB včetně bednění (plast)</t>
  </si>
  <si>
    <t>1402169109</t>
  </si>
  <si>
    <t>14</t>
  </si>
  <si>
    <t>210040094R</t>
  </si>
  <si>
    <t>Montáž konzol a svítidel sloupových jednoduchých na ocelový nebo betonový sloup</t>
  </si>
  <si>
    <t>1244752773</t>
  </si>
  <si>
    <t>311104360R1</t>
  </si>
  <si>
    <t xml:space="preserve">Výložník jednoduchý 3,0  m se svítidlem (ocel)		</t>
  </si>
  <si>
    <t>-2064313937</t>
  </si>
  <si>
    <t>31110002R</t>
  </si>
  <si>
    <t>Výložník jednoduchý 2,0 se svítidlem (ocel)</t>
  </si>
  <si>
    <t>798594918</t>
  </si>
  <si>
    <t>210040099R</t>
  </si>
  <si>
    <t>Příplatek za zesílený ochranný nátěr sloupu do h=2,5 m</t>
  </si>
  <si>
    <t>677884953</t>
  </si>
  <si>
    <t>210040402R</t>
  </si>
  <si>
    <t>Dodávka a montáž pojistkové skříně</t>
  </si>
  <si>
    <t>1855152539</t>
  </si>
  <si>
    <t>210040501R</t>
  </si>
  <si>
    <t>Montáž vodičů nn do 70 mm2</t>
  </si>
  <si>
    <t>697720679</t>
  </si>
  <si>
    <t>9+17</t>
  </si>
  <si>
    <t>341110800R</t>
  </si>
  <si>
    <t xml:space="preserve">kabel  CYKY 4x16 mm2</t>
  </si>
  <si>
    <t>490159722</t>
  </si>
  <si>
    <t>26*1,1</t>
  </si>
  <si>
    <t>210040511R</t>
  </si>
  <si>
    <t>Připojení nového VO na stávající rozvody			</t>
  </si>
  <si>
    <t>komplet</t>
  </si>
  <si>
    <t>-1057002566</t>
  </si>
  <si>
    <t>432737372</t>
  </si>
  <si>
    <t>-413633395</t>
  </si>
  <si>
    <t>1310387811</t>
  </si>
  <si>
    <t>880524440</t>
  </si>
  <si>
    <t>377742997</t>
  </si>
  <si>
    <t>-1799842669</t>
  </si>
  <si>
    <t>043194000R</t>
  </si>
  <si>
    <t>Měření intenzity osvětlení</t>
  </si>
  <si>
    <t>307315530</t>
  </si>
  <si>
    <t>044003000R</t>
  </si>
  <si>
    <t>Revize VO</t>
  </si>
  <si>
    <t>-1651272063</t>
  </si>
  <si>
    <t>-1446422298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</si>
</sst>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24070101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Přechody ul. Bezručova, Nový Bohumín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Bohumín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Bohumín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ŠNAPKA SLUŽBY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Ivan Šnapka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Přechod pro chod...'!J30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101 - Přechod pro chod...'!P129</f>
        <v>0</v>
      </c>
      <c r="AV95" s="128">
        <f>'SO 101 - Přechod pro chod...'!J33</f>
        <v>0</v>
      </c>
      <c r="AW95" s="128">
        <f>'SO 101 - Přechod pro chod...'!J34</f>
        <v>0</v>
      </c>
      <c r="AX95" s="128">
        <f>'SO 101 - Přechod pro chod...'!J35</f>
        <v>0</v>
      </c>
      <c r="AY95" s="128">
        <f>'SO 101 - Přechod pro chod...'!J36</f>
        <v>0</v>
      </c>
      <c r="AZ95" s="128">
        <f>'SO 101 - Přechod pro chod...'!F33</f>
        <v>0</v>
      </c>
      <c r="BA95" s="128">
        <f>'SO 101 - Přechod pro chod...'!F34</f>
        <v>0</v>
      </c>
      <c r="BB95" s="128">
        <f>'SO 101 - Přechod pro chod...'!F35</f>
        <v>0</v>
      </c>
      <c r="BC95" s="128">
        <f>'SO 101 - Přechod pro chod...'!F36</f>
        <v>0</v>
      </c>
      <c r="BD95" s="130">
        <f>'SO 101 - Přechod pro chod...'!F37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102 - Přechod pro chod...'!J30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102 - Přechod pro chod...'!P129</f>
        <v>0</v>
      </c>
      <c r="AV96" s="128">
        <f>'SO 102 - Přechod pro chod...'!J33</f>
        <v>0</v>
      </c>
      <c r="AW96" s="128">
        <f>'SO 102 - Přechod pro chod...'!J34</f>
        <v>0</v>
      </c>
      <c r="AX96" s="128">
        <f>'SO 102 - Přechod pro chod...'!J35</f>
        <v>0</v>
      </c>
      <c r="AY96" s="128">
        <f>'SO 102 - Přechod pro chod...'!J36</f>
        <v>0</v>
      </c>
      <c r="AZ96" s="128">
        <f>'SO 102 - Přechod pro chod...'!F33</f>
        <v>0</v>
      </c>
      <c r="BA96" s="128">
        <f>'SO 102 - Přechod pro chod...'!F34</f>
        <v>0</v>
      </c>
      <c r="BB96" s="128">
        <f>'SO 102 - Přechod pro chod...'!F35</f>
        <v>0</v>
      </c>
      <c r="BC96" s="128">
        <f>'SO 102 - Přechod pro chod...'!F36</f>
        <v>0</v>
      </c>
      <c r="BD96" s="130">
        <f>'SO 102 - Přechod pro chod...'!F37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401 - Osvětlení přecho...'!J30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'SO 401 - Osvětlení přecho...'!P126</f>
        <v>0</v>
      </c>
      <c r="AV97" s="133">
        <f>'SO 401 - Osvětlení přecho...'!J33</f>
        <v>0</v>
      </c>
      <c r="AW97" s="133">
        <f>'SO 401 - Osvětlení přecho...'!J34</f>
        <v>0</v>
      </c>
      <c r="AX97" s="133">
        <f>'SO 401 - Osvětlení přecho...'!J35</f>
        <v>0</v>
      </c>
      <c r="AY97" s="133">
        <f>'SO 401 - Osvětlení přecho...'!J36</f>
        <v>0</v>
      </c>
      <c r="AZ97" s="133">
        <f>'SO 401 - Osvětlení přecho...'!F33</f>
        <v>0</v>
      </c>
      <c r="BA97" s="133">
        <f>'SO 401 - Osvětlení přecho...'!F34</f>
        <v>0</v>
      </c>
      <c r="BB97" s="133">
        <f>'SO 401 - Osvětlení přecho...'!F35</f>
        <v>0</v>
      </c>
      <c r="BC97" s="133">
        <f>'SO 401 - Osvětlení přecho...'!F36</f>
        <v>0</v>
      </c>
      <c r="BD97" s="135">
        <f>'SO 401 - Osvětlení přecho...'!F37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F8aj8yDXJt9hE3AdYX/BfjbgxUj93HcygHBOiPNehAekW4y2otsUNrNOa/swNfGmaIDlkLHa6PfwK5Hg5RnClg==" hashValue="hmNihaI+AEUMG5DvIMlP8UwA3la+jT6Z4nhSH1cAMSYnGkA/n3CL3XO+6qF5IpFGp/u4XM9MpYuC5jDWjrLxR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Přechod pro chod...'!C2" display="/"/>
    <hyperlink ref="A96" location="'SO 102 - Přechod pro chod...'!C2" display="/"/>
    <hyperlink ref="A97" location="'SO 401 - Osvětlení přech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Přechody ul. Bezručova, Nový Bohumín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ROUND((SUM(BE129:BE337)),  2)</f>
        <v>0</v>
      </c>
      <c r="G33" s="38"/>
      <c r="H33" s="38"/>
      <c r="I33" s="155">
        <v>0.20999999999999999</v>
      </c>
      <c r="J33" s="154">
        <f>ROUND(((SUM(BE129:BE337))*I33),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ROUND((SUM(BF129:BF337)),  2)</f>
        <v>0</v>
      </c>
      <c r="G34" s="38"/>
      <c r="H34" s="38"/>
      <c r="I34" s="155">
        <v>0.14999999999999999</v>
      </c>
      <c r="J34" s="154">
        <f>ROUND(((SUM(BF129:BF337))*I34),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ROUND((SUM(BG129:BG337)),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ROUND((SUM(BH129:BH337)),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ROUND((SUM(BI129:BI337)),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Přechody ul. Bezručova, Nový Bohumín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Přechod pro chodce č.1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19. 1. 2025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J194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J229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J232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J307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J318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108</v>
      </c>
      <c r="E104" s="182"/>
      <c r="F104" s="182"/>
      <c r="G104" s="182"/>
      <c r="H104" s="182"/>
      <c r="I104" s="182"/>
      <c r="J104" s="183">
        <f>J323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J324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J330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J332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J334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8"/>
      <c r="J109" s="189">
        <f>J336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Přechody ul. Bezručova, Nový Bohumín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101 - Přechod pro chodce č.1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Bohumín</v>
      </c>
      <c r="G123" s="40"/>
      <c r="H123" s="40"/>
      <c r="I123" s="32" t="s">
        <v>22</v>
      </c>
      <c r="J123" s="79" t="str">
        <f>IF(J12="","",J12)</f>
        <v>19. 1. 2025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40"/>
      <c r="E125" s="40"/>
      <c r="F125" s="27" t="str">
        <f>E15</f>
        <v>Město Bohumín</v>
      </c>
      <c r="G125" s="40"/>
      <c r="H125" s="40"/>
      <c r="I125" s="32" t="s">
        <v>30</v>
      </c>
      <c r="J125" s="36" t="str">
        <f>E21</f>
        <v>ŠNAPKA SLUŽBY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>Ing. Ivan Šnapka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115</v>
      </c>
      <c r="D128" s="194" t="s">
        <v>61</v>
      </c>
      <c r="E128" s="194" t="s">
        <v>57</v>
      </c>
      <c r="F128" s="194" t="s">
        <v>58</v>
      </c>
      <c r="G128" s="194" t="s">
        <v>116</v>
      </c>
      <c r="H128" s="194" t="s">
        <v>117</v>
      </c>
      <c r="I128" s="194" t="s">
        <v>118</v>
      </c>
      <c r="J128" s="195" t="s">
        <v>98</v>
      </c>
      <c r="K128" s="196" t="s">
        <v>119</v>
      </c>
      <c r="L128" s="197"/>
      <c r="M128" s="100" t="s">
        <v>1</v>
      </c>
      <c r="N128" s="101" t="s">
        <v>40</v>
      </c>
      <c r="O128" s="101" t="s">
        <v>120</v>
      </c>
      <c r="P128" s="101" t="s">
        <v>121</v>
      </c>
      <c r="Q128" s="101" t="s">
        <v>122</v>
      </c>
      <c r="R128" s="101" t="s">
        <v>123</v>
      </c>
      <c r="S128" s="101" t="s">
        <v>124</v>
      </c>
      <c r="T128" s="102" t="s">
        <v>125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126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P130+P323</f>
        <v>0</v>
      </c>
      <c r="Q129" s="104"/>
      <c r="R129" s="200">
        <f>R130+R323</f>
        <v>33.006945520000002</v>
      </c>
      <c r="S129" s="104"/>
      <c r="T129" s="201">
        <f>T130+T323</f>
        <v>90.632100000000008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100</v>
      </c>
      <c r="BK129" s="202">
        <f>BK130+BK323</f>
        <v>0</v>
      </c>
    </row>
    <row r="130" s="12" customFormat="1" ht="25.92" customHeight="1">
      <c r="A130" s="12"/>
      <c r="B130" s="203"/>
      <c r="C130" s="204"/>
      <c r="D130" s="205" t="s">
        <v>75</v>
      </c>
      <c r="E130" s="206" t="s">
        <v>127</v>
      </c>
      <c r="F130" s="206" t="s">
        <v>128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P131+P194+P229+P232+P307+P318</f>
        <v>0</v>
      </c>
      <c r="Q130" s="211"/>
      <c r="R130" s="212">
        <f>R131+R194+R229+R232+R307+R318</f>
        <v>33.006945520000002</v>
      </c>
      <c r="S130" s="211"/>
      <c r="T130" s="213">
        <f>T131+T194+T229+T232+T307+T318</f>
        <v>90.632100000000008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76</v>
      </c>
      <c r="AY130" s="214" t="s">
        <v>129</v>
      </c>
      <c r="BK130" s="216">
        <f>BK131+BK194+BK229+BK232+BK307+BK318</f>
        <v>0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84</v>
      </c>
      <c r="F131" s="217" t="s">
        <v>130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SUM(P132:P193)</f>
        <v>0</v>
      </c>
      <c r="Q131" s="211"/>
      <c r="R131" s="212">
        <f>SUM(R132:R193)</f>
        <v>0.01</v>
      </c>
      <c r="S131" s="211"/>
      <c r="T131" s="213">
        <f>SUM(T132:T193)</f>
        <v>60.619100000000003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84</v>
      </c>
      <c r="AY131" s="214" t="s">
        <v>129</v>
      </c>
      <c r="BK131" s="216">
        <f>SUM(BK132:BK193)</f>
        <v>0</v>
      </c>
    </row>
    <row r="132" s="2" customFormat="1" ht="33" customHeight="1">
      <c r="A132" s="38"/>
      <c r="B132" s="39"/>
      <c r="C132" s="219" t="s">
        <v>86</v>
      </c>
      <c r="D132" s="219" t="s">
        <v>131</v>
      </c>
      <c r="E132" s="220" t="s">
        <v>132</v>
      </c>
      <c r="F132" s="221" t="s">
        <v>133</v>
      </c>
      <c r="G132" s="222" t="s">
        <v>134</v>
      </c>
      <c r="H132" s="223">
        <v>39.719999999999999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0.255</v>
      </c>
      <c r="T132" s="230">
        <f>S132*H132</f>
        <v>10.128600000000001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135</v>
      </c>
      <c r="AT132" s="231" t="s">
        <v>131</v>
      </c>
      <c r="AU132" s="231" t="s">
        <v>86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135</v>
      </c>
      <c r="BM132" s="231" t="s">
        <v>136</v>
      </c>
    </row>
    <row r="133" s="13" customFormat="1">
      <c r="A133" s="13"/>
      <c r="B133" s="233"/>
      <c r="C133" s="234"/>
      <c r="D133" s="235" t="s">
        <v>137</v>
      </c>
      <c r="E133" s="236" t="s">
        <v>1</v>
      </c>
      <c r="F133" s="237" t="s">
        <v>138</v>
      </c>
      <c r="G133" s="234"/>
      <c r="H133" s="238">
        <v>11.199999999999999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137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129</v>
      </c>
    </row>
    <row r="134" s="13" customFormat="1">
      <c r="A134" s="13"/>
      <c r="B134" s="233"/>
      <c r="C134" s="234"/>
      <c r="D134" s="235" t="s">
        <v>137</v>
      </c>
      <c r="E134" s="236" t="s">
        <v>1</v>
      </c>
      <c r="F134" s="237" t="s">
        <v>139</v>
      </c>
      <c r="G134" s="234"/>
      <c r="H134" s="238">
        <v>28.52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137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129</v>
      </c>
    </row>
    <row r="135" s="14" customFormat="1">
      <c r="A135" s="14"/>
      <c r="B135" s="245"/>
      <c r="C135" s="246"/>
      <c r="D135" s="235" t="s">
        <v>137</v>
      </c>
      <c r="E135" s="247" t="s">
        <v>1</v>
      </c>
      <c r="F135" s="248" t="s">
        <v>140</v>
      </c>
      <c r="G135" s="246"/>
      <c r="H135" s="249">
        <v>39.719999999999999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137</v>
      </c>
      <c r="AU135" s="255" t="s">
        <v>86</v>
      </c>
      <c r="AV135" s="14" t="s">
        <v>135</v>
      </c>
      <c r="AW135" s="14" t="s">
        <v>32</v>
      </c>
      <c r="AX135" s="14" t="s">
        <v>84</v>
      </c>
      <c r="AY135" s="255" t="s">
        <v>129</v>
      </c>
    </row>
    <row r="136" s="2" customFormat="1" ht="24.15" customHeight="1">
      <c r="A136" s="38"/>
      <c r="B136" s="39"/>
      <c r="C136" s="219" t="s">
        <v>141</v>
      </c>
      <c r="D136" s="219" t="s">
        <v>131</v>
      </c>
      <c r="E136" s="220" t="s">
        <v>142</v>
      </c>
      <c r="F136" s="221" t="s">
        <v>143</v>
      </c>
      <c r="G136" s="222" t="s">
        <v>134</v>
      </c>
      <c r="H136" s="223">
        <v>39.719999999999999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0.5</v>
      </c>
      <c r="T136" s="230">
        <f>S136*H136</f>
        <v>19.859999999999999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135</v>
      </c>
      <c r="AT136" s="231" t="s">
        <v>131</v>
      </c>
      <c r="AU136" s="231" t="s">
        <v>86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135</v>
      </c>
      <c r="BM136" s="231" t="s">
        <v>144</v>
      </c>
    </row>
    <row r="137" s="13" customFormat="1">
      <c r="A137" s="13"/>
      <c r="B137" s="233"/>
      <c r="C137" s="234"/>
      <c r="D137" s="235" t="s">
        <v>137</v>
      </c>
      <c r="E137" s="236" t="s">
        <v>1</v>
      </c>
      <c r="F137" s="237" t="s">
        <v>138</v>
      </c>
      <c r="G137" s="234"/>
      <c r="H137" s="238">
        <v>11.199999999999999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137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129</v>
      </c>
    </row>
    <row r="138" s="13" customFormat="1">
      <c r="A138" s="13"/>
      <c r="B138" s="233"/>
      <c r="C138" s="234"/>
      <c r="D138" s="235" t="s">
        <v>137</v>
      </c>
      <c r="E138" s="236" t="s">
        <v>1</v>
      </c>
      <c r="F138" s="237" t="s">
        <v>139</v>
      </c>
      <c r="G138" s="234"/>
      <c r="H138" s="238">
        <v>28.52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137</v>
      </c>
      <c r="AU138" s="244" t="s">
        <v>86</v>
      </c>
      <c r="AV138" s="13" t="s">
        <v>86</v>
      </c>
      <c r="AW138" s="13" t="s">
        <v>32</v>
      </c>
      <c r="AX138" s="13" t="s">
        <v>76</v>
      </c>
      <c r="AY138" s="244" t="s">
        <v>129</v>
      </c>
    </row>
    <row r="139" s="14" customFormat="1">
      <c r="A139" s="14"/>
      <c r="B139" s="245"/>
      <c r="C139" s="246"/>
      <c r="D139" s="235" t="s">
        <v>137</v>
      </c>
      <c r="E139" s="247" t="s">
        <v>1</v>
      </c>
      <c r="F139" s="248" t="s">
        <v>140</v>
      </c>
      <c r="G139" s="246"/>
      <c r="H139" s="249">
        <v>39.719999999999999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137</v>
      </c>
      <c r="AU139" s="255" t="s">
        <v>86</v>
      </c>
      <c r="AV139" s="14" t="s">
        <v>135</v>
      </c>
      <c r="AW139" s="14" t="s">
        <v>32</v>
      </c>
      <c r="AX139" s="14" t="s">
        <v>84</v>
      </c>
      <c r="AY139" s="255" t="s">
        <v>129</v>
      </c>
    </row>
    <row r="140" s="2" customFormat="1" ht="24.15" customHeight="1">
      <c r="A140" s="38"/>
      <c r="B140" s="39"/>
      <c r="C140" s="219" t="s">
        <v>135</v>
      </c>
      <c r="D140" s="219" t="s">
        <v>131</v>
      </c>
      <c r="E140" s="220" t="s">
        <v>145</v>
      </c>
      <c r="F140" s="221" t="s">
        <v>146</v>
      </c>
      <c r="G140" s="222" t="s">
        <v>134</v>
      </c>
      <c r="H140" s="223">
        <v>32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0.44</v>
      </c>
      <c r="T140" s="230">
        <f>S140*H140</f>
        <v>14.08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135</v>
      </c>
      <c r="AT140" s="231" t="s">
        <v>131</v>
      </c>
      <c r="AU140" s="231" t="s">
        <v>86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135</v>
      </c>
      <c r="BM140" s="231" t="s">
        <v>147</v>
      </c>
    </row>
    <row r="141" s="13" customFormat="1">
      <c r="A141" s="13"/>
      <c r="B141" s="233"/>
      <c r="C141" s="234"/>
      <c r="D141" s="235" t="s">
        <v>137</v>
      </c>
      <c r="E141" s="236" t="s">
        <v>1</v>
      </c>
      <c r="F141" s="237" t="s">
        <v>148</v>
      </c>
      <c r="G141" s="234"/>
      <c r="H141" s="238">
        <v>32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137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129</v>
      </c>
    </row>
    <row r="142" s="2" customFormat="1" ht="24.15" customHeight="1">
      <c r="A142" s="38"/>
      <c r="B142" s="39"/>
      <c r="C142" s="219" t="s">
        <v>149</v>
      </c>
      <c r="D142" s="219" t="s">
        <v>131</v>
      </c>
      <c r="E142" s="220" t="s">
        <v>150</v>
      </c>
      <c r="F142" s="221" t="s">
        <v>151</v>
      </c>
      <c r="G142" s="222" t="s">
        <v>134</v>
      </c>
      <c r="H142" s="223">
        <v>32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0.316</v>
      </c>
      <c r="T142" s="230">
        <f>S142*H142</f>
        <v>10.112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135</v>
      </c>
      <c r="AT142" s="231" t="s">
        <v>131</v>
      </c>
      <c r="AU142" s="231" t="s">
        <v>86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135</v>
      </c>
      <c r="BM142" s="231" t="s">
        <v>152</v>
      </c>
    </row>
    <row r="143" s="13" customFormat="1">
      <c r="A143" s="13"/>
      <c r="B143" s="233"/>
      <c r="C143" s="234"/>
      <c r="D143" s="235" t="s">
        <v>137</v>
      </c>
      <c r="E143" s="236" t="s">
        <v>1</v>
      </c>
      <c r="F143" s="237" t="s">
        <v>148</v>
      </c>
      <c r="G143" s="234"/>
      <c r="H143" s="238">
        <v>32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137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129</v>
      </c>
    </row>
    <row r="144" s="2" customFormat="1" ht="16.5" customHeight="1">
      <c r="A144" s="38"/>
      <c r="B144" s="39"/>
      <c r="C144" s="219" t="s">
        <v>153</v>
      </c>
      <c r="D144" s="219" t="s">
        <v>131</v>
      </c>
      <c r="E144" s="220" t="s">
        <v>154</v>
      </c>
      <c r="F144" s="221" t="s">
        <v>155</v>
      </c>
      <c r="G144" s="222" t="s">
        <v>156</v>
      </c>
      <c r="H144" s="223">
        <v>27.199999999999999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0.20499999999999999</v>
      </c>
      <c r="T144" s="230">
        <f>S144*H144</f>
        <v>5.5759999999999996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135</v>
      </c>
      <c r="AT144" s="231" t="s">
        <v>131</v>
      </c>
      <c r="AU144" s="231" t="s">
        <v>86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135</v>
      </c>
      <c r="BM144" s="231" t="s">
        <v>157</v>
      </c>
    </row>
    <row r="145" s="13" customFormat="1">
      <c r="A145" s="13"/>
      <c r="B145" s="233"/>
      <c r="C145" s="234"/>
      <c r="D145" s="235" t="s">
        <v>137</v>
      </c>
      <c r="E145" s="236" t="s">
        <v>1</v>
      </c>
      <c r="F145" s="237" t="s">
        <v>158</v>
      </c>
      <c r="G145" s="234"/>
      <c r="H145" s="238">
        <v>10.199999999999999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137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129</v>
      </c>
    </row>
    <row r="146" s="13" customFormat="1">
      <c r="A146" s="13"/>
      <c r="B146" s="233"/>
      <c r="C146" s="234"/>
      <c r="D146" s="235" t="s">
        <v>137</v>
      </c>
      <c r="E146" s="236" t="s">
        <v>1</v>
      </c>
      <c r="F146" s="237" t="s">
        <v>159</v>
      </c>
      <c r="G146" s="234"/>
      <c r="H146" s="238">
        <v>17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137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129</v>
      </c>
    </row>
    <row r="147" s="14" customFormat="1">
      <c r="A147" s="14"/>
      <c r="B147" s="245"/>
      <c r="C147" s="246"/>
      <c r="D147" s="235" t="s">
        <v>137</v>
      </c>
      <c r="E147" s="247" t="s">
        <v>1</v>
      </c>
      <c r="F147" s="248" t="s">
        <v>140</v>
      </c>
      <c r="G147" s="246"/>
      <c r="H147" s="249">
        <v>27.199999999999999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137</v>
      </c>
      <c r="AU147" s="255" t="s">
        <v>86</v>
      </c>
      <c r="AV147" s="14" t="s">
        <v>135</v>
      </c>
      <c r="AW147" s="14" t="s">
        <v>32</v>
      </c>
      <c r="AX147" s="14" t="s">
        <v>84</v>
      </c>
      <c r="AY147" s="255" t="s">
        <v>129</v>
      </c>
    </row>
    <row r="148" s="2" customFormat="1" ht="24.15" customHeight="1">
      <c r="A148" s="38"/>
      <c r="B148" s="39"/>
      <c r="C148" s="219" t="s">
        <v>160</v>
      </c>
      <c r="D148" s="219" t="s">
        <v>131</v>
      </c>
      <c r="E148" s="220" t="s">
        <v>161</v>
      </c>
      <c r="F148" s="221" t="s">
        <v>162</v>
      </c>
      <c r="G148" s="222" t="s">
        <v>156</v>
      </c>
      <c r="H148" s="223">
        <v>7.5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0.11500000000000001</v>
      </c>
      <c r="T148" s="230">
        <f>S148*H148</f>
        <v>0.86250000000000004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135</v>
      </c>
      <c r="AT148" s="231" t="s">
        <v>131</v>
      </c>
      <c r="AU148" s="231" t="s">
        <v>86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135</v>
      </c>
      <c r="BM148" s="231" t="s">
        <v>163</v>
      </c>
    </row>
    <row r="149" s="13" customFormat="1">
      <c r="A149" s="13"/>
      <c r="B149" s="233"/>
      <c r="C149" s="234"/>
      <c r="D149" s="235" t="s">
        <v>137</v>
      </c>
      <c r="E149" s="236" t="s">
        <v>1</v>
      </c>
      <c r="F149" s="237" t="s">
        <v>164</v>
      </c>
      <c r="G149" s="234"/>
      <c r="H149" s="238">
        <v>7.5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137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129</v>
      </c>
    </row>
    <row r="150" s="2" customFormat="1" ht="24.15" customHeight="1">
      <c r="A150" s="38"/>
      <c r="B150" s="39"/>
      <c r="C150" s="219" t="s">
        <v>165</v>
      </c>
      <c r="D150" s="219" t="s">
        <v>131</v>
      </c>
      <c r="E150" s="220" t="s">
        <v>166</v>
      </c>
      <c r="F150" s="221" t="s">
        <v>167</v>
      </c>
      <c r="G150" s="222" t="s">
        <v>156</v>
      </c>
      <c r="H150" s="223">
        <v>80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0.00010000000000000001</v>
      </c>
      <c r="R150" s="229">
        <f>Q150*H150</f>
        <v>0.0080000000000000002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135</v>
      </c>
      <c r="AT150" s="231" t="s">
        <v>131</v>
      </c>
      <c r="AU150" s="231" t="s">
        <v>86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135</v>
      </c>
      <c r="BM150" s="231" t="s">
        <v>168</v>
      </c>
    </row>
    <row r="151" s="13" customFormat="1">
      <c r="A151" s="13"/>
      <c r="B151" s="233"/>
      <c r="C151" s="234"/>
      <c r="D151" s="235" t="s">
        <v>137</v>
      </c>
      <c r="E151" s="236" t="s">
        <v>1</v>
      </c>
      <c r="F151" s="237" t="s">
        <v>169</v>
      </c>
      <c r="G151" s="234"/>
      <c r="H151" s="238">
        <v>80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137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129</v>
      </c>
    </row>
    <row r="152" s="2" customFormat="1" ht="24.15" customHeight="1">
      <c r="A152" s="38"/>
      <c r="B152" s="39"/>
      <c r="C152" s="219" t="s">
        <v>170</v>
      </c>
      <c r="D152" s="219" t="s">
        <v>131</v>
      </c>
      <c r="E152" s="220" t="s">
        <v>171</v>
      </c>
      <c r="F152" s="221" t="s">
        <v>172</v>
      </c>
      <c r="G152" s="222" t="s">
        <v>156</v>
      </c>
      <c r="H152" s="223">
        <v>80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135</v>
      </c>
      <c r="AT152" s="231" t="s">
        <v>131</v>
      </c>
      <c r="AU152" s="231" t="s">
        <v>86</v>
      </c>
      <c r="AY152" s="17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135</v>
      </c>
      <c r="BM152" s="231" t="s">
        <v>173</v>
      </c>
    </row>
    <row r="153" s="13" customFormat="1">
      <c r="A153" s="13"/>
      <c r="B153" s="233"/>
      <c r="C153" s="234"/>
      <c r="D153" s="235" t="s">
        <v>137</v>
      </c>
      <c r="E153" s="236" t="s">
        <v>1</v>
      </c>
      <c r="F153" s="237" t="s">
        <v>169</v>
      </c>
      <c r="G153" s="234"/>
      <c r="H153" s="238">
        <v>80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137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129</v>
      </c>
    </row>
    <row r="154" s="2" customFormat="1" ht="24.15" customHeight="1">
      <c r="A154" s="38"/>
      <c r="B154" s="39"/>
      <c r="C154" s="219" t="s">
        <v>174</v>
      </c>
      <c r="D154" s="219" t="s">
        <v>131</v>
      </c>
      <c r="E154" s="220" t="s">
        <v>175</v>
      </c>
      <c r="F154" s="221" t="s">
        <v>176</v>
      </c>
      <c r="G154" s="222" t="s">
        <v>134</v>
      </c>
      <c r="H154" s="223">
        <v>19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135</v>
      </c>
      <c r="AT154" s="231" t="s">
        <v>131</v>
      </c>
      <c r="AU154" s="231" t="s">
        <v>86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135</v>
      </c>
      <c r="BM154" s="231" t="s">
        <v>177</v>
      </c>
    </row>
    <row r="155" s="13" customFormat="1">
      <c r="A155" s="13"/>
      <c r="B155" s="233"/>
      <c r="C155" s="234"/>
      <c r="D155" s="235" t="s">
        <v>137</v>
      </c>
      <c r="E155" s="236" t="s">
        <v>1</v>
      </c>
      <c r="F155" s="237" t="s">
        <v>178</v>
      </c>
      <c r="G155" s="234"/>
      <c r="H155" s="238">
        <v>19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137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129</v>
      </c>
    </row>
    <row r="156" s="2" customFormat="1" ht="24.15" customHeight="1">
      <c r="A156" s="38"/>
      <c r="B156" s="39"/>
      <c r="C156" s="219" t="s">
        <v>179</v>
      </c>
      <c r="D156" s="219" t="s">
        <v>131</v>
      </c>
      <c r="E156" s="220" t="s">
        <v>180</v>
      </c>
      <c r="F156" s="221" t="s">
        <v>181</v>
      </c>
      <c r="G156" s="222" t="s">
        <v>182</v>
      </c>
      <c r="H156" s="223">
        <v>5.1840000000000002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135</v>
      </c>
      <c r="AT156" s="231" t="s">
        <v>131</v>
      </c>
      <c r="AU156" s="231" t="s">
        <v>86</v>
      </c>
      <c r="AY156" s="17" t="s">
        <v>129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135</v>
      </c>
      <c r="BM156" s="231" t="s">
        <v>183</v>
      </c>
    </row>
    <row r="157" s="13" customFormat="1">
      <c r="A157" s="13"/>
      <c r="B157" s="233"/>
      <c r="C157" s="234"/>
      <c r="D157" s="235" t="s">
        <v>137</v>
      </c>
      <c r="E157" s="236" t="s">
        <v>1</v>
      </c>
      <c r="F157" s="237" t="s">
        <v>184</v>
      </c>
      <c r="G157" s="234"/>
      <c r="H157" s="238">
        <v>5.1840000000000002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137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129</v>
      </c>
    </row>
    <row r="158" s="2" customFormat="1" ht="33" customHeight="1">
      <c r="A158" s="38"/>
      <c r="B158" s="39"/>
      <c r="C158" s="219" t="s">
        <v>185</v>
      </c>
      <c r="D158" s="219" t="s">
        <v>131</v>
      </c>
      <c r="E158" s="220" t="s">
        <v>186</v>
      </c>
      <c r="F158" s="221" t="s">
        <v>187</v>
      </c>
      <c r="G158" s="222" t="s">
        <v>182</v>
      </c>
      <c r="H158" s="223">
        <v>5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135</v>
      </c>
      <c r="AT158" s="231" t="s">
        <v>131</v>
      </c>
      <c r="AU158" s="231" t="s">
        <v>86</v>
      </c>
      <c r="AY158" s="17" t="s">
        <v>129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135</v>
      </c>
      <c r="BM158" s="231" t="s">
        <v>188</v>
      </c>
    </row>
    <row r="159" s="13" customFormat="1">
      <c r="A159" s="13"/>
      <c r="B159" s="233"/>
      <c r="C159" s="234"/>
      <c r="D159" s="235" t="s">
        <v>137</v>
      </c>
      <c r="E159" s="236" t="s">
        <v>1</v>
      </c>
      <c r="F159" s="237" t="s">
        <v>189</v>
      </c>
      <c r="G159" s="234"/>
      <c r="H159" s="238">
        <v>1.75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137</v>
      </c>
      <c r="AU159" s="244" t="s">
        <v>86</v>
      </c>
      <c r="AV159" s="13" t="s">
        <v>86</v>
      </c>
      <c r="AW159" s="13" t="s">
        <v>32</v>
      </c>
      <c r="AX159" s="13" t="s">
        <v>76</v>
      </c>
      <c r="AY159" s="244" t="s">
        <v>129</v>
      </c>
    </row>
    <row r="160" s="13" customFormat="1">
      <c r="A160" s="13"/>
      <c r="B160" s="233"/>
      <c r="C160" s="234"/>
      <c r="D160" s="235" t="s">
        <v>137</v>
      </c>
      <c r="E160" s="236" t="s">
        <v>1</v>
      </c>
      <c r="F160" s="237" t="s">
        <v>190</v>
      </c>
      <c r="G160" s="234"/>
      <c r="H160" s="238">
        <v>3.25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137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129</v>
      </c>
    </row>
    <row r="161" s="14" customFormat="1">
      <c r="A161" s="14"/>
      <c r="B161" s="245"/>
      <c r="C161" s="246"/>
      <c r="D161" s="235" t="s">
        <v>137</v>
      </c>
      <c r="E161" s="247" t="s">
        <v>1</v>
      </c>
      <c r="F161" s="248" t="s">
        <v>140</v>
      </c>
      <c r="G161" s="246"/>
      <c r="H161" s="249">
        <v>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137</v>
      </c>
      <c r="AU161" s="255" t="s">
        <v>86</v>
      </c>
      <c r="AV161" s="14" t="s">
        <v>135</v>
      </c>
      <c r="AW161" s="14" t="s">
        <v>32</v>
      </c>
      <c r="AX161" s="14" t="s">
        <v>84</v>
      </c>
      <c r="AY161" s="255" t="s">
        <v>129</v>
      </c>
    </row>
    <row r="162" s="2" customFormat="1" ht="37.8" customHeight="1">
      <c r="A162" s="38"/>
      <c r="B162" s="39"/>
      <c r="C162" s="219" t="s">
        <v>191</v>
      </c>
      <c r="D162" s="219" t="s">
        <v>131</v>
      </c>
      <c r="E162" s="220" t="s">
        <v>192</v>
      </c>
      <c r="F162" s="221" t="s">
        <v>193</v>
      </c>
      <c r="G162" s="222" t="s">
        <v>182</v>
      </c>
      <c r="H162" s="223">
        <v>10.183999999999999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135</v>
      </c>
      <c r="AT162" s="231" t="s">
        <v>131</v>
      </c>
      <c r="AU162" s="231" t="s">
        <v>86</v>
      </c>
      <c r="AY162" s="17" t="s">
        <v>129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135</v>
      </c>
      <c r="BM162" s="231" t="s">
        <v>194</v>
      </c>
    </row>
    <row r="163" s="13" customFormat="1">
      <c r="A163" s="13"/>
      <c r="B163" s="233"/>
      <c r="C163" s="234"/>
      <c r="D163" s="235" t="s">
        <v>137</v>
      </c>
      <c r="E163" s="236" t="s">
        <v>1</v>
      </c>
      <c r="F163" s="237" t="s">
        <v>184</v>
      </c>
      <c r="G163" s="234"/>
      <c r="H163" s="238">
        <v>5.1840000000000002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137</v>
      </c>
      <c r="AU163" s="244" t="s">
        <v>86</v>
      </c>
      <c r="AV163" s="13" t="s">
        <v>86</v>
      </c>
      <c r="AW163" s="13" t="s">
        <v>32</v>
      </c>
      <c r="AX163" s="13" t="s">
        <v>76</v>
      </c>
      <c r="AY163" s="244" t="s">
        <v>129</v>
      </c>
    </row>
    <row r="164" s="13" customFormat="1">
      <c r="A164" s="13"/>
      <c r="B164" s="233"/>
      <c r="C164" s="234"/>
      <c r="D164" s="235" t="s">
        <v>137</v>
      </c>
      <c r="E164" s="236" t="s">
        <v>1</v>
      </c>
      <c r="F164" s="237" t="s">
        <v>189</v>
      </c>
      <c r="G164" s="234"/>
      <c r="H164" s="238">
        <v>1.75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137</v>
      </c>
      <c r="AU164" s="244" t="s">
        <v>86</v>
      </c>
      <c r="AV164" s="13" t="s">
        <v>86</v>
      </c>
      <c r="AW164" s="13" t="s">
        <v>32</v>
      </c>
      <c r="AX164" s="13" t="s">
        <v>76</v>
      </c>
      <c r="AY164" s="244" t="s">
        <v>129</v>
      </c>
    </row>
    <row r="165" s="13" customFormat="1">
      <c r="A165" s="13"/>
      <c r="B165" s="233"/>
      <c r="C165" s="234"/>
      <c r="D165" s="235" t="s">
        <v>137</v>
      </c>
      <c r="E165" s="236" t="s">
        <v>1</v>
      </c>
      <c r="F165" s="237" t="s">
        <v>190</v>
      </c>
      <c r="G165" s="234"/>
      <c r="H165" s="238">
        <v>3.25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137</v>
      </c>
      <c r="AU165" s="244" t="s">
        <v>86</v>
      </c>
      <c r="AV165" s="13" t="s">
        <v>86</v>
      </c>
      <c r="AW165" s="13" t="s">
        <v>32</v>
      </c>
      <c r="AX165" s="13" t="s">
        <v>76</v>
      </c>
      <c r="AY165" s="244" t="s">
        <v>129</v>
      </c>
    </row>
    <row r="166" s="14" customFormat="1">
      <c r="A166" s="14"/>
      <c r="B166" s="245"/>
      <c r="C166" s="246"/>
      <c r="D166" s="235" t="s">
        <v>137</v>
      </c>
      <c r="E166" s="247" t="s">
        <v>1</v>
      </c>
      <c r="F166" s="248" t="s">
        <v>140</v>
      </c>
      <c r="G166" s="246"/>
      <c r="H166" s="249">
        <v>10.184000000000001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137</v>
      </c>
      <c r="AU166" s="255" t="s">
        <v>86</v>
      </c>
      <c r="AV166" s="14" t="s">
        <v>135</v>
      </c>
      <c r="AW166" s="14" t="s">
        <v>32</v>
      </c>
      <c r="AX166" s="14" t="s">
        <v>84</v>
      </c>
      <c r="AY166" s="255" t="s">
        <v>129</v>
      </c>
    </row>
    <row r="167" s="2" customFormat="1" ht="37.8" customHeight="1">
      <c r="A167" s="38"/>
      <c r="B167" s="39"/>
      <c r="C167" s="219" t="s">
        <v>195</v>
      </c>
      <c r="D167" s="219" t="s">
        <v>131</v>
      </c>
      <c r="E167" s="220" t="s">
        <v>196</v>
      </c>
      <c r="F167" s="221" t="s">
        <v>197</v>
      </c>
      <c r="G167" s="222" t="s">
        <v>182</v>
      </c>
      <c r="H167" s="223">
        <v>50.920000000000002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135</v>
      </c>
      <c r="AT167" s="231" t="s">
        <v>131</v>
      </c>
      <c r="AU167" s="231" t="s">
        <v>86</v>
      </c>
      <c r="AY167" s="17" t="s">
        <v>129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135</v>
      </c>
      <c r="BM167" s="231" t="s">
        <v>198</v>
      </c>
    </row>
    <row r="168" s="13" customFormat="1">
      <c r="A168" s="13"/>
      <c r="B168" s="233"/>
      <c r="C168" s="234"/>
      <c r="D168" s="235" t="s">
        <v>137</v>
      </c>
      <c r="E168" s="236" t="s">
        <v>1</v>
      </c>
      <c r="F168" s="237" t="s">
        <v>184</v>
      </c>
      <c r="G168" s="234"/>
      <c r="H168" s="238">
        <v>5.1840000000000002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137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129</v>
      </c>
    </row>
    <row r="169" s="13" customFormat="1">
      <c r="A169" s="13"/>
      <c r="B169" s="233"/>
      <c r="C169" s="234"/>
      <c r="D169" s="235" t="s">
        <v>137</v>
      </c>
      <c r="E169" s="236" t="s">
        <v>1</v>
      </c>
      <c r="F169" s="237" t="s">
        <v>189</v>
      </c>
      <c r="G169" s="234"/>
      <c r="H169" s="238">
        <v>1.75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137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129</v>
      </c>
    </row>
    <row r="170" s="13" customFormat="1">
      <c r="A170" s="13"/>
      <c r="B170" s="233"/>
      <c r="C170" s="234"/>
      <c r="D170" s="235" t="s">
        <v>137</v>
      </c>
      <c r="E170" s="236" t="s">
        <v>1</v>
      </c>
      <c r="F170" s="237" t="s">
        <v>190</v>
      </c>
      <c r="G170" s="234"/>
      <c r="H170" s="238">
        <v>3.25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137</v>
      </c>
      <c r="AU170" s="244" t="s">
        <v>86</v>
      </c>
      <c r="AV170" s="13" t="s">
        <v>86</v>
      </c>
      <c r="AW170" s="13" t="s">
        <v>32</v>
      </c>
      <c r="AX170" s="13" t="s">
        <v>76</v>
      </c>
      <c r="AY170" s="244" t="s">
        <v>129</v>
      </c>
    </row>
    <row r="171" s="15" customFormat="1">
      <c r="A171" s="15"/>
      <c r="B171" s="256"/>
      <c r="C171" s="257"/>
      <c r="D171" s="235" t="s">
        <v>137</v>
      </c>
      <c r="E171" s="258" t="s">
        <v>1</v>
      </c>
      <c r="F171" s="259" t="s">
        <v>199</v>
      </c>
      <c r="G171" s="257"/>
      <c r="H171" s="260">
        <v>10.184000000000001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137</v>
      </c>
      <c r="AU171" s="266" t="s">
        <v>86</v>
      </c>
      <c r="AV171" s="15" t="s">
        <v>141</v>
      </c>
      <c r="AW171" s="15" t="s">
        <v>32</v>
      </c>
      <c r="AX171" s="15" t="s">
        <v>76</v>
      </c>
      <c r="AY171" s="266" t="s">
        <v>129</v>
      </c>
    </row>
    <row r="172" s="13" customFormat="1">
      <c r="A172" s="13"/>
      <c r="B172" s="233"/>
      <c r="C172" s="234"/>
      <c r="D172" s="235" t="s">
        <v>137</v>
      </c>
      <c r="E172" s="236" t="s">
        <v>1</v>
      </c>
      <c r="F172" s="237" t="s">
        <v>200</v>
      </c>
      <c r="G172" s="234"/>
      <c r="H172" s="238">
        <v>40.735999999999997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137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129</v>
      </c>
    </row>
    <row r="173" s="14" customFormat="1">
      <c r="A173" s="14"/>
      <c r="B173" s="245"/>
      <c r="C173" s="246"/>
      <c r="D173" s="235" t="s">
        <v>137</v>
      </c>
      <c r="E173" s="247" t="s">
        <v>1</v>
      </c>
      <c r="F173" s="248" t="s">
        <v>140</v>
      </c>
      <c r="G173" s="246"/>
      <c r="H173" s="249">
        <v>50.920000000000002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137</v>
      </c>
      <c r="AU173" s="255" t="s">
        <v>86</v>
      </c>
      <c r="AV173" s="14" t="s">
        <v>135</v>
      </c>
      <c r="AW173" s="14" t="s">
        <v>32</v>
      </c>
      <c r="AX173" s="14" t="s">
        <v>84</v>
      </c>
      <c r="AY173" s="255" t="s">
        <v>129</v>
      </c>
    </row>
    <row r="174" s="2" customFormat="1" ht="16.5" customHeight="1">
      <c r="A174" s="38"/>
      <c r="B174" s="39"/>
      <c r="C174" s="219" t="s">
        <v>201</v>
      </c>
      <c r="D174" s="219" t="s">
        <v>131</v>
      </c>
      <c r="E174" s="220" t="s">
        <v>202</v>
      </c>
      <c r="F174" s="221" t="s">
        <v>203</v>
      </c>
      <c r="G174" s="222" t="s">
        <v>182</v>
      </c>
      <c r="H174" s="223">
        <v>10.183999999999999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135</v>
      </c>
      <c r="AT174" s="231" t="s">
        <v>131</v>
      </c>
      <c r="AU174" s="231" t="s">
        <v>86</v>
      </c>
      <c r="AY174" s="17" t="s">
        <v>129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135</v>
      </c>
      <c r="BM174" s="231" t="s">
        <v>204</v>
      </c>
    </row>
    <row r="175" s="13" customFormat="1">
      <c r="A175" s="13"/>
      <c r="B175" s="233"/>
      <c r="C175" s="234"/>
      <c r="D175" s="235" t="s">
        <v>137</v>
      </c>
      <c r="E175" s="236" t="s">
        <v>1</v>
      </c>
      <c r="F175" s="237" t="s">
        <v>184</v>
      </c>
      <c r="G175" s="234"/>
      <c r="H175" s="238">
        <v>5.1840000000000002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137</v>
      </c>
      <c r="AU175" s="244" t="s">
        <v>86</v>
      </c>
      <c r="AV175" s="13" t="s">
        <v>86</v>
      </c>
      <c r="AW175" s="13" t="s">
        <v>32</v>
      </c>
      <c r="AX175" s="13" t="s">
        <v>76</v>
      </c>
      <c r="AY175" s="244" t="s">
        <v>129</v>
      </c>
    </row>
    <row r="176" s="13" customFormat="1">
      <c r="A176" s="13"/>
      <c r="B176" s="233"/>
      <c r="C176" s="234"/>
      <c r="D176" s="235" t="s">
        <v>137</v>
      </c>
      <c r="E176" s="236" t="s">
        <v>1</v>
      </c>
      <c r="F176" s="237" t="s">
        <v>189</v>
      </c>
      <c r="G176" s="234"/>
      <c r="H176" s="238">
        <v>1.75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137</v>
      </c>
      <c r="AU176" s="244" t="s">
        <v>86</v>
      </c>
      <c r="AV176" s="13" t="s">
        <v>86</v>
      </c>
      <c r="AW176" s="13" t="s">
        <v>32</v>
      </c>
      <c r="AX176" s="13" t="s">
        <v>76</v>
      </c>
      <c r="AY176" s="244" t="s">
        <v>129</v>
      </c>
    </row>
    <row r="177" s="13" customFormat="1">
      <c r="A177" s="13"/>
      <c r="B177" s="233"/>
      <c r="C177" s="234"/>
      <c r="D177" s="235" t="s">
        <v>137</v>
      </c>
      <c r="E177" s="236" t="s">
        <v>1</v>
      </c>
      <c r="F177" s="237" t="s">
        <v>190</v>
      </c>
      <c r="G177" s="234"/>
      <c r="H177" s="238">
        <v>3.25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137</v>
      </c>
      <c r="AU177" s="244" t="s">
        <v>86</v>
      </c>
      <c r="AV177" s="13" t="s">
        <v>86</v>
      </c>
      <c r="AW177" s="13" t="s">
        <v>32</v>
      </c>
      <c r="AX177" s="13" t="s">
        <v>76</v>
      </c>
      <c r="AY177" s="244" t="s">
        <v>129</v>
      </c>
    </row>
    <row r="178" s="14" customFormat="1">
      <c r="A178" s="14"/>
      <c r="B178" s="245"/>
      <c r="C178" s="246"/>
      <c r="D178" s="235" t="s">
        <v>137</v>
      </c>
      <c r="E178" s="247" t="s">
        <v>1</v>
      </c>
      <c r="F178" s="248" t="s">
        <v>140</v>
      </c>
      <c r="G178" s="246"/>
      <c r="H178" s="249">
        <v>10.184000000000001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137</v>
      </c>
      <c r="AU178" s="255" t="s">
        <v>86</v>
      </c>
      <c r="AV178" s="14" t="s">
        <v>135</v>
      </c>
      <c r="AW178" s="14" t="s">
        <v>32</v>
      </c>
      <c r="AX178" s="14" t="s">
        <v>84</v>
      </c>
      <c r="AY178" s="255" t="s">
        <v>129</v>
      </c>
    </row>
    <row r="179" s="2" customFormat="1" ht="33" customHeight="1">
      <c r="A179" s="38"/>
      <c r="B179" s="39"/>
      <c r="C179" s="219" t="s">
        <v>205</v>
      </c>
      <c r="D179" s="219" t="s">
        <v>131</v>
      </c>
      <c r="E179" s="220" t="s">
        <v>206</v>
      </c>
      <c r="F179" s="221" t="s">
        <v>207</v>
      </c>
      <c r="G179" s="222" t="s">
        <v>134</v>
      </c>
      <c r="H179" s="223">
        <v>20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135</v>
      </c>
      <c r="AT179" s="231" t="s">
        <v>131</v>
      </c>
      <c r="AU179" s="231" t="s">
        <v>86</v>
      </c>
      <c r="AY179" s="17" t="s">
        <v>129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135</v>
      </c>
      <c r="BM179" s="231" t="s">
        <v>208</v>
      </c>
    </row>
    <row r="180" s="13" customFormat="1">
      <c r="A180" s="13"/>
      <c r="B180" s="233"/>
      <c r="C180" s="234"/>
      <c r="D180" s="235" t="s">
        <v>137</v>
      </c>
      <c r="E180" s="236" t="s">
        <v>1</v>
      </c>
      <c r="F180" s="237" t="s">
        <v>209</v>
      </c>
      <c r="G180" s="234"/>
      <c r="H180" s="238">
        <v>7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137</v>
      </c>
      <c r="AU180" s="244" t="s">
        <v>86</v>
      </c>
      <c r="AV180" s="13" t="s">
        <v>86</v>
      </c>
      <c r="AW180" s="13" t="s">
        <v>32</v>
      </c>
      <c r="AX180" s="13" t="s">
        <v>76</v>
      </c>
      <c r="AY180" s="244" t="s">
        <v>129</v>
      </c>
    </row>
    <row r="181" s="13" customFormat="1">
      <c r="A181" s="13"/>
      <c r="B181" s="233"/>
      <c r="C181" s="234"/>
      <c r="D181" s="235" t="s">
        <v>137</v>
      </c>
      <c r="E181" s="236" t="s">
        <v>1</v>
      </c>
      <c r="F181" s="237" t="s">
        <v>210</v>
      </c>
      <c r="G181" s="234"/>
      <c r="H181" s="238">
        <v>13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137</v>
      </c>
      <c r="AU181" s="244" t="s">
        <v>86</v>
      </c>
      <c r="AV181" s="13" t="s">
        <v>86</v>
      </c>
      <c r="AW181" s="13" t="s">
        <v>32</v>
      </c>
      <c r="AX181" s="13" t="s">
        <v>76</v>
      </c>
      <c r="AY181" s="244" t="s">
        <v>129</v>
      </c>
    </row>
    <row r="182" s="14" customFormat="1">
      <c r="A182" s="14"/>
      <c r="B182" s="245"/>
      <c r="C182" s="246"/>
      <c r="D182" s="235" t="s">
        <v>137</v>
      </c>
      <c r="E182" s="247" t="s">
        <v>1</v>
      </c>
      <c r="F182" s="248" t="s">
        <v>140</v>
      </c>
      <c r="G182" s="246"/>
      <c r="H182" s="249">
        <v>20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137</v>
      </c>
      <c r="AU182" s="255" t="s">
        <v>86</v>
      </c>
      <c r="AV182" s="14" t="s">
        <v>135</v>
      </c>
      <c r="AW182" s="14" t="s">
        <v>32</v>
      </c>
      <c r="AX182" s="14" t="s">
        <v>84</v>
      </c>
      <c r="AY182" s="255" t="s">
        <v>129</v>
      </c>
    </row>
    <row r="183" s="2" customFormat="1" ht="24.15" customHeight="1">
      <c r="A183" s="38"/>
      <c r="B183" s="39"/>
      <c r="C183" s="219" t="s">
        <v>211</v>
      </c>
      <c r="D183" s="219" t="s">
        <v>131</v>
      </c>
      <c r="E183" s="220" t="s">
        <v>212</v>
      </c>
      <c r="F183" s="221" t="s">
        <v>213</v>
      </c>
      <c r="G183" s="222" t="s">
        <v>134</v>
      </c>
      <c r="H183" s="223">
        <v>20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135</v>
      </c>
      <c r="AT183" s="231" t="s">
        <v>131</v>
      </c>
      <c r="AU183" s="231" t="s">
        <v>86</v>
      </c>
      <c r="AY183" s="17" t="s">
        <v>129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135</v>
      </c>
      <c r="BM183" s="231" t="s">
        <v>214</v>
      </c>
    </row>
    <row r="184" s="13" customFormat="1">
      <c r="A184" s="13"/>
      <c r="B184" s="233"/>
      <c r="C184" s="234"/>
      <c r="D184" s="235" t="s">
        <v>137</v>
      </c>
      <c r="E184" s="236" t="s">
        <v>1</v>
      </c>
      <c r="F184" s="237" t="s">
        <v>209</v>
      </c>
      <c r="G184" s="234"/>
      <c r="H184" s="238">
        <v>7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137</v>
      </c>
      <c r="AU184" s="244" t="s">
        <v>86</v>
      </c>
      <c r="AV184" s="13" t="s">
        <v>86</v>
      </c>
      <c r="AW184" s="13" t="s">
        <v>32</v>
      </c>
      <c r="AX184" s="13" t="s">
        <v>76</v>
      </c>
      <c r="AY184" s="244" t="s">
        <v>129</v>
      </c>
    </row>
    <row r="185" s="13" customFormat="1">
      <c r="A185" s="13"/>
      <c r="B185" s="233"/>
      <c r="C185" s="234"/>
      <c r="D185" s="235" t="s">
        <v>137</v>
      </c>
      <c r="E185" s="236" t="s">
        <v>1</v>
      </c>
      <c r="F185" s="237" t="s">
        <v>210</v>
      </c>
      <c r="G185" s="234"/>
      <c r="H185" s="238">
        <v>13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137</v>
      </c>
      <c r="AU185" s="244" t="s">
        <v>86</v>
      </c>
      <c r="AV185" s="13" t="s">
        <v>86</v>
      </c>
      <c r="AW185" s="13" t="s">
        <v>32</v>
      </c>
      <c r="AX185" s="13" t="s">
        <v>76</v>
      </c>
      <c r="AY185" s="244" t="s">
        <v>129</v>
      </c>
    </row>
    <row r="186" s="14" customFormat="1">
      <c r="A186" s="14"/>
      <c r="B186" s="245"/>
      <c r="C186" s="246"/>
      <c r="D186" s="235" t="s">
        <v>137</v>
      </c>
      <c r="E186" s="247" t="s">
        <v>1</v>
      </c>
      <c r="F186" s="248" t="s">
        <v>140</v>
      </c>
      <c r="G186" s="246"/>
      <c r="H186" s="249">
        <v>20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137</v>
      </c>
      <c r="AU186" s="255" t="s">
        <v>86</v>
      </c>
      <c r="AV186" s="14" t="s">
        <v>135</v>
      </c>
      <c r="AW186" s="14" t="s">
        <v>32</v>
      </c>
      <c r="AX186" s="14" t="s">
        <v>84</v>
      </c>
      <c r="AY186" s="255" t="s">
        <v>129</v>
      </c>
    </row>
    <row r="187" s="2" customFormat="1" ht="16.5" customHeight="1">
      <c r="A187" s="38"/>
      <c r="B187" s="39"/>
      <c r="C187" s="267" t="s">
        <v>215</v>
      </c>
      <c r="D187" s="267" t="s">
        <v>216</v>
      </c>
      <c r="E187" s="268" t="s">
        <v>217</v>
      </c>
      <c r="F187" s="269" t="s">
        <v>218</v>
      </c>
      <c r="G187" s="270" t="s">
        <v>219</v>
      </c>
      <c r="H187" s="271">
        <v>2</v>
      </c>
      <c r="I187" s="272"/>
      <c r="J187" s="273">
        <f>ROUND(I187*H187,2)</f>
        <v>0</v>
      </c>
      <c r="K187" s="274"/>
      <c r="L187" s="275"/>
      <c r="M187" s="276" t="s">
        <v>1</v>
      </c>
      <c r="N187" s="277" t="s">
        <v>41</v>
      </c>
      <c r="O187" s="91"/>
      <c r="P187" s="229">
        <f>O187*H187</f>
        <v>0</v>
      </c>
      <c r="Q187" s="229">
        <v>0.001</v>
      </c>
      <c r="R187" s="229">
        <f>Q187*H187</f>
        <v>0.002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160</v>
      </c>
      <c r="AT187" s="231" t="s">
        <v>216</v>
      </c>
      <c r="AU187" s="231" t="s">
        <v>86</v>
      </c>
      <c r="AY187" s="17" t="s">
        <v>129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135</v>
      </c>
      <c r="BM187" s="231" t="s">
        <v>220</v>
      </c>
    </row>
    <row r="188" s="13" customFormat="1">
      <c r="A188" s="13"/>
      <c r="B188" s="233"/>
      <c r="C188" s="234"/>
      <c r="D188" s="235" t="s">
        <v>137</v>
      </c>
      <c r="E188" s="236" t="s">
        <v>1</v>
      </c>
      <c r="F188" s="237" t="s">
        <v>221</v>
      </c>
      <c r="G188" s="234"/>
      <c r="H188" s="238">
        <v>2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137</v>
      </c>
      <c r="AU188" s="244" t="s">
        <v>86</v>
      </c>
      <c r="AV188" s="13" t="s">
        <v>86</v>
      </c>
      <c r="AW188" s="13" t="s">
        <v>32</v>
      </c>
      <c r="AX188" s="13" t="s">
        <v>84</v>
      </c>
      <c r="AY188" s="244" t="s">
        <v>129</v>
      </c>
    </row>
    <row r="189" s="2" customFormat="1" ht="24.15" customHeight="1">
      <c r="A189" s="38"/>
      <c r="B189" s="39"/>
      <c r="C189" s="219" t="s">
        <v>222</v>
      </c>
      <c r="D189" s="219" t="s">
        <v>131</v>
      </c>
      <c r="E189" s="220" t="s">
        <v>223</v>
      </c>
      <c r="F189" s="221" t="s">
        <v>224</v>
      </c>
      <c r="G189" s="222" t="s">
        <v>134</v>
      </c>
      <c r="H189" s="223">
        <v>71.719999999999999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135</v>
      </c>
      <c r="AT189" s="231" t="s">
        <v>131</v>
      </c>
      <c r="AU189" s="231" t="s">
        <v>86</v>
      </c>
      <c r="AY189" s="17" t="s">
        <v>129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135</v>
      </c>
      <c r="BM189" s="231" t="s">
        <v>225</v>
      </c>
    </row>
    <row r="190" s="13" customFormat="1">
      <c r="A190" s="13"/>
      <c r="B190" s="233"/>
      <c r="C190" s="234"/>
      <c r="D190" s="235" t="s">
        <v>137</v>
      </c>
      <c r="E190" s="236" t="s">
        <v>1</v>
      </c>
      <c r="F190" s="237" t="s">
        <v>138</v>
      </c>
      <c r="G190" s="234"/>
      <c r="H190" s="238">
        <v>11.199999999999999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137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129</v>
      </c>
    </row>
    <row r="191" s="13" customFormat="1">
      <c r="A191" s="13"/>
      <c r="B191" s="233"/>
      <c r="C191" s="234"/>
      <c r="D191" s="235" t="s">
        <v>137</v>
      </c>
      <c r="E191" s="236" t="s">
        <v>1</v>
      </c>
      <c r="F191" s="237" t="s">
        <v>139</v>
      </c>
      <c r="G191" s="234"/>
      <c r="H191" s="238">
        <v>28.52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137</v>
      </c>
      <c r="AU191" s="244" t="s">
        <v>86</v>
      </c>
      <c r="AV191" s="13" t="s">
        <v>86</v>
      </c>
      <c r="AW191" s="13" t="s">
        <v>32</v>
      </c>
      <c r="AX191" s="13" t="s">
        <v>76</v>
      </c>
      <c r="AY191" s="244" t="s">
        <v>129</v>
      </c>
    </row>
    <row r="192" s="13" customFormat="1">
      <c r="A192" s="13"/>
      <c r="B192" s="233"/>
      <c r="C192" s="234"/>
      <c r="D192" s="235" t="s">
        <v>137</v>
      </c>
      <c r="E192" s="236" t="s">
        <v>1</v>
      </c>
      <c r="F192" s="237" t="s">
        <v>148</v>
      </c>
      <c r="G192" s="234"/>
      <c r="H192" s="238">
        <v>32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137</v>
      </c>
      <c r="AU192" s="244" t="s">
        <v>86</v>
      </c>
      <c r="AV192" s="13" t="s">
        <v>86</v>
      </c>
      <c r="AW192" s="13" t="s">
        <v>32</v>
      </c>
      <c r="AX192" s="13" t="s">
        <v>76</v>
      </c>
      <c r="AY192" s="244" t="s">
        <v>129</v>
      </c>
    </row>
    <row r="193" s="14" customFormat="1">
      <c r="A193" s="14"/>
      <c r="B193" s="245"/>
      <c r="C193" s="246"/>
      <c r="D193" s="235" t="s">
        <v>137</v>
      </c>
      <c r="E193" s="247" t="s">
        <v>1</v>
      </c>
      <c r="F193" s="248" t="s">
        <v>140</v>
      </c>
      <c r="G193" s="246"/>
      <c r="H193" s="249">
        <v>71.719999999999999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137</v>
      </c>
      <c r="AU193" s="255" t="s">
        <v>86</v>
      </c>
      <c r="AV193" s="14" t="s">
        <v>135</v>
      </c>
      <c r="AW193" s="14" t="s">
        <v>32</v>
      </c>
      <c r="AX193" s="14" t="s">
        <v>84</v>
      </c>
      <c r="AY193" s="255" t="s">
        <v>129</v>
      </c>
    </row>
    <row r="194" s="12" customFormat="1" ht="22.8" customHeight="1">
      <c r="A194" s="12"/>
      <c r="B194" s="203"/>
      <c r="C194" s="204"/>
      <c r="D194" s="205" t="s">
        <v>75</v>
      </c>
      <c r="E194" s="217" t="s">
        <v>149</v>
      </c>
      <c r="F194" s="217" t="s">
        <v>226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SUM(P195:P228)</f>
        <v>0</v>
      </c>
      <c r="Q194" s="211"/>
      <c r="R194" s="212">
        <f>SUM(R195:R228)</f>
        <v>11.230076000000002</v>
      </c>
      <c r="S194" s="211"/>
      <c r="T194" s="213">
        <f>SUM(T195:T228)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84</v>
      </c>
      <c r="AT194" s="215" t="s">
        <v>75</v>
      </c>
      <c r="AU194" s="215" t="s">
        <v>84</v>
      </c>
      <c r="AY194" s="214" t="s">
        <v>129</v>
      </c>
      <c r="BK194" s="216">
        <f>SUM(BK195:BK228)</f>
        <v>0</v>
      </c>
    </row>
    <row r="195" s="2" customFormat="1" ht="21.75" customHeight="1">
      <c r="A195" s="38"/>
      <c r="B195" s="39"/>
      <c r="C195" s="219" t="s">
        <v>227</v>
      </c>
      <c r="D195" s="219" t="s">
        <v>131</v>
      </c>
      <c r="E195" s="220" t="s">
        <v>228</v>
      </c>
      <c r="F195" s="221" t="s">
        <v>229</v>
      </c>
      <c r="G195" s="222" t="s">
        <v>134</v>
      </c>
      <c r="H195" s="223">
        <v>51.859999999999999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135</v>
      </c>
      <c r="AT195" s="231" t="s">
        <v>131</v>
      </c>
      <c r="AU195" s="231" t="s">
        <v>86</v>
      </c>
      <c r="AY195" s="17" t="s">
        <v>129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135</v>
      </c>
      <c r="BM195" s="231" t="s">
        <v>230</v>
      </c>
    </row>
    <row r="196" s="13" customFormat="1">
      <c r="A196" s="13"/>
      <c r="B196" s="233"/>
      <c r="C196" s="234"/>
      <c r="D196" s="235" t="s">
        <v>137</v>
      </c>
      <c r="E196" s="236" t="s">
        <v>1</v>
      </c>
      <c r="F196" s="237" t="s">
        <v>138</v>
      </c>
      <c r="G196" s="234"/>
      <c r="H196" s="238">
        <v>11.199999999999999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137</v>
      </c>
      <c r="AU196" s="244" t="s">
        <v>86</v>
      </c>
      <c r="AV196" s="13" t="s">
        <v>86</v>
      </c>
      <c r="AW196" s="13" t="s">
        <v>32</v>
      </c>
      <c r="AX196" s="13" t="s">
        <v>76</v>
      </c>
      <c r="AY196" s="244" t="s">
        <v>129</v>
      </c>
    </row>
    <row r="197" s="13" customFormat="1">
      <c r="A197" s="13"/>
      <c r="B197" s="233"/>
      <c r="C197" s="234"/>
      <c r="D197" s="235" t="s">
        <v>137</v>
      </c>
      <c r="E197" s="236" t="s">
        <v>1</v>
      </c>
      <c r="F197" s="237" t="s">
        <v>139</v>
      </c>
      <c r="G197" s="234"/>
      <c r="H197" s="238">
        <v>28.52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137</v>
      </c>
      <c r="AU197" s="244" t="s">
        <v>86</v>
      </c>
      <c r="AV197" s="13" t="s">
        <v>86</v>
      </c>
      <c r="AW197" s="13" t="s">
        <v>32</v>
      </c>
      <c r="AX197" s="13" t="s">
        <v>76</v>
      </c>
      <c r="AY197" s="244" t="s">
        <v>129</v>
      </c>
    </row>
    <row r="198" s="13" customFormat="1">
      <c r="A198" s="13"/>
      <c r="B198" s="233"/>
      <c r="C198" s="234"/>
      <c r="D198" s="235" t="s">
        <v>137</v>
      </c>
      <c r="E198" s="236" t="s">
        <v>1</v>
      </c>
      <c r="F198" s="237" t="s">
        <v>231</v>
      </c>
      <c r="G198" s="234"/>
      <c r="H198" s="238">
        <v>12.140000000000001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137</v>
      </c>
      <c r="AU198" s="244" t="s">
        <v>86</v>
      </c>
      <c r="AV198" s="13" t="s">
        <v>86</v>
      </c>
      <c r="AW198" s="13" t="s">
        <v>32</v>
      </c>
      <c r="AX198" s="13" t="s">
        <v>76</v>
      </c>
      <c r="AY198" s="244" t="s">
        <v>129</v>
      </c>
    </row>
    <row r="199" s="14" customFormat="1">
      <c r="A199" s="14"/>
      <c r="B199" s="245"/>
      <c r="C199" s="246"/>
      <c r="D199" s="235" t="s">
        <v>137</v>
      </c>
      <c r="E199" s="247" t="s">
        <v>1</v>
      </c>
      <c r="F199" s="248" t="s">
        <v>140</v>
      </c>
      <c r="G199" s="246"/>
      <c r="H199" s="249">
        <v>51.859999999999999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137</v>
      </c>
      <c r="AU199" s="255" t="s">
        <v>86</v>
      </c>
      <c r="AV199" s="14" t="s">
        <v>135</v>
      </c>
      <c r="AW199" s="14" t="s">
        <v>32</v>
      </c>
      <c r="AX199" s="14" t="s">
        <v>84</v>
      </c>
      <c r="AY199" s="255" t="s">
        <v>129</v>
      </c>
    </row>
    <row r="200" s="2" customFormat="1" ht="16.5" customHeight="1">
      <c r="A200" s="38"/>
      <c r="B200" s="39"/>
      <c r="C200" s="219" t="s">
        <v>7</v>
      </c>
      <c r="D200" s="219" t="s">
        <v>131</v>
      </c>
      <c r="E200" s="220" t="s">
        <v>232</v>
      </c>
      <c r="F200" s="221" t="s">
        <v>233</v>
      </c>
      <c r="G200" s="222" t="s">
        <v>134</v>
      </c>
      <c r="H200" s="223">
        <v>51.859999999999999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135</v>
      </c>
      <c r="AT200" s="231" t="s">
        <v>131</v>
      </c>
      <c r="AU200" s="231" t="s">
        <v>86</v>
      </c>
      <c r="AY200" s="17" t="s">
        <v>129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135</v>
      </c>
      <c r="BM200" s="231" t="s">
        <v>234</v>
      </c>
    </row>
    <row r="201" s="13" customFormat="1">
      <c r="A201" s="13"/>
      <c r="B201" s="233"/>
      <c r="C201" s="234"/>
      <c r="D201" s="235" t="s">
        <v>137</v>
      </c>
      <c r="E201" s="236" t="s">
        <v>1</v>
      </c>
      <c r="F201" s="237" t="s">
        <v>138</v>
      </c>
      <c r="G201" s="234"/>
      <c r="H201" s="238">
        <v>11.199999999999999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137</v>
      </c>
      <c r="AU201" s="244" t="s">
        <v>86</v>
      </c>
      <c r="AV201" s="13" t="s">
        <v>86</v>
      </c>
      <c r="AW201" s="13" t="s">
        <v>32</v>
      </c>
      <c r="AX201" s="13" t="s">
        <v>76</v>
      </c>
      <c r="AY201" s="244" t="s">
        <v>129</v>
      </c>
    </row>
    <row r="202" s="13" customFormat="1">
      <c r="A202" s="13"/>
      <c r="B202" s="233"/>
      <c r="C202" s="234"/>
      <c r="D202" s="235" t="s">
        <v>137</v>
      </c>
      <c r="E202" s="236" t="s">
        <v>1</v>
      </c>
      <c r="F202" s="237" t="s">
        <v>139</v>
      </c>
      <c r="G202" s="234"/>
      <c r="H202" s="238">
        <v>28.52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137</v>
      </c>
      <c r="AU202" s="244" t="s">
        <v>86</v>
      </c>
      <c r="AV202" s="13" t="s">
        <v>86</v>
      </c>
      <c r="AW202" s="13" t="s">
        <v>32</v>
      </c>
      <c r="AX202" s="13" t="s">
        <v>76</v>
      </c>
      <c r="AY202" s="244" t="s">
        <v>129</v>
      </c>
    </row>
    <row r="203" s="13" customFormat="1">
      <c r="A203" s="13"/>
      <c r="B203" s="233"/>
      <c r="C203" s="234"/>
      <c r="D203" s="235" t="s">
        <v>137</v>
      </c>
      <c r="E203" s="236" t="s">
        <v>1</v>
      </c>
      <c r="F203" s="237" t="s">
        <v>231</v>
      </c>
      <c r="G203" s="234"/>
      <c r="H203" s="238">
        <v>12.140000000000001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137</v>
      </c>
      <c r="AU203" s="244" t="s">
        <v>86</v>
      </c>
      <c r="AV203" s="13" t="s">
        <v>86</v>
      </c>
      <c r="AW203" s="13" t="s">
        <v>32</v>
      </c>
      <c r="AX203" s="13" t="s">
        <v>76</v>
      </c>
      <c r="AY203" s="244" t="s">
        <v>129</v>
      </c>
    </row>
    <row r="204" s="14" customFormat="1">
      <c r="A204" s="14"/>
      <c r="B204" s="245"/>
      <c r="C204" s="246"/>
      <c r="D204" s="235" t="s">
        <v>137</v>
      </c>
      <c r="E204" s="247" t="s">
        <v>1</v>
      </c>
      <c r="F204" s="248" t="s">
        <v>140</v>
      </c>
      <c r="G204" s="246"/>
      <c r="H204" s="249">
        <v>51.859999999999999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137</v>
      </c>
      <c r="AU204" s="255" t="s">
        <v>86</v>
      </c>
      <c r="AV204" s="14" t="s">
        <v>135</v>
      </c>
      <c r="AW204" s="14" t="s">
        <v>32</v>
      </c>
      <c r="AX204" s="14" t="s">
        <v>84</v>
      </c>
      <c r="AY204" s="255" t="s">
        <v>129</v>
      </c>
    </row>
    <row r="205" s="2" customFormat="1" ht="33" customHeight="1">
      <c r="A205" s="38"/>
      <c r="B205" s="39"/>
      <c r="C205" s="219" t="s">
        <v>235</v>
      </c>
      <c r="D205" s="219" t="s">
        <v>131</v>
      </c>
      <c r="E205" s="220" t="s">
        <v>236</v>
      </c>
      <c r="F205" s="221" t="s">
        <v>237</v>
      </c>
      <c r="G205" s="222" t="s">
        <v>134</v>
      </c>
      <c r="H205" s="223">
        <v>32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135</v>
      </c>
      <c r="AT205" s="231" t="s">
        <v>131</v>
      </c>
      <c r="AU205" s="231" t="s">
        <v>86</v>
      </c>
      <c r="AY205" s="17" t="s">
        <v>129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135</v>
      </c>
      <c r="BM205" s="231" t="s">
        <v>238</v>
      </c>
    </row>
    <row r="206" s="13" customFormat="1">
      <c r="A206" s="13"/>
      <c r="B206" s="233"/>
      <c r="C206" s="234"/>
      <c r="D206" s="235" t="s">
        <v>137</v>
      </c>
      <c r="E206" s="236" t="s">
        <v>1</v>
      </c>
      <c r="F206" s="237" t="s">
        <v>239</v>
      </c>
      <c r="G206" s="234"/>
      <c r="H206" s="238">
        <v>32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137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129</v>
      </c>
    </row>
    <row r="207" s="2" customFormat="1" ht="21.75" customHeight="1">
      <c r="A207" s="38"/>
      <c r="B207" s="39"/>
      <c r="C207" s="219" t="s">
        <v>240</v>
      </c>
      <c r="D207" s="219" t="s">
        <v>131</v>
      </c>
      <c r="E207" s="220" t="s">
        <v>241</v>
      </c>
      <c r="F207" s="221" t="s">
        <v>242</v>
      </c>
      <c r="G207" s="222" t="s">
        <v>134</v>
      </c>
      <c r="H207" s="223">
        <v>16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135</v>
      </c>
      <c r="AT207" s="231" t="s">
        <v>131</v>
      </c>
      <c r="AU207" s="231" t="s">
        <v>86</v>
      </c>
      <c r="AY207" s="17" t="s">
        <v>129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135</v>
      </c>
      <c r="BM207" s="231" t="s">
        <v>243</v>
      </c>
    </row>
    <row r="208" s="13" customFormat="1">
      <c r="A208" s="13"/>
      <c r="B208" s="233"/>
      <c r="C208" s="234"/>
      <c r="D208" s="235" t="s">
        <v>137</v>
      </c>
      <c r="E208" s="236" t="s">
        <v>1</v>
      </c>
      <c r="F208" s="237" t="s">
        <v>244</v>
      </c>
      <c r="G208" s="234"/>
      <c r="H208" s="238">
        <v>16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137</v>
      </c>
      <c r="AU208" s="244" t="s">
        <v>86</v>
      </c>
      <c r="AV208" s="13" t="s">
        <v>86</v>
      </c>
      <c r="AW208" s="13" t="s">
        <v>32</v>
      </c>
      <c r="AX208" s="13" t="s">
        <v>84</v>
      </c>
      <c r="AY208" s="244" t="s">
        <v>129</v>
      </c>
    </row>
    <row r="209" s="2" customFormat="1" ht="33" customHeight="1">
      <c r="A209" s="38"/>
      <c r="B209" s="39"/>
      <c r="C209" s="219" t="s">
        <v>245</v>
      </c>
      <c r="D209" s="219" t="s">
        <v>131</v>
      </c>
      <c r="E209" s="220" t="s">
        <v>246</v>
      </c>
      <c r="F209" s="221" t="s">
        <v>247</v>
      </c>
      <c r="G209" s="222" t="s">
        <v>134</v>
      </c>
      <c r="H209" s="223">
        <v>16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135</v>
      </c>
      <c r="AT209" s="231" t="s">
        <v>131</v>
      </c>
      <c r="AU209" s="231" t="s">
        <v>86</v>
      </c>
      <c r="AY209" s="17" t="s">
        <v>129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135</v>
      </c>
      <c r="BM209" s="231" t="s">
        <v>248</v>
      </c>
    </row>
    <row r="210" s="13" customFormat="1">
      <c r="A210" s="13"/>
      <c r="B210" s="233"/>
      <c r="C210" s="234"/>
      <c r="D210" s="235" t="s">
        <v>137</v>
      </c>
      <c r="E210" s="236" t="s">
        <v>1</v>
      </c>
      <c r="F210" s="237" t="s">
        <v>244</v>
      </c>
      <c r="G210" s="234"/>
      <c r="H210" s="238">
        <v>16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137</v>
      </c>
      <c r="AU210" s="244" t="s">
        <v>86</v>
      </c>
      <c r="AV210" s="13" t="s">
        <v>86</v>
      </c>
      <c r="AW210" s="13" t="s">
        <v>32</v>
      </c>
      <c r="AX210" s="13" t="s">
        <v>84</v>
      </c>
      <c r="AY210" s="244" t="s">
        <v>129</v>
      </c>
    </row>
    <row r="211" s="2" customFormat="1" ht="24.15" customHeight="1">
      <c r="A211" s="38"/>
      <c r="B211" s="39"/>
      <c r="C211" s="219" t="s">
        <v>249</v>
      </c>
      <c r="D211" s="219" t="s">
        <v>131</v>
      </c>
      <c r="E211" s="220" t="s">
        <v>250</v>
      </c>
      <c r="F211" s="221" t="s">
        <v>251</v>
      </c>
      <c r="G211" s="222" t="s">
        <v>134</v>
      </c>
      <c r="H211" s="223">
        <v>0.75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0.19536000000000001</v>
      </c>
      <c r="R211" s="229">
        <f>Q211*H211</f>
        <v>0.14652000000000001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135</v>
      </c>
      <c r="AT211" s="231" t="s">
        <v>131</v>
      </c>
      <c r="AU211" s="231" t="s">
        <v>86</v>
      </c>
      <c r="AY211" s="17" t="s">
        <v>129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135</v>
      </c>
      <c r="BM211" s="231" t="s">
        <v>252</v>
      </c>
    </row>
    <row r="212" s="13" customFormat="1">
      <c r="A212" s="13"/>
      <c r="B212" s="233"/>
      <c r="C212" s="234"/>
      <c r="D212" s="235" t="s">
        <v>137</v>
      </c>
      <c r="E212" s="236" t="s">
        <v>1</v>
      </c>
      <c r="F212" s="237" t="s">
        <v>253</v>
      </c>
      <c r="G212" s="234"/>
      <c r="H212" s="238">
        <v>0.75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137</v>
      </c>
      <c r="AU212" s="244" t="s">
        <v>86</v>
      </c>
      <c r="AV212" s="13" t="s">
        <v>86</v>
      </c>
      <c r="AW212" s="13" t="s">
        <v>32</v>
      </c>
      <c r="AX212" s="13" t="s">
        <v>84</v>
      </c>
      <c r="AY212" s="244" t="s">
        <v>129</v>
      </c>
    </row>
    <row r="213" s="2" customFormat="1" ht="16.5" customHeight="1">
      <c r="A213" s="38"/>
      <c r="B213" s="39"/>
      <c r="C213" s="267" t="s">
        <v>254</v>
      </c>
      <c r="D213" s="267" t="s">
        <v>216</v>
      </c>
      <c r="E213" s="268" t="s">
        <v>255</v>
      </c>
      <c r="F213" s="269" t="s">
        <v>256</v>
      </c>
      <c r="G213" s="270" t="s">
        <v>134</v>
      </c>
      <c r="H213" s="271">
        <v>0.82499999999999996</v>
      </c>
      <c r="I213" s="272"/>
      <c r="J213" s="273">
        <f>ROUND(I213*H213,2)</f>
        <v>0</v>
      </c>
      <c r="K213" s="274"/>
      <c r="L213" s="275"/>
      <c r="M213" s="276" t="s">
        <v>1</v>
      </c>
      <c r="N213" s="277" t="s">
        <v>41</v>
      </c>
      <c r="O213" s="91"/>
      <c r="P213" s="229">
        <f>O213*H213</f>
        <v>0</v>
      </c>
      <c r="Q213" s="229">
        <v>0.222</v>
      </c>
      <c r="R213" s="229">
        <f>Q213*H213</f>
        <v>0.18314999999999998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160</v>
      </c>
      <c r="AT213" s="231" t="s">
        <v>216</v>
      </c>
      <c r="AU213" s="231" t="s">
        <v>86</v>
      </c>
      <c r="AY213" s="17" t="s">
        <v>129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135</v>
      </c>
      <c r="BM213" s="231" t="s">
        <v>257</v>
      </c>
    </row>
    <row r="214" s="13" customFormat="1">
      <c r="A214" s="13"/>
      <c r="B214" s="233"/>
      <c r="C214" s="234"/>
      <c r="D214" s="235" t="s">
        <v>137</v>
      </c>
      <c r="E214" s="236" t="s">
        <v>1</v>
      </c>
      <c r="F214" s="237" t="s">
        <v>258</v>
      </c>
      <c r="G214" s="234"/>
      <c r="H214" s="238">
        <v>0.82499999999999996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137</v>
      </c>
      <c r="AU214" s="244" t="s">
        <v>86</v>
      </c>
      <c r="AV214" s="13" t="s">
        <v>86</v>
      </c>
      <c r="AW214" s="13" t="s">
        <v>32</v>
      </c>
      <c r="AX214" s="13" t="s">
        <v>84</v>
      </c>
      <c r="AY214" s="244" t="s">
        <v>129</v>
      </c>
    </row>
    <row r="215" s="2" customFormat="1" ht="24.15" customHeight="1">
      <c r="A215" s="38"/>
      <c r="B215" s="39"/>
      <c r="C215" s="219" t="s">
        <v>259</v>
      </c>
      <c r="D215" s="219" t="s">
        <v>131</v>
      </c>
      <c r="E215" s="220" t="s">
        <v>260</v>
      </c>
      <c r="F215" s="221" t="s">
        <v>261</v>
      </c>
      <c r="G215" s="222" t="s">
        <v>134</v>
      </c>
      <c r="H215" s="223">
        <v>51.859999999999999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0.084250000000000005</v>
      </c>
      <c r="R215" s="229">
        <f>Q215*H215</f>
        <v>4.369205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135</v>
      </c>
      <c r="AT215" s="231" t="s">
        <v>131</v>
      </c>
      <c r="AU215" s="231" t="s">
        <v>86</v>
      </c>
      <c r="AY215" s="17" t="s">
        <v>129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135</v>
      </c>
      <c r="BM215" s="231" t="s">
        <v>262</v>
      </c>
    </row>
    <row r="216" s="13" customFormat="1">
      <c r="A216" s="13"/>
      <c r="B216" s="233"/>
      <c r="C216" s="234"/>
      <c r="D216" s="235" t="s">
        <v>137</v>
      </c>
      <c r="E216" s="236" t="s">
        <v>1</v>
      </c>
      <c r="F216" s="237" t="s">
        <v>138</v>
      </c>
      <c r="G216" s="234"/>
      <c r="H216" s="238">
        <v>11.199999999999999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137</v>
      </c>
      <c r="AU216" s="244" t="s">
        <v>86</v>
      </c>
      <c r="AV216" s="13" t="s">
        <v>86</v>
      </c>
      <c r="AW216" s="13" t="s">
        <v>32</v>
      </c>
      <c r="AX216" s="13" t="s">
        <v>76</v>
      </c>
      <c r="AY216" s="244" t="s">
        <v>129</v>
      </c>
    </row>
    <row r="217" s="13" customFormat="1">
      <c r="A217" s="13"/>
      <c r="B217" s="233"/>
      <c r="C217" s="234"/>
      <c r="D217" s="235" t="s">
        <v>137</v>
      </c>
      <c r="E217" s="236" t="s">
        <v>1</v>
      </c>
      <c r="F217" s="237" t="s">
        <v>139</v>
      </c>
      <c r="G217" s="234"/>
      <c r="H217" s="238">
        <v>28.52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137</v>
      </c>
      <c r="AU217" s="244" t="s">
        <v>86</v>
      </c>
      <c r="AV217" s="13" t="s">
        <v>86</v>
      </c>
      <c r="AW217" s="13" t="s">
        <v>32</v>
      </c>
      <c r="AX217" s="13" t="s">
        <v>76</v>
      </c>
      <c r="AY217" s="244" t="s">
        <v>129</v>
      </c>
    </row>
    <row r="218" s="13" customFormat="1">
      <c r="A218" s="13"/>
      <c r="B218" s="233"/>
      <c r="C218" s="234"/>
      <c r="D218" s="235" t="s">
        <v>137</v>
      </c>
      <c r="E218" s="236" t="s">
        <v>1</v>
      </c>
      <c r="F218" s="237" t="s">
        <v>231</v>
      </c>
      <c r="G218" s="234"/>
      <c r="H218" s="238">
        <v>12.140000000000001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137</v>
      </c>
      <c r="AU218" s="244" t="s">
        <v>86</v>
      </c>
      <c r="AV218" s="13" t="s">
        <v>86</v>
      </c>
      <c r="AW218" s="13" t="s">
        <v>32</v>
      </c>
      <c r="AX218" s="13" t="s">
        <v>76</v>
      </c>
      <c r="AY218" s="244" t="s">
        <v>129</v>
      </c>
    </row>
    <row r="219" s="14" customFormat="1">
      <c r="A219" s="14"/>
      <c r="B219" s="245"/>
      <c r="C219" s="246"/>
      <c r="D219" s="235" t="s">
        <v>137</v>
      </c>
      <c r="E219" s="247" t="s">
        <v>1</v>
      </c>
      <c r="F219" s="248" t="s">
        <v>140</v>
      </c>
      <c r="G219" s="246"/>
      <c r="H219" s="249">
        <v>51.859999999999999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137</v>
      </c>
      <c r="AU219" s="255" t="s">
        <v>86</v>
      </c>
      <c r="AV219" s="14" t="s">
        <v>135</v>
      </c>
      <c r="AW219" s="14" t="s">
        <v>32</v>
      </c>
      <c r="AX219" s="14" t="s">
        <v>84</v>
      </c>
      <c r="AY219" s="255" t="s">
        <v>129</v>
      </c>
    </row>
    <row r="220" s="2" customFormat="1" ht="16.5" customHeight="1">
      <c r="A220" s="38"/>
      <c r="B220" s="39"/>
      <c r="C220" s="267" t="s">
        <v>263</v>
      </c>
      <c r="D220" s="267" t="s">
        <v>216</v>
      </c>
      <c r="E220" s="268" t="s">
        <v>264</v>
      </c>
      <c r="F220" s="269" t="s">
        <v>265</v>
      </c>
      <c r="G220" s="270" t="s">
        <v>134</v>
      </c>
      <c r="H220" s="271">
        <v>39.417000000000002</v>
      </c>
      <c r="I220" s="272"/>
      <c r="J220" s="273">
        <f>ROUND(I220*H220,2)</f>
        <v>0</v>
      </c>
      <c r="K220" s="274"/>
      <c r="L220" s="275"/>
      <c r="M220" s="276" t="s">
        <v>1</v>
      </c>
      <c r="N220" s="277" t="s">
        <v>41</v>
      </c>
      <c r="O220" s="91"/>
      <c r="P220" s="229">
        <f>O220*H220</f>
        <v>0</v>
      </c>
      <c r="Q220" s="229">
        <v>0.113</v>
      </c>
      <c r="R220" s="229">
        <f>Q220*H220</f>
        <v>4.4541210000000007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160</v>
      </c>
      <c r="AT220" s="231" t="s">
        <v>216</v>
      </c>
      <c r="AU220" s="231" t="s">
        <v>86</v>
      </c>
      <c r="AY220" s="17" t="s">
        <v>129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135</v>
      </c>
      <c r="BM220" s="231" t="s">
        <v>266</v>
      </c>
    </row>
    <row r="221" s="13" customFormat="1">
      <c r="A221" s="13"/>
      <c r="B221" s="233"/>
      <c r="C221" s="234"/>
      <c r="D221" s="235" t="s">
        <v>137</v>
      </c>
      <c r="E221" s="236" t="s">
        <v>1</v>
      </c>
      <c r="F221" s="237" t="s">
        <v>267</v>
      </c>
      <c r="G221" s="234"/>
      <c r="H221" s="238">
        <v>39.417000000000002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137</v>
      </c>
      <c r="AU221" s="244" t="s">
        <v>86</v>
      </c>
      <c r="AV221" s="13" t="s">
        <v>86</v>
      </c>
      <c r="AW221" s="13" t="s">
        <v>32</v>
      </c>
      <c r="AX221" s="13" t="s">
        <v>84</v>
      </c>
      <c r="AY221" s="244" t="s">
        <v>129</v>
      </c>
    </row>
    <row r="222" s="2" customFormat="1" ht="24.15" customHeight="1">
      <c r="A222" s="38"/>
      <c r="B222" s="39"/>
      <c r="C222" s="267" t="s">
        <v>268</v>
      </c>
      <c r="D222" s="267" t="s">
        <v>216</v>
      </c>
      <c r="E222" s="268" t="s">
        <v>269</v>
      </c>
      <c r="F222" s="269" t="s">
        <v>270</v>
      </c>
      <c r="G222" s="270" t="s">
        <v>134</v>
      </c>
      <c r="H222" s="271">
        <v>15.036</v>
      </c>
      <c r="I222" s="272"/>
      <c r="J222" s="273">
        <f>ROUND(I222*H222,2)</f>
        <v>0</v>
      </c>
      <c r="K222" s="274"/>
      <c r="L222" s="275"/>
      <c r="M222" s="276" t="s">
        <v>1</v>
      </c>
      <c r="N222" s="277" t="s">
        <v>41</v>
      </c>
      <c r="O222" s="91"/>
      <c r="P222" s="229">
        <f>O222*H222</f>
        <v>0</v>
      </c>
      <c r="Q222" s="229">
        <v>0.13</v>
      </c>
      <c r="R222" s="229">
        <f>Q222*H222</f>
        <v>1.95468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160</v>
      </c>
      <c r="AT222" s="231" t="s">
        <v>216</v>
      </c>
      <c r="AU222" s="231" t="s">
        <v>86</v>
      </c>
      <c r="AY222" s="17" t="s">
        <v>129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135</v>
      </c>
      <c r="BM222" s="231" t="s">
        <v>271</v>
      </c>
    </row>
    <row r="223" s="13" customFormat="1">
      <c r="A223" s="13"/>
      <c r="B223" s="233"/>
      <c r="C223" s="234"/>
      <c r="D223" s="235" t="s">
        <v>137</v>
      </c>
      <c r="E223" s="236" t="s">
        <v>1</v>
      </c>
      <c r="F223" s="237" t="s">
        <v>272</v>
      </c>
      <c r="G223" s="234"/>
      <c r="H223" s="238">
        <v>4.6200000000000001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137</v>
      </c>
      <c r="AU223" s="244" t="s">
        <v>86</v>
      </c>
      <c r="AV223" s="13" t="s">
        <v>86</v>
      </c>
      <c r="AW223" s="13" t="s">
        <v>32</v>
      </c>
      <c r="AX223" s="13" t="s">
        <v>76</v>
      </c>
      <c r="AY223" s="244" t="s">
        <v>129</v>
      </c>
    </row>
    <row r="224" s="13" customFormat="1">
      <c r="A224" s="13"/>
      <c r="B224" s="233"/>
      <c r="C224" s="234"/>
      <c r="D224" s="235" t="s">
        <v>137</v>
      </c>
      <c r="E224" s="236" t="s">
        <v>1</v>
      </c>
      <c r="F224" s="237" t="s">
        <v>273</v>
      </c>
      <c r="G224" s="234"/>
      <c r="H224" s="238">
        <v>3.528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137</v>
      </c>
      <c r="AU224" s="244" t="s">
        <v>86</v>
      </c>
      <c r="AV224" s="13" t="s">
        <v>86</v>
      </c>
      <c r="AW224" s="13" t="s">
        <v>32</v>
      </c>
      <c r="AX224" s="13" t="s">
        <v>76</v>
      </c>
      <c r="AY224" s="244" t="s">
        <v>129</v>
      </c>
    </row>
    <row r="225" s="13" customFormat="1">
      <c r="A225" s="13"/>
      <c r="B225" s="233"/>
      <c r="C225" s="234"/>
      <c r="D225" s="235" t="s">
        <v>137</v>
      </c>
      <c r="E225" s="236" t="s">
        <v>1</v>
      </c>
      <c r="F225" s="237" t="s">
        <v>274</v>
      </c>
      <c r="G225" s="234"/>
      <c r="H225" s="238">
        <v>6.8879999999999999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137</v>
      </c>
      <c r="AU225" s="244" t="s">
        <v>86</v>
      </c>
      <c r="AV225" s="13" t="s">
        <v>86</v>
      </c>
      <c r="AW225" s="13" t="s">
        <v>32</v>
      </c>
      <c r="AX225" s="13" t="s">
        <v>76</v>
      </c>
      <c r="AY225" s="244" t="s">
        <v>129</v>
      </c>
    </row>
    <row r="226" s="14" customFormat="1">
      <c r="A226" s="14"/>
      <c r="B226" s="245"/>
      <c r="C226" s="246"/>
      <c r="D226" s="235" t="s">
        <v>137</v>
      </c>
      <c r="E226" s="247" t="s">
        <v>1</v>
      </c>
      <c r="F226" s="248" t="s">
        <v>140</v>
      </c>
      <c r="G226" s="246"/>
      <c r="H226" s="249">
        <v>15.036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137</v>
      </c>
      <c r="AU226" s="255" t="s">
        <v>86</v>
      </c>
      <c r="AV226" s="14" t="s">
        <v>135</v>
      </c>
      <c r="AW226" s="14" t="s">
        <v>32</v>
      </c>
      <c r="AX226" s="14" t="s">
        <v>84</v>
      </c>
      <c r="AY226" s="255" t="s">
        <v>129</v>
      </c>
    </row>
    <row r="227" s="2" customFormat="1" ht="21.75" customHeight="1">
      <c r="A227" s="38"/>
      <c r="B227" s="39"/>
      <c r="C227" s="219" t="s">
        <v>275</v>
      </c>
      <c r="D227" s="219" t="s">
        <v>131</v>
      </c>
      <c r="E227" s="220" t="s">
        <v>276</v>
      </c>
      <c r="F227" s="221" t="s">
        <v>277</v>
      </c>
      <c r="G227" s="222" t="s">
        <v>156</v>
      </c>
      <c r="H227" s="223">
        <v>34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0.0035999999999999999</v>
      </c>
      <c r="R227" s="229">
        <f>Q227*H227</f>
        <v>0.1224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135</v>
      </c>
      <c r="AT227" s="231" t="s">
        <v>131</v>
      </c>
      <c r="AU227" s="231" t="s">
        <v>86</v>
      </c>
      <c r="AY227" s="17" t="s">
        <v>129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135</v>
      </c>
      <c r="BM227" s="231" t="s">
        <v>278</v>
      </c>
    </row>
    <row r="228" s="13" customFormat="1">
      <c r="A228" s="13"/>
      <c r="B228" s="233"/>
      <c r="C228" s="234"/>
      <c r="D228" s="235" t="s">
        <v>137</v>
      </c>
      <c r="E228" s="236" t="s">
        <v>1</v>
      </c>
      <c r="F228" s="237" t="s">
        <v>279</v>
      </c>
      <c r="G228" s="234"/>
      <c r="H228" s="238">
        <v>34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137</v>
      </c>
      <c r="AU228" s="244" t="s">
        <v>86</v>
      </c>
      <c r="AV228" s="13" t="s">
        <v>86</v>
      </c>
      <c r="AW228" s="13" t="s">
        <v>32</v>
      </c>
      <c r="AX228" s="13" t="s">
        <v>84</v>
      </c>
      <c r="AY228" s="244" t="s">
        <v>129</v>
      </c>
    </row>
    <row r="229" s="12" customFormat="1" ht="22.8" customHeight="1">
      <c r="A229" s="12"/>
      <c r="B229" s="203"/>
      <c r="C229" s="204"/>
      <c r="D229" s="205" t="s">
        <v>75</v>
      </c>
      <c r="E229" s="217" t="s">
        <v>280</v>
      </c>
      <c r="F229" s="217" t="s">
        <v>281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SUM(P230:P231)</f>
        <v>0</v>
      </c>
      <c r="Q229" s="211"/>
      <c r="R229" s="212">
        <f>SUM(R230:R231)</f>
        <v>0.056692799999999995</v>
      </c>
      <c r="S229" s="211"/>
      <c r="T229" s="213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84</v>
      </c>
      <c r="AT229" s="215" t="s">
        <v>75</v>
      </c>
      <c r="AU229" s="215" t="s">
        <v>84</v>
      </c>
      <c r="AY229" s="214" t="s">
        <v>129</v>
      </c>
      <c r="BK229" s="216">
        <f>SUM(BK230:BK231)</f>
        <v>0</v>
      </c>
    </row>
    <row r="230" s="2" customFormat="1" ht="24.15" customHeight="1">
      <c r="A230" s="38"/>
      <c r="B230" s="39"/>
      <c r="C230" s="219" t="s">
        <v>282</v>
      </c>
      <c r="D230" s="219" t="s">
        <v>131</v>
      </c>
      <c r="E230" s="220" t="s">
        <v>283</v>
      </c>
      <c r="F230" s="221" t="s">
        <v>284</v>
      </c>
      <c r="G230" s="222" t="s">
        <v>134</v>
      </c>
      <c r="H230" s="223">
        <v>4.96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0.011429999999999999</v>
      </c>
      <c r="R230" s="229">
        <f>Q230*H230</f>
        <v>0.056692799999999995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135</v>
      </c>
      <c r="AT230" s="231" t="s">
        <v>131</v>
      </c>
      <c r="AU230" s="231" t="s">
        <v>86</v>
      </c>
      <c r="AY230" s="17" t="s">
        <v>129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135</v>
      </c>
      <c r="BM230" s="231" t="s">
        <v>285</v>
      </c>
    </row>
    <row r="231" s="13" customFormat="1">
      <c r="A231" s="13"/>
      <c r="B231" s="233"/>
      <c r="C231" s="234"/>
      <c r="D231" s="235" t="s">
        <v>137</v>
      </c>
      <c r="E231" s="236" t="s">
        <v>1</v>
      </c>
      <c r="F231" s="237" t="s">
        <v>286</v>
      </c>
      <c r="G231" s="234"/>
      <c r="H231" s="238">
        <v>4.96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137</v>
      </c>
      <c r="AU231" s="244" t="s">
        <v>86</v>
      </c>
      <c r="AV231" s="13" t="s">
        <v>86</v>
      </c>
      <c r="AW231" s="13" t="s">
        <v>32</v>
      </c>
      <c r="AX231" s="13" t="s">
        <v>84</v>
      </c>
      <c r="AY231" s="244" t="s">
        <v>129</v>
      </c>
    </row>
    <row r="232" s="12" customFormat="1" ht="22.8" customHeight="1">
      <c r="A232" s="12"/>
      <c r="B232" s="203"/>
      <c r="C232" s="204"/>
      <c r="D232" s="205" t="s">
        <v>75</v>
      </c>
      <c r="E232" s="217" t="s">
        <v>165</v>
      </c>
      <c r="F232" s="217" t="s">
        <v>287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SUM(P233:P306)</f>
        <v>0</v>
      </c>
      <c r="Q232" s="211"/>
      <c r="R232" s="212">
        <f>SUM(R233:R306)</f>
        <v>21.71017672</v>
      </c>
      <c r="S232" s="211"/>
      <c r="T232" s="213">
        <f>SUM(T233:T306)</f>
        <v>30.012999999999998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84</v>
      </c>
      <c r="AT232" s="215" t="s">
        <v>75</v>
      </c>
      <c r="AU232" s="215" t="s">
        <v>84</v>
      </c>
      <c r="AY232" s="214" t="s">
        <v>129</v>
      </c>
      <c r="BK232" s="216">
        <f>SUM(BK233:BK306)</f>
        <v>0</v>
      </c>
    </row>
    <row r="233" s="2" customFormat="1" ht="24.15" customHeight="1">
      <c r="A233" s="38"/>
      <c r="B233" s="39"/>
      <c r="C233" s="219" t="s">
        <v>288</v>
      </c>
      <c r="D233" s="219" t="s">
        <v>131</v>
      </c>
      <c r="E233" s="220" t="s">
        <v>289</v>
      </c>
      <c r="F233" s="221" t="s">
        <v>290</v>
      </c>
      <c r="G233" s="222" t="s">
        <v>134</v>
      </c>
      <c r="H233" s="223">
        <v>68.099999999999994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0.00020000000000000001</v>
      </c>
      <c r="R233" s="229">
        <f>Q233*H233</f>
        <v>0.01362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135</v>
      </c>
      <c r="AT233" s="231" t="s">
        <v>131</v>
      </c>
      <c r="AU233" s="231" t="s">
        <v>86</v>
      </c>
      <c r="AY233" s="17" t="s">
        <v>129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135</v>
      </c>
      <c r="BM233" s="231" t="s">
        <v>291</v>
      </c>
    </row>
    <row r="234" s="13" customFormat="1">
      <c r="A234" s="13"/>
      <c r="B234" s="233"/>
      <c r="C234" s="234"/>
      <c r="D234" s="235" t="s">
        <v>137</v>
      </c>
      <c r="E234" s="236" t="s">
        <v>1</v>
      </c>
      <c r="F234" s="237" t="s">
        <v>292</v>
      </c>
      <c r="G234" s="234"/>
      <c r="H234" s="238">
        <v>68.099999999999994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137</v>
      </c>
      <c r="AU234" s="244" t="s">
        <v>86</v>
      </c>
      <c r="AV234" s="13" t="s">
        <v>86</v>
      </c>
      <c r="AW234" s="13" t="s">
        <v>32</v>
      </c>
      <c r="AX234" s="13" t="s">
        <v>84</v>
      </c>
      <c r="AY234" s="244" t="s">
        <v>129</v>
      </c>
    </row>
    <row r="235" s="2" customFormat="1" ht="24.15" customHeight="1">
      <c r="A235" s="38"/>
      <c r="B235" s="39"/>
      <c r="C235" s="219" t="s">
        <v>293</v>
      </c>
      <c r="D235" s="219" t="s">
        <v>131</v>
      </c>
      <c r="E235" s="220" t="s">
        <v>294</v>
      </c>
      <c r="F235" s="221" t="s">
        <v>295</v>
      </c>
      <c r="G235" s="222" t="s">
        <v>156</v>
      </c>
      <c r="H235" s="223">
        <v>51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8.0000000000000007E-05</v>
      </c>
      <c r="R235" s="229">
        <f>Q235*H235</f>
        <v>0.0040800000000000003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135</v>
      </c>
      <c r="AT235" s="231" t="s">
        <v>131</v>
      </c>
      <c r="AU235" s="231" t="s">
        <v>86</v>
      </c>
      <c r="AY235" s="17" t="s">
        <v>129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135</v>
      </c>
      <c r="BM235" s="231" t="s">
        <v>296</v>
      </c>
    </row>
    <row r="236" s="13" customFormat="1">
      <c r="A236" s="13"/>
      <c r="B236" s="233"/>
      <c r="C236" s="234"/>
      <c r="D236" s="235" t="s">
        <v>137</v>
      </c>
      <c r="E236" s="236" t="s">
        <v>1</v>
      </c>
      <c r="F236" s="237" t="s">
        <v>297</v>
      </c>
      <c r="G236" s="234"/>
      <c r="H236" s="238">
        <v>51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137</v>
      </c>
      <c r="AU236" s="244" t="s">
        <v>86</v>
      </c>
      <c r="AV236" s="13" t="s">
        <v>86</v>
      </c>
      <c r="AW236" s="13" t="s">
        <v>32</v>
      </c>
      <c r="AX236" s="13" t="s">
        <v>84</v>
      </c>
      <c r="AY236" s="244" t="s">
        <v>129</v>
      </c>
    </row>
    <row r="237" s="2" customFormat="1" ht="24.15" customHeight="1">
      <c r="A237" s="38"/>
      <c r="B237" s="39"/>
      <c r="C237" s="219" t="s">
        <v>298</v>
      </c>
      <c r="D237" s="219" t="s">
        <v>131</v>
      </c>
      <c r="E237" s="220" t="s">
        <v>299</v>
      </c>
      <c r="F237" s="221" t="s">
        <v>300</v>
      </c>
      <c r="G237" s="222" t="s">
        <v>134</v>
      </c>
      <c r="H237" s="223">
        <v>68.099999999999994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41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135</v>
      </c>
      <c r="AT237" s="231" t="s">
        <v>131</v>
      </c>
      <c r="AU237" s="231" t="s">
        <v>86</v>
      </c>
      <c r="AY237" s="17" t="s">
        <v>129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135</v>
      </c>
      <c r="BM237" s="231" t="s">
        <v>301</v>
      </c>
    </row>
    <row r="238" s="13" customFormat="1">
      <c r="A238" s="13"/>
      <c r="B238" s="233"/>
      <c r="C238" s="234"/>
      <c r="D238" s="235" t="s">
        <v>137</v>
      </c>
      <c r="E238" s="236" t="s">
        <v>1</v>
      </c>
      <c r="F238" s="237" t="s">
        <v>292</v>
      </c>
      <c r="G238" s="234"/>
      <c r="H238" s="238">
        <v>68.099999999999994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137</v>
      </c>
      <c r="AU238" s="244" t="s">
        <v>86</v>
      </c>
      <c r="AV238" s="13" t="s">
        <v>86</v>
      </c>
      <c r="AW238" s="13" t="s">
        <v>32</v>
      </c>
      <c r="AX238" s="13" t="s">
        <v>84</v>
      </c>
      <c r="AY238" s="244" t="s">
        <v>129</v>
      </c>
    </row>
    <row r="239" s="2" customFormat="1" ht="24.15" customHeight="1">
      <c r="A239" s="38"/>
      <c r="B239" s="39"/>
      <c r="C239" s="219" t="s">
        <v>302</v>
      </c>
      <c r="D239" s="219" t="s">
        <v>131</v>
      </c>
      <c r="E239" s="220" t="s">
        <v>303</v>
      </c>
      <c r="F239" s="221" t="s">
        <v>304</v>
      </c>
      <c r="G239" s="222" t="s">
        <v>305</v>
      </c>
      <c r="H239" s="223">
        <v>9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41</v>
      </c>
      <c r="O239" s="91"/>
      <c r="P239" s="229">
        <f>O239*H239</f>
        <v>0</v>
      </c>
      <c r="Q239" s="229">
        <v>3.0000000000000001E-05</v>
      </c>
      <c r="R239" s="229">
        <f>Q239*H239</f>
        <v>0.00027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135</v>
      </c>
      <c r="AT239" s="231" t="s">
        <v>131</v>
      </c>
      <c r="AU239" s="231" t="s">
        <v>86</v>
      </c>
      <c r="AY239" s="17" t="s">
        <v>129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135</v>
      </c>
      <c r="BM239" s="231" t="s">
        <v>306</v>
      </c>
    </row>
    <row r="240" s="13" customFormat="1">
      <c r="A240" s="13"/>
      <c r="B240" s="233"/>
      <c r="C240" s="234"/>
      <c r="D240" s="235" t="s">
        <v>137</v>
      </c>
      <c r="E240" s="236" t="s">
        <v>1</v>
      </c>
      <c r="F240" s="237" t="s">
        <v>165</v>
      </c>
      <c r="G240" s="234"/>
      <c r="H240" s="238">
        <v>9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137</v>
      </c>
      <c r="AU240" s="244" t="s">
        <v>86</v>
      </c>
      <c r="AV240" s="13" t="s">
        <v>86</v>
      </c>
      <c r="AW240" s="13" t="s">
        <v>32</v>
      </c>
      <c r="AX240" s="13" t="s">
        <v>84</v>
      </c>
      <c r="AY240" s="244" t="s">
        <v>129</v>
      </c>
    </row>
    <row r="241" s="2" customFormat="1" ht="16.5" customHeight="1">
      <c r="A241" s="38"/>
      <c r="B241" s="39"/>
      <c r="C241" s="267" t="s">
        <v>307</v>
      </c>
      <c r="D241" s="267" t="s">
        <v>216</v>
      </c>
      <c r="E241" s="268" t="s">
        <v>308</v>
      </c>
      <c r="F241" s="269" t="s">
        <v>309</v>
      </c>
      <c r="G241" s="270" t="s">
        <v>305</v>
      </c>
      <c r="H241" s="271">
        <v>9</v>
      </c>
      <c r="I241" s="272"/>
      <c r="J241" s="273">
        <f>ROUND(I241*H241,2)</f>
        <v>0</v>
      </c>
      <c r="K241" s="274"/>
      <c r="L241" s="275"/>
      <c r="M241" s="276" t="s">
        <v>1</v>
      </c>
      <c r="N241" s="277" t="s">
        <v>41</v>
      </c>
      <c r="O241" s="91"/>
      <c r="P241" s="229">
        <f>O241*H241</f>
        <v>0</v>
      </c>
      <c r="Q241" s="229">
        <v>0.0018</v>
      </c>
      <c r="R241" s="229">
        <f>Q241*H241</f>
        <v>0.016199999999999999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160</v>
      </c>
      <c r="AT241" s="231" t="s">
        <v>216</v>
      </c>
      <c r="AU241" s="231" t="s">
        <v>86</v>
      </c>
      <c r="AY241" s="17" t="s">
        <v>129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135</v>
      </c>
      <c r="BM241" s="231" t="s">
        <v>310</v>
      </c>
    </row>
    <row r="242" s="2" customFormat="1" ht="24.15" customHeight="1">
      <c r="A242" s="38"/>
      <c r="B242" s="39"/>
      <c r="C242" s="219" t="s">
        <v>311</v>
      </c>
      <c r="D242" s="219" t="s">
        <v>131</v>
      </c>
      <c r="E242" s="220" t="s">
        <v>312</v>
      </c>
      <c r="F242" s="221" t="s">
        <v>313</v>
      </c>
      <c r="G242" s="222" t="s">
        <v>305</v>
      </c>
      <c r="H242" s="223">
        <v>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135</v>
      </c>
      <c r="AT242" s="231" t="s">
        <v>131</v>
      </c>
      <c r="AU242" s="231" t="s">
        <v>86</v>
      </c>
      <c r="AY242" s="17" t="s">
        <v>129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135</v>
      </c>
      <c r="BM242" s="231" t="s">
        <v>314</v>
      </c>
    </row>
    <row r="243" s="13" customFormat="1">
      <c r="A243" s="13"/>
      <c r="B243" s="233"/>
      <c r="C243" s="234"/>
      <c r="D243" s="235" t="s">
        <v>137</v>
      </c>
      <c r="E243" s="236" t="s">
        <v>1</v>
      </c>
      <c r="F243" s="237" t="s">
        <v>84</v>
      </c>
      <c r="G243" s="234"/>
      <c r="H243" s="238">
        <v>1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137</v>
      </c>
      <c r="AU243" s="244" t="s">
        <v>86</v>
      </c>
      <c r="AV243" s="13" t="s">
        <v>86</v>
      </c>
      <c r="AW243" s="13" t="s">
        <v>32</v>
      </c>
      <c r="AX243" s="13" t="s">
        <v>84</v>
      </c>
      <c r="AY243" s="244" t="s">
        <v>129</v>
      </c>
    </row>
    <row r="244" s="2" customFormat="1" ht="33" customHeight="1">
      <c r="A244" s="38"/>
      <c r="B244" s="39"/>
      <c r="C244" s="219" t="s">
        <v>315</v>
      </c>
      <c r="D244" s="219" t="s">
        <v>131</v>
      </c>
      <c r="E244" s="220" t="s">
        <v>316</v>
      </c>
      <c r="F244" s="221" t="s">
        <v>317</v>
      </c>
      <c r="G244" s="222" t="s">
        <v>305</v>
      </c>
      <c r="H244" s="223">
        <v>30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135</v>
      </c>
      <c r="AT244" s="231" t="s">
        <v>131</v>
      </c>
      <c r="AU244" s="231" t="s">
        <v>86</v>
      </c>
      <c r="AY244" s="17" t="s">
        <v>129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135</v>
      </c>
      <c r="BM244" s="231" t="s">
        <v>318</v>
      </c>
    </row>
    <row r="245" s="13" customFormat="1">
      <c r="A245" s="13"/>
      <c r="B245" s="233"/>
      <c r="C245" s="234"/>
      <c r="D245" s="235" t="s">
        <v>137</v>
      </c>
      <c r="E245" s="236" t="s">
        <v>1</v>
      </c>
      <c r="F245" s="237" t="s">
        <v>275</v>
      </c>
      <c r="G245" s="234"/>
      <c r="H245" s="238">
        <v>30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137</v>
      </c>
      <c r="AU245" s="244" t="s">
        <v>86</v>
      </c>
      <c r="AV245" s="13" t="s">
        <v>86</v>
      </c>
      <c r="AW245" s="13" t="s">
        <v>32</v>
      </c>
      <c r="AX245" s="13" t="s">
        <v>84</v>
      </c>
      <c r="AY245" s="244" t="s">
        <v>129</v>
      </c>
    </row>
    <row r="246" s="2" customFormat="1" ht="24.15" customHeight="1">
      <c r="A246" s="38"/>
      <c r="B246" s="39"/>
      <c r="C246" s="219" t="s">
        <v>319</v>
      </c>
      <c r="D246" s="219" t="s">
        <v>131</v>
      </c>
      <c r="E246" s="220" t="s">
        <v>320</v>
      </c>
      <c r="F246" s="221" t="s">
        <v>321</v>
      </c>
      <c r="G246" s="222" t="s">
        <v>305</v>
      </c>
      <c r="H246" s="223">
        <v>3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0.00069999999999999999</v>
      </c>
      <c r="R246" s="229">
        <f>Q246*H246</f>
        <v>0.0020999999999999999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135</v>
      </c>
      <c r="AT246" s="231" t="s">
        <v>131</v>
      </c>
      <c r="AU246" s="231" t="s">
        <v>86</v>
      </c>
      <c r="AY246" s="17" t="s">
        <v>129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135</v>
      </c>
      <c r="BM246" s="231" t="s">
        <v>322</v>
      </c>
    </row>
    <row r="247" s="13" customFormat="1">
      <c r="A247" s="13"/>
      <c r="B247" s="233"/>
      <c r="C247" s="234"/>
      <c r="D247" s="235" t="s">
        <v>137</v>
      </c>
      <c r="E247" s="236" t="s">
        <v>1</v>
      </c>
      <c r="F247" s="237" t="s">
        <v>323</v>
      </c>
      <c r="G247" s="234"/>
      <c r="H247" s="238">
        <v>3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137</v>
      </c>
      <c r="AU247" s="244" t="s">
        <v>86</v>
      </c>
      <c r="AV247" s="13" t="s">
        <v>86</v>
      </c>
      <c r="AW247" s="13" t="s">
        <v>32</v>
      </c>
      <c r="AX247" s="13" t="s">
        <v>84</v>
      </c>
      <c r="AY247" s="244" t="s">
        <v>129</v>
      </c>
    </row>
    <row r="248" s="2" customFormat="1" ht="24.15" customHeight="1">
      <c r="A248" s="38"/>
      <c r="B248" s="39"/>
      <c r="C248" s="267" t="s">
        <v>324</v>
      </c>
      <c r="D248" s="267" t="s">
        <v>216</v>
      </c>
      <c r="E248" s="268" t="s">
        <v>325</v>
      </c>
      <c r="F248" s="269" t="s">
        <v>326</v>
      </c>
      <c r="G248" s="270" t="s">
        <v>305</v>
      </c>
      <c r="H248" s="271">
        <v>2</v>
      </c>
      <c r="I248" s="272"/>
      <c r="J248" s="273">
        <f>ROUND(I248*H248,2)</f>
        <v>0</v>
      </c>
      <c r="K248" s="274"/>
      <c r="L248" s="275"/>
      <c r="M248" s="276" t="s">
        <v>1</v>
      </c>
      <c r="N248" s="277" t="s">
        <v>41</v>
      </c>
      <c r="O248" s="91"/>
      <c r="P248" s="229">
        <f>O248*H248</f>
        <v>0</v>
      </c>
      <c r="Q248" s="229">
        <v>0.0012999999999999999</v>
      </c>
      <c r="R248" s="229">
        <f>Q248*H248</f>
        <v>0.0025999999999999999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160</v>
      </c>
      <c r="AT248" s="231" t="s">
        <v>216</v>
      </c>
      <c r="AU248" s="231" t="s">
        <v>86</v>
      </c>
      <c r="AY248" s="17" t="s">
        <v>129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135</v>
      </c>
      <c r="BM248" s="231" t="s">
        <v>327</v>
      </c>
    </row>
    <row r="249" s="13" customFormat="1">
      <c r="A249" s="13"/>
      <c r="B249" s="233"/>
      <c r="C249" s="234"/>
      <c r="D249" s="235" t="s">
        <v>137</v>
      </c>
      <c r="E249" s="236" t="s">
        <v>1</v>
      </c>
      <c r="F249" s="237" t="s">
        <v>86</v>
      </c>
      <c r="G249" s="234"/>
      <c r="H249" s="238">
        <v>2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137</v>
      </c>
      <c r="AU249" s="244" t="s">
        <v>86</v>
      </c>
      <c r="AV249" s="13" t="s">
        <v>86</v>
      </c>
      <c r="AW249" s="13" t="s">
        <v>32</v>
      </c>
      <c r="AX249" s="13" t="s">
        <v>84</v>
      </c>
      <c r="AY249" s="244" t="s">
        <v>129</v>
      </c>
    </row>
    <row r="250" s="2" customFormat="1" ht="24.15" customHeight="1">
      <c r="A250" s="38"/>
      <c r="B250" s="39"/>
      <c r="C250" s="219" t="s">
        <v>328</v>
      </c>
      <c r="D250" s="219" t="s">
        <v>131</v>
      </c>
      <c r="E250" s="220" t="s">
        <v>329</v>
      </c>
      <c r="F250" s="221" t="s">
        <v>330</v>
      </c>
      <c r="G250" s="222" t="s">
        <v>305</v>
      </c>
      <c r="H250" s="223">
        <v>3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0.11241</v>
      </c>
      <c r="R250" s="229">
        <f>Q250*H250</f>
        <v>0.33722999999999997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135</v>
      </c>
      <c r="AT250" s="231" t="s">
        <v>131</v>
      </c>
      <c r="AU250" s="231" t="s">
        <v>86</v>
      </c>
      <c r="AY250" s="17" t="s">
        <v>129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135</v>
      </c>
      <c r="BM250" s="231" t="s">
        <v>331</v>
      </c>
    </row>
    <row r="251" s="13" customFormat="1">
      <c r="A251" s="13"/>
      <c r="B251" s="233"/>
      <c r="C251" s="234"/>
      <c r="D251" s="235" t="s">
        <v>137</v>
      </c>
      <c r="E251" s="236" t="s">
        <v>1</v>
      </c>
      <c r="F251" s="237" t="s">
        <v>141</v>
      </c>
      <c r="G251" s="234"/>
      <c r="H251" s="238">
        <v>3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137</v>
      </c>
      <c r="AU251" s="244" t="s">
        <v>86</v>
      </c>
      <c r="AV251" s="13" t="s">
        <v>86</v>
      </c>
      <c r="AW251" s="13" t="s">
        <v>32</v>
      </c>
      <c r="AX251" s="13" t="s">
        <v>84</v>
      </c>
      <c r="AY251" s="244" t="s">
        <v>129</v>
      </c>
    </row>
    <row r="252" s="2" customFormat="1" ht="21.75" customHeight="1">
      <c r="A252" s="38"/>
      <c r="B252" s="39"/>
      <c r="C252" s="267" t="s">
        <v>332</v>
      </c>
      <c r="D252" s="267" t="s">
        <v>216</v>
      </c>
      <c r="E252" s="268" t="s">
        <v>333</v>
      </c>
      <c r="F252" s="269" t="s">
        <v>334</v>
      </c>
      <c r="G252" s="270" t="s">
        <v>305</v>
      </c>
      <c r="H252" s="271">
        <v>3</v>
      </c>
      <c r="I252" s="272"/>
      <c r="J252" s="273">
        <f>ROUND(I252*H252,2)</f>
        <v>0</v>
      </c>
      <c r="K252" s="274"/>
      <c r="L252" s="275"/>
      <c r="M252" s="276" t="s">
        <v>1</v>
      </c>
      <c r="N252" s="277" t="s">
        <v>41</v>
      </c>
      <c r="O252" s="91"/>
      <c r="P252" s="229">
        <f>O252*H252</f>
        <v>0</v>
      </c>
      <c r="Q252" s="229">
        <v>0.0061000000000000004</v>
      </c>
      <c r="R252" s="229">
        <f>Q252*H252</f>
        <v>0.0183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160</v>
      </c>
      <c r="AT252" s="231" t="s">
        <v>216</v>
      </c>
      <c r="AU252" s="231" t="s">
        <v>86</v>
      </c>
      <c r="AY252" s="17" t="s">
        <v>129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135</v>
      </c>
      <c r="BM252" s="231" t="s">
        <v>335</v>
      </c>
    </row>
    <row r="253" s="13" customFormat="1">
      <c r="A253" s="13"/>
      <c r="B253" s="233"/>
      <c r="C253" s="234"/>
      <c r="D253" s="235" t="s">
        <v>137</v>
      </c>
      <c r="E253" s="236" t="s">
        <v>1</v>
      </c>
      <c r="F253" s="237" t="s">
        <v>141</v>
      </c>
      <c r="G253" s="234"/>
      <c r="H253" s="238">
        <v>3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137</v>
      </c>
      <c r="AU253" s="244" t="s">
        <v>86</v>
      </c>
      <c r="AV253" s="13" t="s">
        <v>86</v>
      </c>
      <c r="AW253" s="13" t="s">
        <v>32</v>
      </c>
      <c r="AX253" s="13" t="s">
        <v>84</v>
      </c>
      <c r="AY253" s="244" t="s">
        <v>129</v>
      </c>
    </row>
    <row r="254" s="2" customFormat="1" ht="16.5" customHeight="1">
      <c r="A254" s="38"/>
      <c r="B254" s="39"/>
      <c r="C254" s="267" t="s">
        <v>336</v>
      </c>
      <c r="D254" s="267" t="s">
        <v>216</v>
      </c>
      <c r="E254" s="268" t="s">
        <v>337</v>
      </c>
      <c r="F254" s="269" t="s">
        <v>338</v>
      </c>
      <c r="G254" s="270" t="s">
        <v>305</v>
      </c>
      <c r="H254" s="271">
        <v>3</v>
      </c>
      <c r="I254" s="272"/>
      <c r="J254" s="273">
        <f>ROUND(I254*H254,2)</f>
        <v>0</v>
      </c>
      <c r="K254" s="274"/>
      <c r="L254" s="275"/>
      <c r="M254" s="276" t="s">
        <v>1</v>
      </c>
      <c r="N254" s="277" t="s">
        <v>41</v>
      </c>
      <c r="O254" s="91"/>
      <c r="P254" s="229">
        <f>O254*H254</f>
        <v>0</v>
      </c>
      <c r="Q254" s="229">
        <v>0.0030000000000000001</v>
      </c>
      <c r="R254" s="229">
        <f>Q254*H254</f>
        <v>0.0090000000000000011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160</v>
      </c>
      <c r="AT254" s="231" t="s">
        <v>216</v>
      </c>
      <c r="AU254" s="231" t="s">
        <v>86</v>
      </c>
      <c r="AY254" s="17" t="s">
        <v>129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135</v>
      </c>
      <c r="BM254" s="231" t="s">
        <v>339</v>
      </c>
    </row>
    <row r="255" s="13" customFormat="1">
      <c r="A255" s="13"/>
      <c r="B255" s="233"/>
      <c r="C255" s="234"/>
      <c r="D255" s="235" t="s">
        <v>137</v>
      </c>
      <c r="E255" s="236" t="s">
        <v>1</v>
      </c>
      <c r="F255" s="237" t="s">
        <v>141</v>
      </c>
      <c r="G255" s="234"/>
      <c r="H255" s="238">
        <v>3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137</v>
      </c>
      <c r="AU255" s="244" t="s">
        <v>86</v>
      </c>
      <c r="AV255" s="13" t="s">
        <v>86</v>
      </c>
      <c r="AW255" s="13" t="s">
        <v>32</v>
      </c>
      <c r="AX255" s="13" t="s">
        <v>84</v>
      </c>
      <c r="AY255" s="244" t="s">
        <v>129</v>
      </c>
    </row>
    <row r="256" s="2" customFormat="1" ht="16.5" customHeight="1">
      <c r="A256" s="38"/>
      <c r="B256" s="39"/>
      <c r="C256" s="267" t="s">
        <v>340</v>
      </c>
      <c r="D256" s="267" t="s">
        <v>216</v>
      </c>
      <c r="E256" s="268" t="s">
        <v>341</v>
      </c>
      <c r="F256" s="269" t="s">
        <v>342</v>
      </c>
      <c r="G256" s="270" t="s">
        <v>305</v>
      </c>
      <c r="H256" s="271">
        <v>3</v>
      </c>
      <c r="I256" s="272"/>
      <c r="J256" s="273">
        <f>ROUND(I256*H256,2)</f>
        <v>0</v>
      </c>
      <c r="K256" s="274"/>
      <c r="L256" s="275"/>
      <c r="M256" s="276" t="s">
        <v>1</v>
      </c>
      <c r="N256" s="277" t="s">
        <v>41</v>
      </c>
      <c r="O256" s="91"/>
      <c r="P256" s="229">
        <f>O256*H256</f>
        <v>0</v>
      </c>
      <c r="Q256" s="229">
        <v>0.00010000000000000001</v>
      </c>
      <c r="R256" s="229">
        <f>Q256*H256</f>
        <v>0.00030000000000000003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160</v>
      </c>
      <c r="AT256" s="231" t="s">
        <v>216</v>
      </c>
      <c r="AU256" s="231" t="s">
        <v>86</v>
      </c>
      <c r="AY256" s="17" t="s">
        <v>129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135</v>
      </c>
      <c r="BM256" s="231" t="s">
        <v>343</v>
      </c>
    </row>
    <row r="257" s="13" customFormat="1">
      <c r="A257" s="13"/>
      <c r="B257" s="233"/>
      <c r="C257" s="234"/>
      <c r="D257" s="235" t="s">
        <v>137</v>
      </c>
      <c r="E257" s="236" t="s">
        <v>1</v>
      </c>
      <c r="F257" s="237" t="s">
        <v>141</v>
      </c>
      <c r="G257" s="234"/>
      <c r="H257" s="238">
        <v>3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137</v>
      </c>
      <c r="AU257" s="244" t="s">
        <v>86</v>
      </c>
      <c r="AV257" s="13" t="s">
        <v>86</v>
      </c>
      <c r="AW257" s="13" t="s">
        <v>32</v>
      </c>
      <c r="AX257" s="13" t="s">
        <v>84</v>
      </c>
      <c r="AY257" s="244" t="s">
        <v>129</v>
      </c>
    </row>
    <row r="258" s="2" customFormat="1" ht="37.8" customHeight="1">
      <c r="A258" s="38"/>
      <c r="B258" s="39"/>
      <c r="C258" s="219" t="s">
        <v>344</v>
      </c>
      <c r="D258" s="219" t="s">
        <v>131</v>
      </c>
      <c r="E258" s="220" t="s">
        <v>345</v>
      </c>
      <c r="F258" s="221" t="s">
        <v>346</v>
      </c>
      <c r="G258" s="222" t="s">
        <v>134</v>
      </c>
      <c r="H258" s="223">
        <v>44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0.00059999999999999995</v>
      </c>
      <c r="R258" s="229">
        <f>Q258*H258</f>
        <v>0.026399999999999996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135</v>
      </c>
      <c r="AT258" s="231" t="s">
        <v>131</v>
      </c>
      <c r="AU258" s="231" t="s">
        <v>86</v>
      </c>
      <c r="AY258" s="17" t="s">
        <v>129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135</v>
      </c>
      <c r="BM258" s="231" t="s">
        <v>347</v>
      </c>
    </row>
    <row r="259" s="13" customFormat="1">
      <c r="A259" s="13"/>
      <c r="B259" s="233"/>
      <c r="C259" s="234"/>
      <c r="D259" s="235" t="s">
        <v>137</v>
      </c>
      <c r="E259" s="236" t="s">
        <v>1</v>
      </c>
      <c r="F259" s="237" t="s">
        <v>348</v>
      </c>
      <c r="G259" s="234"/>
      <c r="H259" s="238">
        <v>27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137</v>
      </c>
      <c r="AU259" s="244" t="s">
        <v>86</v>
      </c>
      <c r="AV259" s="13" t="s">
        <v>86</v>
      </c>
      <c r="AW259" s="13" t="s">
        <v>32</v>
      </c>
      <c r="AX259" s="13" t="s">
        <v>76</v>
      </c>
      <c r="AY259" s="244" t="s">
        <v>129</v>
      </c>
    </row>
    <row r="260" s="13" customFormat="1">
      <c r="A260" s="13"/>
      <c r="B260" s="233"/>
      <c r="C260" s="234"/>
      <c r="D260" s="235" t="s">
        <v>137</v>
      </c>
      <c r="E260" s="236" t="s">
        <v>1</v>
      </c>
      <c r="F260" s="237" t="s">
        <v>349</v>
      </c>
      <c r="G260" s="234"/>
      <c r="H260" s="238">
        <v>17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137</v>
      </c>
      <c r="AU260" s="244" t="s">
        <v>86</v>
      </c>
      <c r="AV260" s="13" t="s">
        <v>86</v>
      </c>
      <c r="AW260" s="13" t="s">
        <v>32</v>
      </c>
      <c r="AX260" s="13" t="s">
        <v>76</v>
      </c>
      <c r="AY260" s="244" t="s">
        <v>129</v>
      </c>
    </row>
    <row r="261" s="14" customFormat="1">
      <c r="A261" s="14"/>
      <c r="B261" s="245"/>
      <c r="C261" s="246"/>
      <c r="D261" s="235" t="s">
        <v>137</v>
      </c>
      <c r="E261" s="247" t="s">
        <v>1</v>
      </c>
      <c r="F261" s="248" t="s">
        <v>140</v>
      </c>
      <c r="G261" s="246"/>
      <c r="H261" s="249">
        <v>44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137</v>
      </c>
      <c r="AU261" s="255" t="s">
        <v>86</v>
      </c>
      <c r="AV261" s="14" t="s">
        <v>135</v>
      </c>
      <c r="AW261" s="14" t="s">
        <v>32</v>
      </c>
      <c r="AX261" s="14" t="s">
        <v>84</v>
      </c>
      <c r="AY261" s="255" t="s">
        <v>129</v>
      </c>
    </row>
    <row r="262" s="2" customFormat="1" ht="24.15" customHeight="1">
      <c r="A262" s="38"/>
      <c r="B262" s="39"/>
      <c r="C262" s="219" t="s">
        <v>350</v>
      </c>
      <c r="D262" s="219" t="s">
        <v>131</v>
      </c>
      <c r="E262" s="220" t="s">
        <v>351</v>
      </c>
      <c r="F262" s="221" t="s">
        <v>352</v>
      </c>
      <c r="G262" s="222" t="s">
        <v>156</v>
      </c>
      <c r="H262" s="223">
        <v>66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41</v>
      </c>
      <c r="O262" s="91"/>
      <c r="P262" s="229">
        <f>O262*H262</f>
        <v>0</v>
      </c>
      <c r="Q262" s="229">
        <v>0.00040000000000000002</v>
      </c>
      <c r="R262" s="229">
        <f>Q262*H262</f>
        <v>0.0264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135</v>
      </c>
      <c r="AT262" s="231" t="s">
        <v>131</v>
      </c>
      <c r="AU262" s="231" t="s">
        <v>86</v>
      </c>
      <c r="AY262" s="17" t="s">
        <v>129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135</v>
      </c>
      <c r="BM262" s="231" t="s">
        <v>353</v>
      </c>
    </row>
    <row r="263" s="13" customFormat="1">
      <c r="A263" s="13"/>
      <c r="B263" s="233"/>
      <c r="C263" s="234"/>
      <c r="D263" s="235" t="s">
        <v>137</v>
      </c>
      <c r="E263" s="236" t="s">
        <v>1</v>
      </c>
      <c r="F263" s="237" t="s">
        <v>354</v>
      </c>
      <c r="G263" s="234"/>
      <c r="H263" s="238">
        <v>66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137</v>
      </c>
      <c r="AU263" s="244" t="s">
        <v>86</v>
      </c>
      <c r="AV263" s="13" t="s">
        <v>86</v>
      </c>
      <c r="AW263" s="13" t="s">
        <v>32</v>
      </c>
      <c r="AX263" s="13" t="s">
        <v>84</v>
      </c>
      <c r="AY263" s="244" t="s">
        <v>129</v>
      </c>
    </row>
    <row r="264" s="2" customFormat="1" ht="24.15" customHeight="1">
      <c r="A264" s="38"/>
      <c r="B264" s="39"/>
      <c r="C264" s="219" t="s">
        <v>355</v>
      </c>
      <c r="D264" s="219" t="s">
        <v>131</v>
      </c>
      <c r="E264" s="220" t="s">
        <v>356</v>
      </c>
      <c r="F264" s="221" t="s">
        <v>357</v>
      </c>
      <c r="G264" s="222" t="s">
        <v>156</v>
      </c>
      <c r="H264" s="223">
        <v>5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0.00012999999999999999</v>
      </c>
      <c r="R264" s="229">
        <f>Q264*H264</f>
        <v>0.00064999999999999997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135</v>
      </c>
      <c r="AT264" s="231" t="s">
        <v>131</v>
      </c>
      <c r="AU264" s="231" t="s">
        <v>86</v>
      </c>
      <c r="AY264" s="17" t="s">
        <v>129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135</v>
      </c>
      <c r="BM264" s="231" t="s">
        <v>358</v>
      </c>
    </row>
    <row r="265" s="13" customFormat="1">
      <c r="A265" s="13"/>
      <c r="B265" s="233"/>
      <c r="C265" s="234"/>
      <c r="D265" s="235" t="s">
        <v>137</v>
      </c>
      <c r="E265" s="236" t="s">
        <v>1</v>
      </c>
      <c r="F265" s="237" t="s">
        <v>149</v>
      </c>
      <c r="G265" s="234"/>
      <c r="H265" s="238">
        <v>5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137</v>
      </c>
      <c r="AU265" s="244" t="s">
        <v>86</v>
      </c>
      <c r="AV265" s="13" t="s">
        <v>86</v>
      </c>
      <c r="AW265" s="13" t="s">
        <v>32</v>
      </c>
      <c r="AX265" s="13" t="s">
        <v>84</v>
      </c>
      <c r="AY265" s="244" t="s">
        <v>129</v>
      </c>
    </row>
    <row r="266" s="2" customFormat="1" ht="24.15" customHeight="1">
      <c r="A266" s="38"/>
      <c r="B266" s="39"/>
      <c r="C266" s="219" t="s">
        <v>359</v>
      </c>
      <c r="D266" s="219" t="s">
        <v>131</v>
      </c>
      <c r="E266" s="220" t="s">
        <v>360</v>
      </c>
      <c r="F266" s="221" t="s">
        <v>361</v>
      </c>
      <c r="G266" s="222" t="s">
        <v>134</v>
      </c>
      <c r="H266" s="223">
        <v>18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41</v>
      </c>
      <c r="O266" s="91"/>
      <c r="P266" s="229">
        <f>O266*H266</f>
        <v>0</v>
      </c>
      <c r="Q266" s="229">
        <v>0.0016000000000000001</v>
      </c>
      <c r="R266" s="229">
        <f>Q266*H266</f>
        <v>0.028800000000000003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135</v>
      </c>
      <c r="AT266" s="231" t="s">
        <v>131</v>
      </c>
      <c r="AU266" s="231" t="s">
        <v>86</v>
      </c>
      <c r="AY266" s="17" t="s">
        <v>129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135</v>
      </c>
      <c r="BM266" s="231" t="s">
        <v>362</v>
      </c>
    </row>
    <row r="267" s="13" customFormat="1">
      <c r="A267" s="13"/>
      <c r="B267" s="233"/>
      <c r="C267" s="234"/>
      <c r="D267" s="235" t="s">
        <v>137</v>
      </c>
      <c r="E267" s="236" t="s">
        <v>1</v>
      </c>
      <c r="F267" s="237" t="s">
        <v>363</v>
      </c>
      <c r="G267" s="234"/>
      <c r="H267" s="238">
        <v>18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137</v>
      </c>
      <c r="AU267" s="244" t="s">
        <v>86</v>
      </c>
      <c r="AV267" s="13" t="s">
        <v>86</v>
      </c>
      <c r="AW267" s="13" t="s">
        <v>32</v>
      </c>
      <c r="AX267" s="13" t="s">
        <v>84</v>
      </c>
      <c r="AY267" s="244" t="s">
        <v>129</v>
      </c>
    </row>
    <row r="268" s="2" customFormat="1" ht="16.5" customHeight="1">
      <c r="A268" s="38"/>
      <c r="B268" s="39"/>
      <c r="C268" s="219" t="s">
        <v>364</v>
      </c>
      <c r="D268" s="219" t="s">
        <v>131</v>
      </c>
      <c r="E268" s="220" t="s">
        <v>365</v>
      </c>
      <c r="F268" s="221" t="s">
        <v>366</v>
      </c>
      <c r="G268" s="222" t="s">
        <v>156</v>
      </c>
      <c r="H268" s="223">
        <v>66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41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135</v>
      </c>
      <c r="AT268" s="231" t="s">
        <v>131</v>
      </c>
      <c r="AU268" s="231" t="s">
        <v>86</v>
      </c>
      <c r="AY268" s="17" t="s">
        <v>129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84</v>
      </c>
      <c r="BK268" s="232">
        <f>ROUND(I268*H268,2)</f>
        <v>0</v>
      </c>
      <c r="BL268" s="17" t="s">
        <v>135</v>
      </c>
      <c r="BM268" s="231" t="s">
        <v>367</v>
      </c>
    </row>
    <row r="269" s="13" customFormat="1">
      <c r="A269" s="13"/>
      <c r="B269" s="233"/>
      <c r="C269" s="234"/>
      <c r="D269" s="235" t="s">
        <v>137</v>
      </c>
      <c r="E269" s="236" t="s">
        <v>1</v>
      </c>
      <c r="F269" s="237" t="s">
        <v>354</v>
      </c>
      <c r="G269" s="234"/>
      <c r="H269" s="238">
        <v>66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137</v>
      </c>
      <c r="AU269" s="244" t="s">
        <v>86</v>
      </c>
      <c r="AV269" s="13" t="s">
        <v>86</v>
      </c>
      <c r="AW269" s="13" t="s">
        <v>32</v>
      </c>
      <c r="AX269" s="13" t="s">
        <v>84</v>
      </c>
      <c r="AY269" s="244" t="s">
        <v>129</v>
      </c>
    </row>
    <row r="270" s="2" customFormat="1" ht="33" customHeight="1">
      <c r="A270" s="38"/>
      <c r="B270" s="39"/>
      <c r="C270" s="219" t="s">
        <v>368</v>
      </c>
      <c r="D270" s="219" t="s">
        <v>131</v>
      </c>
      <c r="E270" s="220" t="s">
        <v>369</v>
      </c>
      <c r="F270" s="221" t="s">
        <v>370</v>
      </c>
      <c r="G270" s="222" t="s">
        <v>156</v>
      </c>
      <c r="H270" s="223">
        <v>26.280000000000001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0.11519</v>
      </c>
      <c r="R270" s="229">
        <f>Q270*H270</f>
        <v>3.0271932000000001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135</v>
      </c>
      <c r="AT270" s="231" t="s">
        <v>131</v>
      </c>
      <c r="AU270" s="231" t="s">
        <v>86</v>
      </c>
      <c r="AY270" s="17" t="s">
        <v>129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135</v>
      </c>
      <c r="BM270" s="231" t="s">
        <v>371</v>
      </c>
    </row>
    <row r="271" s="13" customFormat="1">
      <c r="A271" s="13"/>
      <c r="B271" s="233"/>
      <c r="C271" s="234"/>
      <c r="D271" s="235" t="s">
        <v>137</v>
      </c>
      <c r="E271" s="236" t="s">
        <v>1</v>
      </c>
      <c r="F271" s="237" t="s">
        <v>372</v>
      </c>
      <c r="G271" s="234"/>
      <c r="H271" s="238">
        <v>10.279999999999999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137</v>
      </c>
      <c r="AU271" s="244" t="s">
        <v>86</v>
      </c>
      <c r="AV271" s="13" t="s">
        <v>86</v>
      </c>
      <c r="AW271" s="13" t="s">
        <v>32</v>
      </c>
      <c r="AX271" s="13" t="s">
        <v>76</v>
      </c>
      <c r="AY271" s="244" t="s">
        <v>129</v>
      </c>
    </row>
    <row r="272" s="13" customFormat="1">
      <c r="A272" s="13"/>
      <c r="B272" s="233"/>
      <c r="C272" s="234"/>
      <c r="D272" s="235" t="s">
        <v>137</v>
      </c>
      <c r="E272" s="236" t="s">
        <v>1</v>
      </c>
      <c r="F272" s="237" t="s">
        <v>373</v>
      </c>
      <c r="G272" s="234"/>
      <c r="H272" s="238">
        <v>12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137</v>
      </c>
      <c r="AU272" s="244" t="s">
        <v>86</v>
      </c>
      <c r="AV272" s="13" t="s">
        <v>86</v>
      </c>
      <c r="AW272" s="13" t="s">
        <v>32</v>
      </c>
      <c r="AX272" s="13" t="s">
        <v>76</v>
      </c>
      <c r="AY272" s="244" t="s">
        <v>129</v>
      </c>
    </row>
    <row r="273" s="13" customFormat="1">
      <c r="A273" s="13"/>
      <c r="B273" s="233"/>
      <c r="C273" s="234"/>
      <c r="D273" s="235" t="s">
        <v>137</v>
      </c>
      <c r="E273" s="236" t="s">
        <v>1</v>
      </c>
      <c r="F273" s="237" t="s">
        <v>135</v>
      </c>
      <c r="G273" s="234"/>
      <c r="H273" s="238">
        <v>4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137</v>
      </c>
      <c r="AU273" s="244" t="s">
        <v>86</v>
      </c>
      <c r="AV273" s="13" t="s">
        <v>86</v>
      </c>
      <c r="AW273" s="13" t="s">
        <v>32</v>
      </c>
      <c r="AX273" s="13" t="s">
        <v>76</v>
      </c>
      <c r="AY273" s="244" t="s">
        <v>129</v>
      </c>
    </row>
    <row r="274" s="14" customFormat="1">
      <c r="A274" s="14"/>
      <c r="B274" s="245"/>
      <c r="C274" s="246"/>
      <c r="D274" s="235" t="s">
        <v>137</v>
      </c>
      <c r="E274" s="247" t="s">
        <v>1</v>
      </c>
      <c r="F274" s="248" t="s">
        <v>140</v>
      </c>
      <c r="G274" s="246"/>
      <c r="H274" s="249">
        <v>26.280000000000001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137</v>
      </c>
      <c r="AU274" s="255" t="s">
        <v>86</v>
      </c>
      <c r="AV274" s="14" t="s">
        <v>135</v>
      </c>
      <c r="AW274" s="14" t="s">
        <v>32</v>
      </c>
      <c r="AX274" s="14" t="s">
        <v>84</v>
      </c>
      <c r="AY274" s="255" t="s">
        <v>129</v>
      </c>
    </row>
    <row r="275" s="2" customFormat="1" ht="16.5" customHeight="1">
      <c r="A275" s="38"/>
      <c r="B275" s="39"/>
      <c r="C275" s="267" t="s">
        <v>374</v>
      </c>
      <c r="D275" s="267" t="s">
        <v>216</v>
      </c>
      <c r="E275" s="268" t="s">
        <v>375</v>
      </c>
      <c r="F275" s="269" t="s">
        <v>376</v>
      </c>
      <c r="G275" s="270" t="s">
        <v>156</v>
      </c>
      <c r="H275" s="271">
        <v>4.4000000000000004</v>
      </c>
      <c r="I275" s="272"/>
      <c r="J275" s="273">
        <f>ROUND(I275*H275,2)</f>
        <v>0</v>
      </c>
      <c r="K275" s="274"/>
      <c r="L275" s="275"/>
      <c r="M275" s="276" t="s">
        <v>1</v>
      </c>
      <c r="N275" s="277" t="s">
        <v>41</v>
      </c>
      <c r="O275" s="91"/>
      <c r="P275" s="229">
        <f>O275*H275</f>
        <v>0</v>
      </c>
      <c r="Q275" s="229">
        <v>0.10199999999999999</v>
      </c>
      <c r="R275" s="229">
        <f>Q275*H275</f>
        <v>0.44880000000000003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160</v>
      </c>
      <c r="AT275" s="231" t="s">
        <v>216</v>
      </c>
      <c r="AU275" s="231" t="s">
        <v>86</v>
      </c>
      <c r="AY275" s="17" t="s">
        <v>129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135</v>
      </c>
      <c r="BM275" s="231" t="s">
        <v>377</v>
      </c>
    </row>
    <row r="276" s="13" customFormat="1">
      <c r="A276" s="13"/>
      <c r="B276" s="233"/>
      <c r="C276" s="234"/>
      <c r="D276" s="235" t="s">
        <v>137</v>
      </c>
      <c r="E276" s="236" t="s">
        <v>1</v>
      </c>
      <c r="F276" s="237" t="s">
        <v>378</v>
      </c>
      <c r="G276" s="234"/>
      <c r="H276" s="238">
        <v>4.4000000000000004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137</v>
      </c>
      <c r="AU276" s="244" t="s">
        <v>86</v>
      </c>
      <c r="AV276" s="13" t="s">
        <v>86</v>
      </c>
      <c r="AW276" s="13" t="s">
        <v>32</v>
      </c>
      <c r="AX276" s="13" t="s">
        <v>84</v>
      </c>
      <c r="AY276" s="244" t="s">
        <v>129</v>
      </c>
    </row>
    <row r="277" s="2" customFormat="1" ht="24.15" customHeight="1">
      <c r="A277" s="38"/>
      <c r="B277" s="39"/>
      <c r="C277" s="267" t="s">
        <v>379</v>
      </c>
      <c r="D277" s="267" t="s">
        <v>216</v>
      </c>
      <c r="E277" s="268" t="s">
        <v>380</v>
      </c>
      <c r="F277" s="269" t="s">
        <v>381</v>
      </c>
      <c r="G277" s="270" t="s">
        <v>156</v>
      </c>
      <c r="H277" s="271">
        <v>6.9080000000000004</v>
      </c>
      <c r="I277" s="272"/>
      <c r="J277" s="273">
        <f>ROUND(I277*H277,2)</f>
        <v>0</v>
      </c>
      <c r="K277" s="274"/>
      <c r="L277" s="275"/>
      <c r="M277" s="276" t="s">
        <v>1</v>
      </c>
      <c r="N277" s="277" t="s">
        <v>41</v>
      </c>
      <c r="O277" s="91"/>
      <c r="P277" s="229">
        <f>O277*H277</f>
        <v>0</v>
      </c>
      <c r="Q277" s="229">
        <v>0.093509999999999996</v>
      </c>
      <c r="R277" s="229">
        <f>Q277*H277</f>
        <v>0.64596708000000003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160</v>
      </c>
      <c r="AT277" s="231" t="s">
        <v>216</v>
      </c>
      <c r="AU277" s="231" t="s">
        <v>86</v>
      </c>
      <c r="AY277" s="17" t="s">
        <v>129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135</v>
      </c>
      <c r="BM277" s="231" t="s">
        <v>382</v>
      </c>
    </row>
    <row r="278" s="13" customFormat="1">
      <c r="A278" s="13"/>
      <c r="B278" s="233"/>
      <c r="C278" s="234"/>
      <c r="D278" s="235" t="s">
        <v>137</v>
      </c>
      <c r="E278" s="236" t="s">
        <v>1</v>
      </c>
      <c r="F278" s="237" t="s">
        <v>383</v>
      </c>
      <c r="G278" s="234"/>
      <c r="H278" s="238">
        <v>6.9080000000000004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137</v>
      </c>
      <c r="AU278" s="244" t="s">
        <v>86</v>
      </c>
      <c r="AV278" s="13" t="s">
        <v>86</v>
      </c>
      <c r="AW278" s="13" t="s">
        <v>32</v>
      </c>
      <c r="AX278" s="13" t="s">
        <v>84</v>
      </c>
      <c r="AY278" s="244" t="s">
        <v>129</v>
      </c>
    </row>
    <row r="279" s="2" customFormat="1" ht="24.15" customHeight="1">
      <c r="A279" s="38"/>
      <c r="B279" s="39"/>
      <c r="C279" s="267" t="s">
        <v>384</v>
      </c>
      <c r="D279" s="267" t="s">
        <v>216</v>
      </c>
      <c r="E279" s="268" t="s">
        <v>385</v>
      </c>
      <c r="F279" s="269" t="s">
        <v>386</v>
      </c>
      <c r="G279" s="270" t="s">
        <v>156</v>
      </c>
      <c r="H279" s="271">
        <v>13.199999999999999</v>
      </c>
      <c r="I279" s="272"/>
      <c r="J279" s="273">
        <f>ROUND(I279*H279,2)</f>
        <v>0</v>
      </c>
      <c r="K279" s="274"/>
      <c r="L279" s="275"/>
      <c r="M279" s="276" t="s">
        <v>1</v>
      </c>
      <c r="N279" s="277" t="s">
        <v>41</v>
      </c>
      <c r="O279" s="91"/>
      <c r="P279" s="229">
        <f>O279*H279</f>
        <v>0</v>
      </c>
      <c r="Q279" s="229">
        <v>0.048300000000000003</v>
      </c>
      <c r="R279" s="229">
        <f>Q279*H279</f>
        <v>0.63756000000000002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160</v>
      </c>
      <c r="AT279" s="231" t="s">
        <v>216</v>
      </c>
      <c r="AU279" s="231" t="s">
        <v>86</v>
      </c>
      <c r="AY279" s="17" t="s">
        <v>129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135</v>
      </c>
      <c r="BM279" s="231" t="s">
        <v>387</v>
      </c>
    </row>
    <row r="280" s="13" customFormat="1">
      <c r="A280" s="13"/>
      <c r="B280" s="233"/>
      <c r="C280" s="234"/>
      <c r="D280" s="235" t="s">
        <v>137</v>
      </c>
      <c r="E280" s="236" t="s">
        <v>1</v>
      </c>
      <c r="F280" s="237" t="s">
        <v>388</v>
      </c>
      <c r="G280" s="234"/>
      <c r="H280" s="238">
        <v>13.199999999999999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137</v>
      </c>
      <c r="AU280" s="244" t="s">
        <v>86</v>
      </c>
      <c r="AV280" s="13" t="s">
        <v>86</v>
      </c>
      <c r="AW280" s="13" t="s">
        <v>32</v>
      </c>
      <c r="AX280" s="13" t="s">
        <v>84</v>
      </c>
      <c r="AY280" s="244" t="s">
        <v>129</v>
      </c>
    </row>
    <row r="281" s="2" customFormat="1" ht="24.15" customHeight="1">
      <c r="A281" s="38"/>
      <c r="B281" s="39"/>
      <c r="C281" s="267" t="s">
        <v>389</v>
      </c>
      <c r="D281" s="267" t="s">
        <v>216</v>
      </c>
      <c r="E281" s="268" t="s">
        <v>390</v>
      </c>
      <c r="F281" s="269" t="s">
        <v>391</v>
      </c>
      <c r="G281" s="270" t="s">
        <v>156</v>
      </c>
      <c r="H281" s="271">
        <v>4.4000000000000004</v>
      </c>
      <c r="I281" s="272"/>
      <c r="J281" s="273">
        <f>ROUND(I281*H281,2)</f>
        <v>0</v>
      </c>
      <c r="K281" s="274"/>
      <c r="L281" s="275"/>
      <c r="M281" s="276" t="s">
        <v>1</v>
      </c>
      <c r="N281" s="277" t="s">
        <v>41</v>
      </c>
      <c r="O281" s="91"/>
      <c r="P281" s="229">
        <f>O281*H281</f>
        <v>0</v>
      </c>
      <c r="Q281" s="229">
        <v>0.065670000000000006</v>
      </c>
      <c r="R281" s="229">
        <f>Q281*H281</f>
        <v>0.28894800000000004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160</v>
      </c>
      <c r="AT281" s="231" t="s">
        <v>216</v>
      </c>
      <c r="AU281" s="231" t="s">
        <v>86</v>
      </c>
      <c r="AY281" s="17" t="s">
        <v>129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135</v>
      </c>
      <c r="BM281" s="231" t="s">
        <v>392</v>
      </c>
    </row>
    <row r="282" s="13" customFormat="1">
      <c r="A282" s="13"/>
      <c r="B282" s="233"/>
      <c r="C282" s="234"/>
      <c r="D282" s="235" t="s">
        <v>137</v>
      </c>
      <c r="E282" s="236" t="s">
        <v>1</v>
      </c>
      <c r="F282" s="237" t="s">
        <v>378</v>
      </c>
      <c r="G282" s="234"/>
      <c r="H282" s="238">
        <v>4.4000000000000004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137</v>
      </c>
      <c r="AU282" s="244" t="s">
        <v>86</v>
      </c>
      <c r="AV282" s="13" t="s">
        <v>86</v>
      </c>
      <c r="AW282" s="13" t="s">
        <v>32</v>
      </c>
      <c r="AX282" s="13" t="s">
        <v>84</v>
      </c>
      <c r="AY282" s="244" t="s">
        <v>129</v>
      </c>
    </row>
    <row r="283" s="2" customFormat="1" ht="21.75" customHeight="1">
      <c r="A283" s="38"/>
      <c r="B283" s="39"/>
      <c r="C283" s="219" t="s">
        <v>393</v>
      </c>
      <c r="D283" s="219" t="s">
        <v>131</v>
      </c>
      <c r="E283" s="220" t="s">
        <v>394</v>
      </c>
      <c r="F283" s="221" t="s">
        <v>395</v>
      </c>
      <c r="G283" s="222" t="s">
        <v>156</v>
      </c>
      <c r="H283" s="223">
        <v>6.2800000000000002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0.0143</v>
      </c>
      <c r="R283" s="229">
        <f>Q283*H283</f>
        <v>0.089804000000000009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135</v>
      </c>
      <c r="AT283" s="231" t="s">
        <v>131</v>
      </c>
      <c r="AU283" s="231" t="s">
        <v>86</v>
      </c>
      <c r="AY283" s="17" t="s">
        <v>129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135</v>
      </c>
      <c r="BM283" s="231" t="s">
        <v>396</v>
      </c>
    </row>
    <row r="284" s="13" customFormat="1">
      <c r="A284" s="13"/>
      <c r="B284" s="233"/>
      <c r="C284" s="234"/>
      <c r="D284" s="235" t="s">
        <v>137</v>
      </c>
      <c r="E284" s="236" t="s">
        <v>1</v>
      </c>
      <c r="F284" s="237" t="s">
        <v>397</v>
      </c>
      <c r="G284" s="234"/>
      <c r="H284" s="238">
        <v>6.2800000000000002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137</v>
      </c>
      <c r="AU284" s="244" t="s">
        <v>86</v>
      </c>
      <c r="AV284" s="13" t="s">
        <v>86</v>
      </c>
      <c r="AW284" s="13" t="s">
        <v>32</v>
      </c>
      <c r="AX284" s="13" t="s">
        <v>84</v>
      </c>
      <c r="AY284" s="244" t="s">
        <v>129</v>
      </c>
    </row>
    <row r="285" s="2" customFormat="1" ht="33" customHeight="1">
      <c r="A285" s="38"/>
      <c r="B285" s="39"/>
      <c r="C285" s="219" t="s">
        <v>398</v>
      </c>
      <c r="D285" s="219" t="s">
        <v>131</v>
      </c>
      <c r="E285" s="220" t="s">
        <v>399</v>
      </c>
      <c r="F285" s="221" t="s">
        <v>400</v>
      </c>
      <c r="G285" s="222" t="s">
        <v>156</v>
      </c>
      <c r="H285" s="223">
        <v>23.399999999999999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0.1295</v>
      </c>
      <c r="R285" s="229">
        <f>Q285*H285</f>
        <v>3.0303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135</v>
      </c>
      <c r="AT285" s="231" t="s">
        <v>131</v>
      </c>
      <c r="AU285" s="231" t="s">
        <v>86</v>
      </c>
      <c r="AY285" s="17" t="s">
        <v>129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135</v>
      </c>
      <c r="BM285" s="231" t="s">
        <v>401</v>
      </c>
    </row>
    <row r="286" s="13" customFormat="1">
      <c r="A286" s="13"/>
      <c r="B286" s="233"/>
      <c r="C286" s="234"/>
      <c r="D286" s="235" t="s">
        <v>137</v>
      </c>
      <c r="E286" s="236" t="s">
        <v>1</v>
      </c>
      <c r="F286" s="237" t="s">
        <v>402</v>
      </c>
      <c r="G286" s="234"/>
      <c r="H286" s="238">
        <v>23.399999999999999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137</v>
      </c>
      <c r="AU286" s="244" t="s">
        <v>86</v>
      </c>
      <c r="AV286" s="13" t="s">
        <v>86</v>
      </c>
      <c r="AW286" s="13" t="s">
        <v>32</v>
      </c>
      <c r="AX286" s="13" t="s">
        <v>84</v>
      </c>
      <c r="AY286" s="244" t="s">
        <v>129</v>
      </c>
    </row>
    <row r="287" s="2" customFormat="1" ht="16.5" customHeight="1">
      <c r="A287" s="38"/>
      <c r="B287" s="39"/>
      <c r="C287" s="267" t="s">
        <v>403</v>
      </c>
      <c r="D287" s="267" t="s">
        <v>216</v>
      </c>
      <c r="E287" s="268" t="s">
        <v>404</v>
      </c>
      <c r="F287" s="269" t="s">
        <v>405</v>
      </c>
      <c r="G287" s="270" t="s">
        <v>156</v>
      </c>
      <c r="H287" s="271">
        <v>25.739999999999998</v>
      </c>
      <c r="I287" s="272"/>
      <c r="J287" s="273">
        <f>ROUND(I287*H287,2)</f>
        <v>0</v>
      </c>
      <c r="K287" s="274"/>
      <c r="L287" s="275"/>
      <c r="M287" s="276" t="s">
        <v>1</v>
      </c>
      <c r="N287" s="277" t="s">
        <v>41</v>
      </c>
      <c r="O287" s="91"/>
      <c r="P287" s="229">
        <f>O287*H287</f>
        <v>0</v>
      </c>
      <c r="Q287" s="229">
        <v>0.056120000000000003</v>
      </c>
      <c r="R287" s="229">
        <f>Q287*H287</f>
        <v>1.4445288000000001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160</v>
      </c>
      <c r="AT287" s="231" t="s">
        <v>216</v>
      </c>
      <c r="AU287" s="231" t="s">
        <v>86</v>
      </c>
      <c r="AY287" s="17" t="s">
        <v>129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135</v>
      </c>
      <c r="BM287" s="231" t="s">
        <v>406</v>
      </c>
    </row>
    <row r="288" s="13" customFormat="1">
      <c r="A288" s="13"/>
      <c r="B288" s="233"/>
      <c r="C288" s="234"/>
      <c r="D288" s="235" t="s">
        <v>137</v>
      </c>
      <c r="E288" s="236" t="s">
        <v>1</v>
      </c>
      <c r="F288" s="237" t="s">
        <v>407</v>
      </c>
      <c r="G288" s="234"/>
      <c r="H288" s="238">
        <v>25.739999999999998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137</v>
      </c>
      <c r="AU288" s="244" t="s">
        <v>86</v>
      </c>
      <c r="AV288" s="13" t="s">
        <v>86</v>
      </c>
      <c r="AW288" s="13" t="s">
        <v>32</v>
      </c>
      <c r="AX288" s="13" t="s">
        <v>84</v>
      </c>
      <c r="AY288" s="244" t="s">
        <v>129</v>
      </c>
    </row>
    <row r="289" s="2" customFormat="1" ht="24.15" customHeight="1">
      <c r="A289" s="38"/>
      <c r="B289" s="39"/>
      <c r="C289" s="219" t="s">
        <v>408</v>
      </c>
      <c r="D289" s="219" t="s">
        <v>131</v>
      </c>
      <c r="E289" s="220" t="s">
        <v>409</v>
      </c>
      <c r="F289" s="221" t="s">
        <v>410</v>
      </c>
      <c r="G289" s="222" t="s">
        <v>156</v>
      </c>
      <c r="H289" s="223">
        <v>4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135</v>
      </c>
      <c r="AT289" s="231" t="s">
        <v>131</v>
      </c>
      <c r="AU289" s="231" t="s">
        <v>86</v>
      </c>
      <c r="AY289" s="17" t="s">
        <v>129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135</v>
      </c>
      <c r="BM289" s="231" t="s">
        <v>411</v>
      </c>
    </row>
    <row r="290" s="13" customFormat="1">
      <c r="A290" s="13"/>
      <c r="B290" s="233"/>
      <c r="C290" s="234"/>
      <c r="D290" s="235" t="s">
        <v>137</v>
      </c>
      <c r="E290" s="236" t="s">
        <v>1</v>
      </c>
      <c r="F290" s="237" t="s">
        <v>135</v>
      </c>
      <c r="G290" s="234"/>
      <c r="H290" s="238">
        <v>4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137</v>
      </c>
      <c r="AU290" s="244" t="s">
        <v>86</v>
      </c>
      <c r="AV290" s="13" t="s">
        <v>86</v>
      </c>
      <c r="AW290" s="13" t="s">
        <v>32</v>
      </c>
      <c r="AX290" s="13" t="s">
        <v>84</v>
      </c>
      <c r="AY290" s="244" t="s">
        <v>129</v>
      </c>
    </row>
    <row r="291" s="2" customFormat="1" ht="37.8" customHeight="1">
      <c r="A291" s="38"/>
      <c r="B291" s="39"/>
      <c r="C291" s="219" t="s">
        <v>412</v>
      </c>
      <c r="D291" s="219" t="s">
        <v>131</v>
      </c>
      <c r="E291" s="220" t="s">
        <v>413</v>
      </c>
      <c r="F291" s="221" t="s">
        <v>414</v>
      </c>
      <c r="G291" s="222" t="s">
        <v>182</v>
      </c>
      <c r="H291" s="223">
        <v>5.1459999999999999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2.2563399999999998</v>
      </c>
      <c r="R291" s="229">
        <f>Q291*H291</f>
        <v>11.611125639999999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135</v>
      </c>
      <c r="AT291" s="231" t="s">
        <v>131</v>
      </c>
      <c r="AU291" s="231" t="s">
        <v>86</v>
      </c>
      <c r="AY291" s="17" t="s">
        <v>129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135</v>
      </c>
      <c r="BM291" s="231" t="s">
        <v>415</v>
      </c>
    </row>
    <row r="292" s="13" customFormat="1">
      <c r="A292" s="13"/>
      <c r="B292" s="233"/>
      <c r="C292" s="234"/>
      <c r="D292" s="235" t="s">
        <v>137</v>
      </c>
      <c r="E292" s="236" t="s">
        <v>1</v>
      </c>
      <c r="F292" s="237" t="s">
        <v>416</v>
      </c>
      <c r="G292" s="234"/>
      <c r="H292" s="238">
        <v>4.4710000000000001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137</v>
      </c>
      <c r="AU292" s="244" t="s">
        <v>86</v>
      </c>
      <c r="AV292" s="13" t="s">
        <v>86</v>
      </c>
      <c r="AW292" s="13" t="s">
        <v>32</v>
      </c>
      <c r="AX292" s="13" t="s">
        <v>76</v>
      </c>
      <c r="AY292" s="244" t="s">
        <v>129</v>
      </c>
    </row>
    <row r="293" s="13" customFormat="1">
      <c r="A293" s="13"/>
      <c r="B293" s="233"/>
      <c r="C293" s="234"/>
      <c r="D293" s="235" t="s">
        <v>137</v>
      </c>
      <c r="E293" s="236" t="s">
        <v>1</v>
      </c>
      <c r="F293" s="237" t="s">
        <v>417</v>
      </c>
      <c r="G293" s="234"/>
      <c r="H293" s="238">
        <v>0.67500000000000004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137</v>
      </c>
      <c r="AU293" s="244" t="s">
        <v>86</v>
      </c>
      <c r="AV293" s="13" t="s">
        <v>86</v>
      </c>
      <c r="AW293" s="13" t="s">
        <v>32</v>
      </c>
      <c r="AX293" s="13" t="s">
        <v>76</v>
      </c>
      <c r="AY293" s="244" t="s">
        <v>129</v>
      </c>
    </row>
    <row r="294" s="14" customFormat="1">
      <c r="A294" s="14"/>
      <c r="B294" s="245"/>
      <c r="C294" s="246"/>
      <c r="D294" s="235" t="s">
        <v>137</v>
      </c>
      <c r="E294" s="247" t="s">
        <v>1</v>
      </c>
      <c r="F294" s="248" t="s">
        <v>140</v>
      </c>
      <c r="G294" s="246"/>
      <c r="H294" s="249">
        <v>5.1459999999999999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137</v>
      </c>
      <c r="AU294" s="255" t="s">
        <v>86</v>
      </c>
      <c r="AV294" s="14" t="s">
        <v>135</v>
      </c>
      <c r="AW294" s="14" t="s">
        <v>32</v>
      </c>
      <c r="AX294" s="14" t="s">
        <v>84</v>
      </c>
      <c r="AY294" s="255" t="s">
        <v>129</v>
      </c>
    </row>
    <row r="295" s="2" customFormat="1" ht="24.15" customHeight="1">
      <c r="A295" s="38"/>
      <c r="B295" s="39"/>
      <c r="C295" s="219" t="s">
        <v>418</v>
      </c>
      <c r="D295" s="219" t="s">
        <v>131</v>
      </c>
      <c r="E295" s="220" t="s">
        <v>419</v>
      </c>
      <c r="F295" s="221" t="s">
        <v>420</v>
      </c>
      <c r="G295" s="222" t="s">
        <v>156</v>
      </c>
      <c r="H295" s="223">
        <v>34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41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135</v>
      </c>
      <c r="AT295" s="231" t="s">
        <v>131</v>
      </c>
      <c r="AU295" s="231" t="s">
        <v>86</v>
      </c>
      <c r="AY295" s="17" t="s">
        <v>129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135</v>
      </c>
      <c r="BM295" s="231" t="s">
        <v>421</v>
      </c>
    </row>
    <row r="296" s="13" customFormat="1">
      <c r="A296" s="13"/>
      <c r="B296" s="233"/>
      <c r="C296" s="234"/>
      <c r="D296" s="235" t="s">
        <v>137</v>
      </c>
      <c r="E296" s="236" t="s">
        <v>1</v>
      </c>
      <c r="F296" s="237" t="s">
        <v>279</v>
      </c>
      <c r="G296" s="234"/>
      <c r="H296" s="238">
        <v>34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137</v>
      </c>
      <c r="AU296" s="244" t="s">
        <v>86</v>
      </c>
      <c r="AV296" s="13" t="s">
        <v>86</v>
      </c>
      <c r="AW296" s="13" t="s">
        <v>32</v>
      </c>
      <c r="AX296" s="13" t="s">
        <v>84</v>
      </c>
      <c r="AY296" s="244" t="s">
        <v>129</v>
      </c>
    </row>
    <row r="297" s="2" customFormat="1" ht="16.5" customHeight="1">
      <c r="A297" s="38"/>
      <c r="B297" s="39"/>
      <c r="C297" s="219" t="s">
        <v>422</v>
      </c>
      <c r="D297" s="219" t="s">
        <v>131</v>
      </c>
      <c r="E297" s="220" t="s">
        <v>423</v>
      </c>
      <c r="F297" s="221" t="s">
        <v>424</v>
      </c>
      <c r="G297" s="222" t="s">
        <v>134</v>
      </c>
      <c r="H297" s="223">
        <v>1000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0.01</v>
      </c>
      <c r="T297" s="230">
        <f>S297*H297</f>
        <v>10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135</v>
      </c>
      <c r="AT297" s="231" t="s">
        <v>131</v>
      </c>
      <c r="AU297" s="231" t="s">
        <v>86</v>
      </c>
      <c r="AY297" s="17" t="s">
        <v>129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135</v>
      </c>
      <c r="BM297" s="231" t="s">
        <v>425</v>
      </c>
    </row>
    <row r="298" s="13" customFormat="1">
      <c r="A298" s="13"/>
      <c r="B298" s="233"/>
      <c r="C298" s="234"/>
      <c r="D298" s="235" t="s">
        <v>137</v>
      </c>
      <c r="E298" s="236" t="s">
        <v>1</v>
      </c>
      <c r="F298" s="237" t="s">
        <v>426</v>
      </c>
      <c r="G298" s="234"/>
      <c r="H298" s="238">
        <v>1000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137</v>
      </c>
      <c r="AU298" s="244" t="s">
        <v>86</v>
      </c>
      <c r="AV298" s="13" t="s">
        <v>86</v>
      </c>
      <c r="AW298" s="13" t="s">
        <v>32</v>
      </c>
      <c r="AX298" s="13" t="s">
        <v>84</v>
      </c>
      <c r="AY298" s="244" t="s">
        <v>129</v>
      </c>
    </row>
    <row r="299" s="2" customFormat="1" ht="24.15" customHeight="1">
      <c r="A299" s="38"/>
      <c r="B299" s="39"/>
      <c r="C299" s="219" t="s">
        <v>427</v>
      </c>
      <c r="D299" s="219" t="s">
        <v>131</v>
      </c>
      <c r="E299" s="220" t="s">
        <v>428</v>
      </c>
      <c r="F299" s="221" t="s">
        <v>429</v>
      </c>
      <c r="G299" s="222" t="s">
        <v>134</v>
      </c>
      <c r="H299" s="223">
        <v>1000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41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0.02</v>
      </c>
      <c r="T299" s="230">
        <f>S299*H299</f>
        <v>20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135</v>
      </c>
      <c r="AT299" s="231" t="s">
        <v>131</v>
      </c>
      <c r="AU299" s="231" t="s">
        <v>86</v>
      </c>
      <c r="AY299" s="17" t="s">
        <v>129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84</v>
      </c>
      <c r="BK299" s="232">
        <f>ROUND(I299*H299,2)</f>
        <v>0</v>
      </c>
      <c r="BL299" s="17" t="s">
        <v>135</v>
      </c>
      <c r="BM299" s="231" t="s">
        <v>430</v>
      </c>
    </row>
    <row r="300" s="13" customFormat="1">
      <c r="A300" s="13"/>
      <c r="B300" s="233"/>
      <c r="C300" s="234"/>
      <c r="D300" s="235" t="s">
        <v>137</v>
      </c>
      <c r="E300" s="236" t="s">
        <v>1</v>
      </c>
      <c r="F300" s="237" t="s">
        <v>426</v>
      </c>
      <c r="G300" s="234"/>
      <c r="H300" s="238">
        <v>1000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137</v>
      </c>
      <c r="AU300" s="244" t="s">
        <v>86</v>
      </c>
      <c r="AV300" s="13" t="s">
        <v>86</v>
      </c>
      <c r="AW300" s="13" t="s">
        <v>32</v>
      </c>
      <c r="AX300" s="13" t="s">
        <v>84</v>
      </c>
      <c r="AY300" s="244" t="s">
        <v>129</v>
      </c>
    </row>
    <row r="301" s="2" customFormat="1" ht="24.15" customHeight="1">
      <c r="A301" s="38"/>
      <c r="B301" s="39"/>
      <c r="C301" s="219" t="s">
        <v>431</v>
      </c>
      <c r="D301" s="219" t="s">
        <v>131</v>
      </c>
      <c r="E301" s="220" t="s">
        <v>432</v>
      </c>
      <c r="F301" s="221" t="s">
        <v>433</v>
      </c>
      <c r="G301" s="222" t="s">
        <v>305</v>
      </c>
      <c r="H301" s="223">
        <v>2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0.0040000000000000001</v>
      </c>
      <c r="T301" s="230">
        <f>S301*H301</f>
        <v>0.0080000000000000002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135</v>
      </c>
      <c r="AT301" s="231" t="s">
        <v>131</v>
      </c>
      <c r="AU301" s="231" t="s">
        <v>86</v>
      </c>
      <c r="AY301" s="17" t="s">
        <v>129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135</v>
      </c>
      <c r="BM301" s="231" t="s">
        <v>434</v>
      </c>
    </row>
    <row r="302" s="13" customFormat="1">
      <c r="A302" s="13"/>
      <c r="B302" s="233"/>
      <c r="C302" s="234"/>
      <c r="D302" s="235" t="s">
        <v>137</v>
      </c>
      <c r="E302" s="236" t="s">
        <v>1</v>
      </c>
      <c r="F302" s="237" t="s">
        <v>86</v>
      </c>
      <c r="G302" s="234"/>
      <c r="H302" s="238">
        <v>2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137</v>
      </c>
      <c r="AU302" s="244" t="s">
        <v>86</v>
      </c>
      <c r="AV302" s="13" t="s">
        <v>86</v>
      </c>
      <c r="AW302" s="13" t="s">
        <v>32</v>
      </c>
      <c r="AX302" s="13" t="s">
        <v>84</v>
      </c>
      <c r="AY302" s="244" t="s">
        <v>129</v>
      </c>
    </row>
    <row r="303" s="2" customFormat="1" ht="24.15" customHeight="1">
      <c r="A303" s="38"/>
      <c r="B303" s="39"/>
      <c r="C303" s="219" t="s">
        <v>435</v>
      </c>
      <c r="D303" s="219" t="s">
        <v>131</v>
      </c>
      <c r="E303" s="220" t="s">
        <v>436</v>
      </c>
      <c r="F303" s="221" t="s">
        <v>437</v>
      </c>
      <c r="G303" s="222" t="s">
        <v>305</v>
      </c>
      <c r="H303" s="223">
        <v>1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41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0.0050000000000000001</v>
      </c>
      <c r="T303" s="230">
        <f>S303*H303</f>
        <v>0.0050000000000000001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135</v>
      </c>
      <c r="AT303" s="231" t="s">
        <v>131</v>
      </c>
      <c r="AU303" s="231" t="s">
        <v>86</v>
      </c>
      <c r="AY303" s="17" t="s">
        <v>129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135</v>
      </c>
      <c r="BM303" s="231" t="s">
        <v>438</v>
      </c>
    </row>
    <row r="304" s="13" customFormat="1">
      <c r="A304" s="13"/>
      <c r="B304" s="233"/>
      <c r="C304" s="234"/>
      <c r="D304" s="235" t="s">
        <v>137</v>
      </c>
      <c r="E304" s="236" t="s">
        <v>1</v>
      </c>
      <c r="F304" s="237" t="s">
        <v>84</v>
      </c>
      <c r="G304" s="234"/>
      <c r="H304" s="238">
        <v>1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137</v>
      </c>
      <c r="AU304" s="244" t="s">
        <v>86</v>
      </c>
      <c r="AV304" s="13" t="s">
        <v>86</v>
      </c>
      <c r="AW304" s="13" t="s">
        <v>32</v>
      </c>
      <c r="AX304" s="13" t="s">
        <v>84</v>
      </c>
      <c r="AY304" s="244" t="s">
        <v>129</v>
      </c>
    </row>
    <row r="305" s="2" customFormat="1" ht="33" customHeight="1">
      <c r="A305" s="38"/>
      <c r="B305" s="39"/>
      <c r="C305" s="219" t="s">
        <v>439</v>
      </c>
      <c r="D305" s="219" t="s">
        <v>131</v>
      </c>
      <c r="E305" s="220" t="s">
        <v>440</v>
      </c>
      <c r="F305" s="221" t="s">
        <v>441</v>
      </c>
      <c r="G305" s="222" t="s">
        <v>305</v>
      </c>
      <c r="H305" s="223">
        <v>1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41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135</v>
      </c>
      <c r="AT305" s="231" t="s">
        <v>131</v>
      </c>
      <c r="AU305" s="231" t="s">
        <v>86</v>
      </c>
      <c r="AY305" s="17" t="s">
        <v>129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135</v>
      </c>
      <c r="BM305" s="231" t="s">
        <v>442</v>
      </c>
    </row>
    <row r="306" s="13" customFormat="1">
      <c r="A306" s="13"/>
      <c r="B306" s="233"/>
      <c r="C306" s="234"/>
      <c r="D306" s="235" t="s">
        <v>137</v>
      </c>
      <c r="E306" s="236" t="s">
        <v>1</v>
      </c>
      <c r="F306" s="237" t="s">
        <v>84</v>
      </c>
      <c r="G306" s="234"/>
      <c r="H306" s="238">
        <v>1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137</v>
      </c>
      <c r="AU306" s="244" t="s">
        <v>86</v>
      </c>
      <c r="AV306" s="13" t="s">
        <v>86</v>
      </c>
      <c r="AW306" s="13" t="s">
        <v>32</v>
      </c>
      <c r="AX306" s="13" t="s">
        <v>84</v>
      </c>
      <c r="AY306" s="244" t="s">
        <v>129</v>
      </c>
    </row>
    <row r="307" s="12" customFormat="1" ht="22.8" customHeight="1">
      <c r="A307" s="12"/>
      <c r="B307" s="203"/>
      <c r="C307" s="204"/>
      <c r="D307" s="205" t="s">
        <v>75</v>
      </c>
      <c r="E307" s="217" t="s">
        <v>443</v>
      </c>
      <c r="F307" s="217" t="s">
        <v>444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SUM(P308:P317)</f>
        <v>0</v>
      </c>
      <c r="Q307" s="211"/>
      <c r="R307" s="212">
        <f>SUM(R308:R317)</f>
        <v>0</v>
      </c>
      <c r="S307" s="211"/>
      <c r="T307" s="213">
        <f>SUM(T308:T317)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84</v>
      </c>
      <c r="AT307" s="215" t="s">
        <v>75</v>
      </c>
      <c r="AU307" s="215" t="s">
        <v>84</v>
      </c>
      <c r="AY307" s="214" t="s">
        <v>129</v>
      </c>
      <c r="BK307" s="216">
        <f>SUM(BK308:BK317)</f>
        <v>0</v>
      </c>
    </row>
    <row r="308" s="2" customFormat="1" ht="21.75" customHeight="1">
      <c r="A308" s="38"/>
      <c r="B308" s="39"/>
      <c r="C308" s="219" t="s">
        <v>445</v>
      </c>
      <c r="D308" s="219" t="s">
        <v>131</v>
      </c>
      <c r="E308" s="220" t="s">
        <v>446</v>
      </c>
      <c r="F308" s="221" t="s">
        <v>447</v>
      </c>
      <c r="G308" s="222" t="s">
        <v>448</v>
      </c>
      <c r="H308" s="223">
        <v>90.632000000000005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41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135</v>
      </c>
      <c r="AT308" s="231" t="s">
        <v>131</v>
      </c>
      <c r="AU308" s="231" t="s">
        <v>86</v>
      </c>
      <c r="AY308" s="17" t="s">
        <v>129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84</v>
      </c>
      <c r="BK308" s="232">
        <f>ROUND(I308*H308,2)</f>
        <v>0</v>
      </c>
      <c r="BL308" s="17" t="s">
        <v>135</v>
      </c>
      <c r="BM308" s="231" t="s">
        <v>449</v>
      </c>
    </row>
    <row r="309" s="13" customFormat="1">
      <c r="A309" s="13"/>
      <c r="B309" s="233"/>
      <c r="C309" s="234"/>
      <c r="D309" s="235" t="s">
        <v>137</v>
      </c>
      <c r="E309" s="236" t="s">
        <v>1</v>
      </c>
      <c r="F309" s="237" t="s">
        <v>450</v>
      </c>
      <c r="G309" s="234"/>
      <c r="H309" s="238">
        <v>90.632000000000005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137</v>
      </c>
      <c r="AU309" s="244" t="s">
        <v>86</v>
      </c>
      <c r="AV309" s="13" t="s">
        <v>86</v>
      </c>
      <c r="AW309" s="13" t="s">
        <v>32</v>
      </c>
      <c r="AX309" s="13" t="s">
        <v>84</v>
      </c>
      <c r="AY309" s="244" t="s">
        <v>129</v>
      </c>
    </row>
    <row r="310" s="2" customFormat="1" ht="24.15" customHeight="1">
      <c r="A310" s="38"/>
      <c r="B310" s="39"/>
      <c r="C310" s="219" t="s">
        <v>451</v>
      </c>
      <c r="D310" s="219" t="s">
        <v>131</v>
      </c>
      <c r="E310" s="220" t="s">
        <v>452</v>
      </c>
      <c r="F310" s="221" t="s">
        <v>453</v>
      </c>
      <c r="G310" s="222" t="s">
        <v>448</v>
      </c>
      <c r="H310" s="223">
        <v>453.16000000000002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41</v>
      </c>
      <c r="O310" s="91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135</v>
      </c>
      <c r="AT310" s="231" t="s">
        <v>131</v>
      </c>
      <c r="AU310" s="231" t="s">
        <v>86</v>
      </c>
      <c r="AY310" s="17" t="s">
        <v>129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135</v>
      </c>
      <c r="BM310" s="231" t="s">
        <v>454</v>
      </c>
    </row>
    <row r="311" s="13" customFormat="1">
      <c r="A311" s="13"/>
      <c r="B311" s="233"/>
      <c r="C311" s="234"/>
      <c r="D311" s="235" t="s">
        <v>137</v>
      </c>
      <c r="E311" s="236" t="s">
        <v>1</v>
      </c>
      <c r="F311" s="237" t="s">
        <v>455</v>
      </c>
      <c r="G311" s="234"/>
      <c r="H311" s="238">
        <v>453.16000000000002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137</v>
      </c>
      <c r="AU311" s="244" t="s">
        <v>86</v>
      </c>
      <c r="AV311" s="13" t="s">
        <v>86</v>
      </c>
      <c r="AW311" s="13" t="s">
        <v>32</v>
      </c>
      <c r="AX311" s="13" t="s">
        <v>84</v>
      </c>
      <c r="AY311" s="244" t="s">
        <v>129</v>
      </c>
    </row>
    <row r="312" s="2" customFormat="1" ht="37.8" customHeight="1">
      <c r="A312" s="38"/>
      <c r="B312" s="39"/>
      <c r="C312" s="219" t="s">
        <v>456</v>
      </c>
      <c r="D312" s="219" t="s">
        <v>131</v>
      </c>
      <c r="E312" s="220" t="s">
        <v>457</v>
      </c>
      <c r="F312" s="221" t="s">
        <v>458</v>
      </c>
      <c r="G312" s="222" t="s">
        <v>448</v>
      </c>
      <c r="H312" s="223">
        <v>16.568000000000001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135</v>
      </c>
      <c r="AT312" s="231" t="s">
        <v>131</v>
      </c>
      <c r="AU312" s="231" t="s">
        <v>86</v>
      </c>
      <c r="AY312" s="17" t="s">
        <v>129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135</v>
      </c>
      <c r="BM312" s="231" t="s">
        <v>459</v>
      </c>
    </row>
    <row r="313" s="13" customFormat="1">
      <c r="A313" s="13"/>
      <c r="B313" s="233"/>
      <c r="C313" s="234"/>
      <c r="D313" s="235" t="s">
        <v>137</v>
      </c>
      <c r="E313" s="236" t="s">
        <v>1</v>
      </c>
      <c r="F313" s="237" t="s">
        <v>460</v>
      </c>
      <c r="G313" s="234"/>
      <c r="H313" s="238">
        <v>16.568000000000001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137</v>
      </c>
      <c r="AU313" s="244" t="s">
        <v>86</v>
      </c>
      <c r="AV313" s="13" t="s">
        <v>86</v>
      </c>
      <c r="AW313" s="13" t="s">
        <v>32</v>
      </c>
      <c r="AX313" s="13" t="s">
        <v>84</v>
      </c>
      <c r="AY313" s="244" t="s">
        <v>129</v>
      </c>
    </row>
    <row r="314" s="2" customFormat="1" ht="33" customHeight="1">
      <c r="A314" s="38"/>
      <c r="B314" s="39"/>
      <c r="C314" s="219" t="s">
        <v>461</v>
      </c>
      <c r="D314" s="219" t="s">
        <v>131</v>
      </c>
      <c r="E314" s="220" t="s">
        <v>462</v>
      </c>
      <c r="F314" s="221" t="s">
        <v>463</v>
      </c>
      <c r="G314" s="222" t="s">
        <v>448</v>
      </c>
      <c r="H314" s="223">
        <v>10.112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41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135</v>
      </c>
      <c r="AT314" s="231" t="s">
        <v>131</v>
      </c>
      <c r="AU314" s="231" t="s">
        <v>86</v>
      </c>
      <c r="AY314" s="17" t="s">
        <v>129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135</v>
      </c>
      <c r="BM314" s="231" t="s">
        <v>464</v>
      </c>
    </row>
    <row r="315" s="13" customFormat="1">
      <c r="A315" s="13"/>
      <c r="B315" s="233"/>
      <c r="C315" s="234"/>
      <c r="D315" s="235" t="s">
        <v>137</v>
      </c>
      <c r="E315" s="236" t="s">
        <v>1</v>
      </c>
      <c r="F315" s="237" t="s">
        <v>465</v>
      </c>
      <c r="G315" s="234"/>
      <c r="H315" s="238">
        <v>10.112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137</v>
      </c>
      <c r="AU315" s="244" t="s">
        <v>86</v>
      </c>
      <c r="AV315" s="13" t="s">
        <v>86</v>
      </c>
      <c r="AW315" s="13" t="s">
        <v>32</v>
      </c>
      <c r="AX315" s="13" t="s">
        <v>84</v>
      </c>
      <c r="AY315" s="244" t="s">
        <v>129</v>
      </c>
    </row>
    <row r="316" s="2" customFormat="1" ht="24.15" customHeight="1">
      <c r="A316" s="38"/>
      <c r="B316" s="39"/>
      <c r="C316" s="219" t="s">
        <v>466</v>
      </c>
      <c r="D316" s="219" t="s">
        <v>131</v>
      </c>
      <c r="E316" s="220" t="s">
        <v>467</v>
      </c>
      <c r="F316" s="221" t="s">
        <v>468</v>
      </c>
      <c r="G316" s="222" t="s">
        <v>448</v>
      </c>
      <c r="H316" s="223">
        <v>33.939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135</v>
      </c>
      <c r="AT316" s="231" t="s">
        <v>131</v>
      </c>
      <c r="AU316" s="231" t="s">
        <v>86</v>
      </c>
      <c r="AY316" s="17" t="s">
        <v>129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135</v>
      </c>
      <c r="BM316" s="231" t="s">
        <v>469</v>
      </c>
    </row>
    <row r="317" s="13" customFormat="1">
      <c r="A317" s="13"/>
      <c r="B317" s="233"/>
      <c r="C317" s="234"/>
      <c r="D317" s="235" t="s">
        <v>137</v>
      </c>
      <c r="E317" s="236" t="s">
        <v>1</v>
      </c>
      <c r="F317" s="237" t="s">
        <v>470</v>
      </c>
      <c r="G317" s="234"/>
      <c r="H317" s="238">
        <v>33.939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137</v>
      </c>
      <c r="AU317" s="244" t="s">
        <v>86</v>
      </c>
      <c r="AV317" s="13" t="s">
        <v>86</v>
      </c>
      <c r="AW317" s="13" t="s">
        <v>32</v>
      </c>
      <c r="AX317" s="13" t="s">
        <v>84</v>
      </c>
      <c r="AY317" s="244" t="s">
        <v>129</v>
      </c>
    </row>
    <row r="318" s="12" customFormat="1" ht="22.8" customHeight="1">
      <c r="A318" s="12"/>
      <c r="B318" s="203"/>
      <c r="C318" s="204"/>
      <c r="D318" s="205" t="s">
        <v>75</v>
      </c>
      <c r="E318" s="217" t="s">
        <v>471</v>
      </c>
      <c r="F318" s="217" t="s">
        <v>472</v>
      </c>
      <c r="G318" s="204"/>
      <c r="H318" s="204"/>
      <c r="I318" s="207"/>
      <c r="J318" s="218">
        <f>BK318</f>
        <v>0</v>
      </c>
      <c r="K318" s="204"/>
      <c r="L318" s="209"/>
      <c r="M318" s="210"/>
      <c r="N318" s="211"/>
      <c r="O318" s="211"/>
      <c r="P318" s="212">
        <f>SUM(P319:P322)</f>
        <v>0</v>
      </c>
      <c r="Q318" s="211"/>
      <c r="R318" s="212">
        <f>SUM(R319:R322)</f>
        <v>0</v>
      </c>
      <c r="S318" s="211"/>
      <c r="T318" s="213">
        <f>SUM(T319:T322)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84</v>
      </c>
      <c r="AT318" s="215" t="s">
        <v>75</v>
      </c>
      <c r="AU318" s="215" t="s">
        <v>84</v>
      </c>
      <c r="AY318" s="214" t="s">
        <v>129</v>
      </c>
      <c r="BK318" s="216">
        <f>SUM(BK319:BK322)</f>
        <v>0</v>
      </c>
    </row>
    <row r="319" s="2" customFormat="1" ht="33" customHeight="1">
      <c r="A319" s="38"/>
      <c r="B319" s="39"/>
      <c r="C319" s="219" t="s">
        <v>473</v>
      </c>
      <c r="D319" s="219" t="s">
        <v>131</v>
      </c>
      <c r="E319" s="220" t="s">
        <v>474</v>
      </c>
      <c r="F319" s="221" t="s">
        <v>475</v>
      </c>
      <c r="G319" s="222" t="s">
        <v>448</v>
      </c>
      <c r="H319" s="223">
        <v>32.917000000000002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41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135</v>
      </c>
      <c r="AT319" s="231" t="s">
        <v>131</v>
      </c>
      <c r="AU319" s="231" t="s">
        <v>86</v>
      </c>
      <c r="AY319" s="17" t="s">
        <v>129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135</v>
      </c>
      <c r="BM319" s="231" t="s">
        <v>476</v>
      </c>
    </row>
    <row r="320" s="13" customFormat="1">
      <c r="A320" s="13"/>
      <c r="B320" s="233"/>
      <c r="C320" s="234"/>
      <c r="D320" s="235" t="s">
        <v>137</v>
      </c>
      <c r="E320" s="236" t="s">
        <v>1</v>
      </c>
      <c r="F320" s="237" t="s">
        <v>477</v>
      </c>
      <c r="G320" s="234"/>
      <c r="H320" s="238">
        <v>32.917000000000002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137</v>
      </c>
      <c r="AU320" s="244" t="s">
        <v>86</v>
      </c>
      <c r="AV320" s="13" t="s">
        <v>86</v>
      </c>
      <c r="AW320" s="13" t="s">
        <v>32</v>
      </c>
      <c r="AX320" s="13" t="s">
        <v>84</v>
      </c>
      <c r="AY320" s="244" t="s">
        <v>129</v>
      </c>
    </row>
    <row r="321" s="2" customFormat="1" ht="33" customHeight="1">
      <c r="A321" s="38"/>
      <c r="B321" s="39"/>
      <c r="C321" s="219" t="s">
        <v>478</v>
      </c>
      <c r="D321" s="219" t="s">
        <v>131</v>
      </c>
      <c r="E321" s="220" t="s">
        <v>479</v>
      </c>
      <c r="F321" s="221" t="s">
        <v>480</v>
      </c>
      <c r="G321" s="222" t="s">
        <v>448</v>
      </c>
      <c r="H321" s="223">
        <v>32.917000000000002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41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135</v>
      </c>
      <c r="AT321" s="231" t="s">
        <v>131</v>
      </c>
      <c r="AU321" s="231" t="s">
        <v>86</v>
      </c>
      <c r="AY321" s="17" t="s">
        <v>129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84</v>
      </c>
      <c r="BK321" s="232">
        <f>ROUND(I321*H321,2)</f>
        <v>0</v>
      </c>
      <c r="BL321" s="17" t="s">
        <v>135</v>
      </c>
      <c r="BM321" s="231" t="s">
        <v>481</v>
      </c>
    </row>
    <row r="322" s="13" customFormat="1">
      <c r="A322" s="13"/>
      <c r="B322" s="233"/>
      <c r="C322" s="234"/>
      <c r="D322" s="235" t="s">
        <v>137</v>
      </c>
      <c r="E322" s="236" t="s">
        <v>1</v>
      </c>
      <c r="F322" s="237" t="s">
        <v>477</v>
      </c>
      <c r="G322" s="234"/>
      <c r="H322" s="238">
        <v>32.917000000000002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137</v>
      </c>
      <c r="AU322" s="244" t="s">
        <v>86</v>
      </c>
      <c r="AV322" s="13" t="s">
        <v>86</v>
      </c>
      <c r="AW322" s="13" t="s">
        <v>32</v>
      </c>
      <c r="AX322" s="13" t="s">
        <v>84</v>
      </c>
      <c r="AY322" s="244" t="s">
        <v>129</v>
      </c>
    </row>
    <row r="323" s="12" customFormat="1" ht="25.92" customHeight="1">
      <c r="A323" s="12"/>
      <c r="B323" s="203"/>
      <c r="C323" s="204"/>
      <c r="D323" s="205" t="s">
        <v>75</v>
      </c>
      <c r="E323" s="206" t="s">
        <v>482</v>
      </c>
      <c r="F323" s="206" t="s">
        <v>483</v>
      </c>
      <c r="G323" s="204"/>
      <c r="H323" s="204"/>
      <c r="I323" s="207"/>
      <c r="J323" s="208">
        <f>BK323</f>
        <v>0</v>
      </c>
      <c r="K323" s="204"/>
      <c r="L323" s="209"/>
      <c r="M323" s="210"/>
      <c r="N323" s="211"/>
      <c r="O323" s="211"/>
      <c r="P323" s="212">
        <f>P324+P330+P332+P334+P336</f>
        <v>0</v>
      </c>
      <c r="Q323" s="211"/>
      <c r="R323" s="212">
        <f>R324+R330+R332+R334+R336</f>
        <v>0</v>
      </c>
      <c r="S323" s="211"/>
      <c r="T323" s="213">
        <f>T324+T330+T332+T334+T336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4" t="s">
        <v>149</v>
      </c>
      <c r="AT323" s="215" t="s">
        <v>75</v>
      </c>
      <c r="AU323" s="215" t="s">
        <v>76</v>
      </c>
      <c r="AY323" s="214" t="s">
        <v>129</v>
      </c>
      <c r="BK323" s="216">
        <f>BK324+BK330+BK332+BK334+BK336</f>
        <v>0</v>
      </c>
    </row>
    <row r="324" s="12" customFormat="1" ht="22.8" customHeight="1">
      <c r="A324" s="12"/>
      <c r="B324" s="203"/>
      <c r="C324" s="204"/>
      <c r="D324" s="205" t="s">
        <v>75</v>
      </c>
      <c r="E324" s="217" t="s">
        <v>484</v>
      </c>
      <c r="F324" s="217" t="s">
        <v>485</v>
      </c>
      <c r="G324" s="204"/>
      <c r="H324" s="204"/>
      <c r="I324" s="207"/>
      <c r="J324" s="218">
        <f>BK324</f>
        <v>0</v>
      </c>
      <c r="K324" s="204"/>
      <c r="L324" s="209"/>
      <c r="M324" s="210"/>
      <c r="N324" s="211"/>
      <c r="O324" s="211"/>
      <c r="P324" s="212">
        <f>SUM(P325:P329)</f>
        <v>0</v>
      </c>
      <c r="Q324" s="211"/>
      <c r="R324" s="212">
        <f>SUM(R325:R329)</f>
        <v>0</v>
      </c>
      <c r="S324" s="211"/>
      <c r="T324" s="213">
        <f>SUM(T325:T329)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4" t="s">
        <v>149</v>
      </c>
      <c r="AT324" s="215" t="s">
        <v>75</v>
      </c>
      <c r="AU324" s="215" t="s">
        <v>84</v>
      </c>
      <c r="AY324" s="214" t="s">
        <v>129</v>
      </c>
      <c r="BK324" s="216">
        <f>SUM(BK325:BK329)</f>
        <v>0</v>
      </c>
    </row>
    <row r="325" s="2" customFormat="1" ht="16.5" customHeight="1">
      <c r="A325" s="38"/>
      <c r="B325" s="39"/>
      <c r="C325" s="219" t="s">
        <v>486</v>
      </c>
      <c r="D325" s="219" t="s">
        <v>131</v>
      </c>
      <c r="E325" s="220" t="s">
        <v>487</v>
      </c>
      <c r="F325" s="221" t="s">
        <v>488</v>
      </c>
      <c r="G325" s="222" t="s">
        <v>489</v>
      </c>
      <c r="H325" s="223">
        <v>1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41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490</v>
      </c>
      <c r="AT325" s="231" t="s">
        <v>131</v>
      </c>
      <c r="AU325" s="231" t="s">
        <v>86</v>
      </c>
      <c r="AY325" s="17" t="s">
        <v>129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490</v>
      </c>
      <c r="BM325" s="231" t="s">
        <v>491</v>
      </c>
    </row>
    <row r="326" s="2" customFormat="1" ht="16.5" customHeight="1">
      <c r="A326" s="38"/>
      <c r="B326" s="39"/>
      <c r="C326" s="219" t="s">
        <v>492</v>
      </c>
      <c r="D326" s="219" t="s">
        <v>131</v>
      </c>
      <c r="E326" s="220" t="s">
        <v>493</v>
      </c>
      <c r="F326" s="221" t="s">
        <v>494</v>
      </c>
      <c r="G326" s="222" t="s">
        <v>489</v>
      </c>
      <c r="H326" s="223">
        <v>1</v>
      </c>
      <c r="I326" s="224"/>
      <c r="J326" s="225">
        <f>ROUND(I326*H326,2)</f>
        <v>0</v>
      </c>
      <c r="K326" s="226"/>
      <c r="L326" s="44"/>
      <c r="M326" s="227" t="s">
        <v>1</v>
      </c>
      <c r="N326" s="228" t="s">
        <v>41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490</v>
      </c>
      <c r="AT326" s="231" t="s">
        <v>131</v>
      </c>
      <c r="AU326" s="231" t="s">
        <v>86</v>
      </c>
      <c r="AY326" s="17" t="s">
        <v>129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84</v>
      </c>
      <c r="BK326" s="232">
        <f>ROUND(I326*H326,2)</f>
        <v>0</v>
      </c>
      <c r="BL326" s="17" t="s">
        <v>490</v>
      </c>
      <c r="BM326" s="231" t="s">
        <v>495</v>
      </c>
    </row>
    <row r="327" s="2" customFormat="1" ht="21.75" customHeight="1">
      <c r="A327" s="38"/>
      <c r="B327" s="39"/>
      <c r="C327" s="219" t="s">
        <v>496</v>
      </c>
      <c r="D327" s="219" t="s">
        <v>131</v>
      </c>
      <c r="E327" s="220" t="s">
        <v>497</v>
      </c>
      <c r="F327" s="221" t="s">
        <v>498</v>
      </c>
      <c r="G327" s="222" t="s">
        <v>489</v>
      </c>
      <c r="H327" s="223">
        <v>1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41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490</v>
      </c>
      <c r="AT327" s="231" t="s">
        <v>131</v>
      </c>
      <c r="AU327" s="231" t="s">
        <v>86</v>
      </c>
      <c r="AY327" s="17" t="s">
        <v>129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490</v>
      </c>
      <c r="BM327" s="231" t="s">
        <v>499</v>
      </c>
    </row>
    <row r="328" s="2" customFormat="1" ht="16.5" customHeight="1">
      <c r="A328" s="38"/>
      <c r="B328" s="39"/>
      <c r="C328" s="219" t="s">
        <v>500</v>
      </c>
      <c r="D328" s="219" t="s">
        <v>131</v>
      </c>
      <c r="E328" s="220" t="s">
        <v>501</v>
      </c>
      <c r="F328" s="221" t="s">
        <v>502</v>
      </c>
      <c r="G328" s="222" t="s">
        <v>489</v>
      </c>
      <c r="H328" s="223">
        <v>1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41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490</v>
      </c>
      <c r="AT328" s="231" t="s">
        <v>131</v>
      </c>
      <c r="AU328" s="231" t="s">
        <v>86</v>
      </c>
      <c r="AY328" s="17" t="s">
        <v>129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490</v>
      </c>
      <c r="BM328" s="231" t="s">
        <v>503</v>
      </c>
    </row>
    <row r="329" s="2" customFormat="1" ht="24.15" customHeight="1">
      <c r="A329" s="38"/>
      <c r="B329" s="39"/>
      <c r="C329" s="219" t="s">
        <v>504</v>
      </c>
      <c r="D329" s="219" t="s">
        <v>131</v>
      </c>
      <c r="E329" s="220" t="s">
        <v>505</v>
      </c>
      <c r="F329" s="221" t="s">
        <v>506</v>
      </c>
      <c r="G329" s="222" t="s">
        <v>489</v>
      </c>
      <c r="H329" s="223">
        <v>1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490</v>
      </c>
      <c r="AT329" s="231" t="s">
        <v>131</v>
      </c>
      <c r="AU329" s="231" t="s">
        <v>86</v>
      </c>
      <c r="AY329" s="17" t="s">
        <v>129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490</v>
      </c>
      <c r="BM329" s="231" t="s">
        <v>507</v>
      </c>
    </row>
    <row r="330" s="12" customFormat="1" ht="22.8" customHeight="1">
      <c r="A330" s="12"/>
      <c r="B330" s="203"/>
      <c r="C330" s="204"/>
      <c r="D330" s="205" t="s">
        <v>75</v>
      </c>
      <c r="E330" s="217" t="s">
        <v>508</v>
      </c>
      <c r="F330" s="217" t="s">
        <v>509</v>
      </c>
      <c r="G330" s="204"/>
      <c r="H330" s="204"/>
      <c r="I330" s="207"/>
      <c r="J330" s="218">
        <f>BK330</f>
        <v>0</v>
      </c>
      <c r="K330" s="204"/>
      <c r="L330" s="209"/>
      <c r="M330" s="210"/>
      <c r="N330" s="211"/>
      <c r="O330" s="211"/>
      <c r="P330" s="212">
        <f>P331</f>
        <v>0</v>
      </c>
      <c r="Q330" s="211"/>
      <c r="R330" s="212">
        <f>R331</f>
        <v>0</v>
      </c>
      <c r="S330" s="211"/>
      <c r="T330" s="213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4" t="s">
        <v>149</v>
      </c>
      <c r="AT330" s="215" t="s">
        <v>75</v>
      </c>
      <c r="AU330" s="215" t="s">
        <v>84</v>
      </c>
      <c r="AY330" s="214" t="s">
        <v>129</v>
      </c>
      <c r="BK330" s="216">
        <f>BK331</f>
        <v>0</v>
      </c>
    </row>
    <row r="331" s="2" customFormat="1" ht="24.15" customHeight="1">
      <c r="A331" s="38"/>
      <c r="B331" s="39"/>
      <c r="C331" s="219" t="s">
        <v>510</v>
      </c>
      <c r="D331" s="219" t="s">
        <v>131</v>
      </c>
      <c r="E331" s="220" t="s">
        <v>511</v>
      </c>
      <c r="F331" s="221" t="s">
        <v>512</v>
      </c>
      <c r="G331" s="222" t="s">
        <v>489</v>
      </c>
      <c r="H331" s="223">
        <v>1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41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490</v>
      </c>
      <c r="AT331" s="231" t="s">
        <v>131</v>
      </c>
      <c r="AU331" s="231" t="s">
        <v>86</v>
      </c>
      <c r="AY331" s="17" t="s">
        <v>129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84</v>
      </c>
      <c r="BK331" s="232">
        <f>ROUND(I331*H331,2)</f>
        <v>0</v>
      </c>
      <c r="BL331" s="17" t="s">
        <v>490</v>
      </c>
      <c r="BM331" s="231" t="s">
        <v>513</v>
      </c>
    </row>
    <row r="332" s="12" customFormat="1" ht="22.8" customHeight="1">
      <c r="A332" s="12"/>
      <c r="B332" s="203"/>
      <c r="C332" s="204"/>
      <c r="D332" s="205" t="s">
        <v>75</v>
      </c>
      <c r="E332" s="217" t="s">
        <v>514</v>
      </c>
      <c r="F332" s="217" t="s">
        <v>515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P333</f>
        <v>0</v>
      </c>
      <c r="Q332" s="211"/>
      <c r="R332" s="212">
        <f>R333</f>
        <v>0</v>
      </c>
      <c r="S332" s="211"/>
      <c r="T332" s="213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149</v>
      </c>
      <c r="AT332" s="215" t="s">
        <v>75</v>
      </c>
      <c r="AU332" s="215" t="s">
        <v>84</v>
      </c>
      <c r="AY332" s="214" t="s">
        <v>129</v>
      </c>
      <c r="BK332" s="216">
        <f>BK333</f>
        <v>0</v>
      </c>
    </row>
    <row r="333" s="2" customFormat="1" ht="21.75" customHeight="1">
      <c r="A333" s="38"/>
      <c r="B333" s="39"/>
      <c r="C333" s="219" t="s">
        <v>516</v>
      </c>
      <c r="D333" s="219" t="s">
        <v>131</v>
      </c>
      <c r="E333" s="220" t="s">
        <v>517</v>
      </c>
      <c r="F333" s="221" t="s">
        <v>518</v>
      </c>
      <c r="G333" s="222" t="s">
        <v>519</v>
      </c>
      <c r="H333" s="223">
        <v>1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490</v>
      </c>
      <c r="AT333" s="231" t="s">
        <v>131</v>
      </c>
      <c r="AU333" s="231" t="s">
        <v>86</v>
      </c>
      <c r="AY333" s="17" t="s">
        <v>129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490</v>
      </c>
      <c r="BM333" s="231" t="s">
        <v>520</v>
      </c>
    </row>
    <row r="334" s="12" customFormat="1" ht="22.8" customHeight="1">
      <c r="A334" s="12"/>
      <c r="B334" s="203"/>
      <c r="C334" s="204"/>
      <c r="D334" s="205" t="s">
        <v>75</v>
      </c>
      <c r="E334" s="217" t="s">
        <v>521</v>
      </c>
      <c r="F334" s="217" t="s">
        <v>522</v>
      </c>
      <c r="G334" s="204"/>
      <c r="H334" s="204"/>
      <c r="I334" s="207"/>
      <c r="J334" s="218">
        <f>BK334</f>
        <v>0</v>
      </c>
      <c r="K334" s="204"/>
      <c r="L334" s="209"/>
      <c r="M334" s="210"/>
      <c r="N334" s="211"/>
      <c r="O334" s="211"/>
      <c r="P334" s="212">
        <f>P335</f>
        <v>0</v>
      </c>
      <c r="Q334" s="211"/>
      <c r="R334" s="212">
        <f>R335</f>
        <v>0</v>
      </c>
      <c r="S334" s="211"/>
      <c r="T334" s="213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4" t="s">
        <v>149</v>
      </c>
      <c r="AT334" s="215" t="s">
        <v>75</v>
      </c>
      <c r="AU334" s="215" t="s">
        <v>84</v>
      </c>
      <c r="AY334" s="214" t="s">
        <v>129</v>
      </c>
      <c r="BK334" s="216">
        <f>BK335</f>
        <v>0</v>
      </c>
    </row>
    <row r="335" s="2" customFormat="1" ht="16.5" customHeight="1">
      <c r="A335" s="38"/>
      <c r="B335" s="39"/>
      <c r="C335" s="219" t="s">
        <v>523</v>
      </c>
      <c r="D335" s="219" t="s">
        <v>131</v>
      </c>
      <c r="E335" s="220" t="s">
        <v>524</v>
      </c>
      <c r="F335" s="221" t="s">
        <v>525</v>
      </c>
      <c r="G335" s="222" t="s">
        <v>489</v>
      </c>
      <c r="H335" s="223">
        <v>1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490</v>
      </c>
      <c r="AT335" s="231" t="s">
        <v>131</v>
      </c>
      <c r="AU335" s="231" t="s">
        <v>86</v>
      </c>
      <c r="AY335" s="17" t="s">
        <v>129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490</v>
      </c>
      <c r="BM335" s="231" t="s">
        <v>526</v>
      </c>
    </row>
    <row r="336" s="12" customFormat="1" ht="22.8" customHeight="1">
      <c r="A336" s="12"/>
      <c r="B336" s="203"/>
      <c r="C336" s="204"/>
      <c r="D336" s="205" t="s">
        <v>75</v>
      </c>
      <c r="E336" s="217" t="s">
        <v>527</v>
      </c>
      <c r="F336" s="217" t="s">
        <v>528</v>
      </c>
      <c r="G336" s="204"/>
      <c r="H336" s="204"/>
      <c r="I336" s="207"/>
      <c r="J336" s="218">
        <f>BK336</f>
        <v>0</v>
      </c>
      <c r="K336" s="204"/>
      <c r="L336" s="209"/>
      <c r="M336" s="210"/>
      <c r="N336" s="211"/>
      <c r="O336" s="211"/>
      <c r="P336" s="212">
        <f>P337</f>
        <v>0</v>
      </c>
      <c r="Q336" s="211"/>
      <c r="R336" s="212">
        <f>R337</f>
        <v>0</v>
      </c>
      <c r="S336" s="211"/>
      <c r="T336" s="213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4" t="s">
        <v>149</v>
      </c>
      <c r="AT336" s="215" t="s">
        <v>75</v>
      </c>
      <c r="AU336" s="215" t="s">
        <v>84</v>
      </c>
      <c r="AY336" s="214" t="s">
        <v>129</v>
      </c>
      <c r="BK336" s="216">
        <f>BK337</f>
        <v>0</v>
      </c>
    </row>
    <row r="337" s="2" customFormat="1" ht="16.5" customHeight="1">
      <c r="A337" s="38"/>
      <c r="B337" s="39"/>
      <c r="C337" s="219" t="s">
        <v>529</v>
      </c>
      <c r="D337" s="219" t="s">
        <v>131</v>
      </c>
      <c r="E337" s="220" t="s">
        <v>530</v>
      </c>
      <c r="F337" s="221" t="s">
        <v>531</v>
      </c>
      <c r="G337" s="222" t="s">
        <v>305</v>
      </c>
      <c r="H337" s="223">
        <v>1</v>
      </c>
      <c r="I337" s="224"/>
      <c r="J337" s="225">
        <f>ROUND(I337*H337,2)</f>
        <v>0</v>
      </c>
      <c r="K337" s="226"/>
      <c r="L337" s="44"/>
      <c r="M337" s="278" t="s">
        <v>1</v>
      </c>
      <c r="N337" s="279" t="s">
        <v>41</v>
      </c>
      <c r="O337" s="280"/>
      <c r="P337" s="281">
        <f>O337*H337</f>
        <v>0</v>
      </c>
      <c r="Q337" s="281">
        <v>0</v>
      </c>
      <c r="R337" s="281">
        <f>Q337*H337</f>
        <v>0</v>
      </c>
      <c r="S337" s="281">
        <v>0</v>
      </c>
      <c r="T337" s="28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490</v>
      </c>
      <c r="AT337" s="231" t="s">
        <v>131</v>
      </c>
      <c r="AU337" s="231" t="s">
        <v>86</v>
      </c>
      <c r="AY337" s="17" t="s">
        <v>129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84</v>
      </c>
      <c r="BK337" s="232">
        <f>ROUND(I337*H337,2)</f>
        <v>0</v>
      </c>
      <c r="BL337" s="17" t="s">
        <v>490</v>
      </c>
      <c r="BM337" s="231" t="s">
        <v>532</v>
      </c>
    </row>
    <row r="338" s="2" customFormat="1" ht="6.96" customHeight="1">
      <c r="A338" s="38"/>
      <c r="B338" s="66"/>
      <c r="C338" s="67"/>
      <c r="D338" s="67"/>
      <c r="E338" s="67"/>
      <c r="F338" s="67"/>
      <c r="G338" s="67"/>
      <c r="H338" s="67"/>
      <c r="I338" s="67"/>
      <c r="J338" s="67"/>
      <c r="K338" s="67"/>
      <c r="L338" s="44"/>
      <c r="M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</row>
  </sheetData>
  <sheetProtection sheet="1" autoFilter="0" formatColumns="0" formatRows="0" objects="1" scenarios="1" spinCount="100000" saltValue="+G+UHjEKEYMI54sNmS7p9v2Shu6enRMUTSfX//LFsk7YtEKvSJgassRra//vX6qt123776CCGYQUB6IG4vyaRQ==" hashValue="1PH0Y3SHfDbWFA3jZpigRGTlAOqjeAD+LZ+FlwwgOgHTfCejDc7/aJqspzR16n7jfIc+tVRyav3RMYwC30oVlw==" algorithmName="SHA-512" password="CC35"/>
  <autoFilter ref="C128:K33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Přechody ul. Bezručova, Nový Bohumín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ROUND((SUM(BE129:BE325)),  2)</f>
        <v>0</v>
      </c>
      <c r="G33" s="38"/>
      <c r="H33" s="38"/>
      <c r="I33" s="155">
        <v>0.20999999999999999</v>
      </c>
      <c r="J33" s="154">
        <f>ROUND(((SUM(BE129:BE325))*I33),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ROUND((SUM(BF129:BF325)),  2)</f>
        <v>0</v>
      </c>
      <c r="G34" s="38"/>
      <c r="H34" s="38"/>
      <c r="I34" s="155">
        <v>0.14999999999999999</v>
      </c>
      <c r="J34" s="154">
        <f>ROUND(((SUM(BF129:BF325))*I34),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ROUND((SUM(BG129:BG325)),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ROUND((SUM(BH129:BH325)),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ROUND((SUM(BI129:BI325)),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Přechody ul. Bezručova, Nový Bohumín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102 - Přechod pro chodce č.2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19. 1. 2025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J186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J217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J220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J295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J306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108</v>
      </c>
      <c r="E104" s="182"/>
      <c r="F104" s="182"/>
      <c r="G104" s="182"/>
      <c r="H104" s="182"/>
      <c r="I104" s="182"/>
      <c r="J104" s="183">
        <f>J311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J312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J318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J320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J322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8"/>
      <c r="J109" s="189">
        <f>J324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Přechody ul. Bezručova, Nový Bohumín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102 - Přechod pro chodce č.2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Bohumín</v>
      </c>
      <c r="G123" s="40"/>
      <c r="H123" s="40"/>
      <c r="I123" s="32" t="s">
        <v>22</v>
      </c>
      <c r="J123" s="79" t="str">
        <f>IF(J12="","",J12)</f>
        <v>19. 1. 2025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40"/>
      <c r="E125" s="40"/>
      <c r="F125" s="27" t="str">
        <f>E15</f>
        <v>Město Bohumín</v>
      </c>
      <c r="G125" s="40"/>
      <c r="H125" s="40"/>
      <c r="I125" s="32" t="s">
        <v>30</v>
      </c>
      <c r="J125" s="36" t="str">
        <f>E21</f>
        <v>ŠNAPKA SLUŽBY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>Ing. Ivan Šnapka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115</v>
      </c>
      <c r="D128" s="194" t="s">
        <v>61</v>
      </c>
      <c r="E128" s="194" t="s">
        <v>57</v>
      </c>
      <c r="F128" s="194" t="s">
        <v>58</v>
      </c>
      <c r="G128" s="194" t="s">
        <v>116</v>
      </c>
      <c r="H128" s="194" t="s">
        <v>117</v>
      </c>
      <c r="I128" s="194" t="s">
        <v>118</v>
      </c>
      <c r="J128" s="195" t="s">
        <v>98</v>
      </c>
      <c r="K128" s="196" t="s">
        <v>119</v>
      </c>
      <c r="L128" s="197"/>
      <c r="M128" s="100" t="s">
        <v>1</v>
      </c>
      <c r="N128" s="101" t="s">
        <v>40</v>
      </c>
      <c r="O128" s="101" t="s">
        <v>120</v>
      </c>
      <c r="P128" s="101" t="s">
        <v>121</v>
      </c>
      <c r="Q128" s="101" t="s">
        <v>122</v>
      </c>
      <c r="R128" s="101" t="s">
        <v>123</v>
      </c>
      <c r="S128" s="101" t="s">
        <v>124</v>
      </c>
      <c r="T128" s="102" t="s">
        <v>125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126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P130+P311</f>
        <v>0</v>
      </c>
      <c r="Q129" s="104"/>
      <c r="R129" s="200">
        <f>R130+R311</f>
        <v>52.886240900000004</v>
      </c>
      <c r="S129" s="104"/>
      <c r="T129" s="201">
        <f>T130+T311</f>
        <v>136.4025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100</v>
      </c>
      <c r="BK129" s="202">
        <f>BK130+BK311</f>
        <v>0</v>
      </c>
    </row>
    <row r="130" s="12" customFormat="1" ht="25.92" customHeight="1">
      <c r="A130" s="12"/>
      <c r="B130" s="203"/>
      <c r="C130" s="204"/>
      <c r="D130" s="205" t="s">
        <v>75</v>
      </c>
      <c r="E130" s="206" t="s">
        <v>127</v>
      </c>
      <c r="F130" s="206" t="s">
        <v>128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P131+P186+P217+P220+P295+P306</f>
        <v>0</v>
      </c>
      <c r="Q130" s="211"/>
      <c r="R130" s="212">
        <f>R131+R186+R217+R220+R295+R306</f>
        <v>52.886240900000004</v>
      </c>
      <c r="S130" s="211"/>
      <c r="T130" s="213">
        <f>T131+T186+T217+T220+T295+T306</f>
        <v>136.4025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76</v>
      </c>
      <c r="AY130" s="214" t="s">
        <v>129</v>
      </c>
      <c r="BK130" s="216">
        <f>BK131+BK186+BK217+BK220+BK295+BK306</f>
        <v>0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84</v>
      </c>
      <c r="F131" s="217" t="s">
        <v>130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SUM(P132:P185)</f>
        <v>0</v>
      </c>
      <c r="Q131" s="211"/>
      <c r="R131" s="212">
        <f>SUM(R132:R185)</f>
        <v>0.012700000000000001</v>
      </c>
      <c r="S131" s="211"/>
      <c r="T131" s="213">
        <f>SUM(T132:T185)</f>
        <v>106.38550000000001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84</v>
      </c>
      <c r="AY131" s="214" t="s">
        <v>129</v>
      </c>
      <c r="BK131" s="216">
        <f>SUM(BK132:BK185)</f>
        <v>0</v>
      </c>
    </row>
    <row r="132" s="2" customFormat="1" ht="33" customHeight="1">
      <c r="A132" s="38"/>
      <c r="B132" s="39"/>
      <c r="C132" s="219" t="s">
        <v>86</v>
      </c>
      <c r="D132" s="219" t="s">
        <v>131</v>
      </c>
      <c r="E132" s="220" t="s">
        <v>132</v>
      </c>
      <c r="F132" s="221" t="s">
        <v>133</v>
      </c>
      <c r="G132" s="222" t="s">
        <v>134</v>
      </c>
      <c r="H132" s="223">
        <v>85.5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0.255</v>
      </c>
      <c r="T132" s="230">
        <f>S132*H132</f>
        <v>21.802500000000002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135</v>
      </c>
      <c r="AT132" s="231" t="s">
        <v>131</v>
      </c>
      <c r="AU132" s="231" t="s">
        <v>86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135</v>
      </c>
      <c r="BM132" s="231" t="s">
        <v>136</v>
      </c>
    </row>
    <row r="133" s="13" customFormat="1">
      <c r="A133" s="13"/>
      <c r="B133" s="233"/>
      <c r="C133" s="234"/>
      <c r="D133" s="235" t="s">
        <v>137</v>
      </c>
      <c r="E133" s="236" t="s">
        <v>1</v>
      </c>
      <c r="F133" s="237" t="s">
        <v>534</v>
      </c>
      <c r="G133" s="234"/>
      <c r="H133" s="238">
        <v>44.729999999999997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137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129</v>
      </c>
    </row>
    <row r="134" s="13" customFormat="1">
      <c r="A134" s="13"/>
      <c r="B134" s="233"/>
      <c r="C134" s="234"/>
      <c r="D134" s="235" t="s">
        <v>137</v>
      </c>
      <c r="E134" s="236" t="s">
        <v>1</v>
      </c>
      <c r="F134" s="237" t="s">
        <v>535</v>
      </c>
      <c r="G134" s="234"/>
      <c r="H134" s="238">
        <v>40.770000000000003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137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129</v>
      </c>
    </row>
    <row r="135" s="14" customFormat="1">
      <c r="A135" s="14"/>
      <c r="B135" s="245"/>
      <c r="C135" s="246"/>
      <c r="D135" s="235" t="s">
        <v>137</v>
      </c>
      <c r="E135" s="247" t="s">
        <v>1</v>
      </c>
      <c r="F135" s="248" t="s">
        <v>140</v>
      </c>
      <c r="G135" s="246"/>
      <c r="H135" s="249">
        <v>85.5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137</v>
      </c>
      <c r="AU135" s="255" t="s">
        <v>86</v>
      </c>
      <c r="AV135" s="14" t="s">
        <v>135</v>
      </c>
      <c r="AW135" s="14" t="s">
        <v>32</v>
      </c>
      <c r="AX135" s="14" t="s">
        <v>84</v>
      </c>
      <c r="AY135" s="255" t="s">
        <v>129</v>
      </c>
    </row>
    <row r="136" s="2" customFormat="1" ht="24.15" customHeight="1">
      <c r="A136" s="38"/>
      <c r="B136" s="39"/>
      <c r="C136" s="219" t="s">
        <v>141</v>
      </c>
      <c r="D136" s="219" t="s">
        <v>131</v>
      </c>
      <c r="E136" s="220" t="s">
        <v>142</v>
      </c>
      <c r="F136" s="221" t="s">
        <v>143</v>
      </c>
      <c r="G136" s="222" t="s">
        <v>134</v>
      </c>
      <c r="H136" s="223">
        <v>85.5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0.5</v>
      </c>
      <c r="T136" s="230">
        <f>S136*H136</f>
        <v>42.75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135</v>
      </c>
      <c r="AT136" s="231" t="s">
        <v>131</v>
      </c>
      <c r="AU136" s="231" t="s">
        <v>86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135</v>
      </c>
      <c r="BM136" s="231" t="s">
        <v>144</v>
      </c>
    </row>
    <row r="137" s="13" customFormat="1">
      <c r="A137" s="13"/>
      <c r="B137" s="233"/>
      <c r="C137" s="234"/>
      <c r="D137" s="235" t="s">
        <v>137</v>
      </c>
      <c r="E137" s="236" t="s">
        <v>1</v>
      </c>
      <c r="F137" s="237" t="s">
        <v>534</v>
      </c>
      <c r="G137" s="234"/>
      <c r="H137" s="238">
        <v>44.729999999999997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137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129</v>
      </c>
    </row>
    <row r="138" s="13" customFormat="1">
      <c r="A138" s="13"/>
      <c r="B138" s="233"/>
      <c r="C138" s="234"/>
      <c r="D138" s="235" t="s">
        <v>137</v>
      </c>
      <c r="E138" s="236" t="s">
        <v>1</v>
      </c>
      <c r="F138" s="237" t="s">
        <v>535</v>
      </c>
      <c r="G138" s="234"/>
      <c r="H138" s="238">
        <v>40.770000000000003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137</v>
      </c>
      <c r="AU138" s="244" t="s">
        <v>86</v>
      </c>
      <c r="AV138" s="13" t="s">
        <v>86</v>
      </c>
      <c r="AW138" s="13" t="s">
        <v>32</v>
      </c>
      <c r="AX138" s="13" t="s">
        <v>76</v>
      </c>
      <c r="AY138" s="244" t="s">
        <v>129</v>
      </c>
    </row>
    <row r="139" s="14" customFormat="1">
      <c r="A139" s="14"/>
      <c r="B139" s="245"/>
      <c r="C139" s="246"/>
      <c r="D139" s="235" t="s">
        <v>137</v>
      </c>
      <c r="E139" s="247" t="s">
        <v>1</v>
      </c>
      <c r="F139" s="248" t="s">
        <v>140</v>
      </c>
      <c r="G139" s="246"/>
      <c r="H139" s="249">
        <v>85.5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137</v>
      </c>
      <c r="AU139" s="255" t="s">
        <v>86</v>
      </c>
      <c r="AV139" s="14" t="s">
        <v>135</v>
      </c>
      <c r="AW139" s="14" t="s">
        <v>32</v>
      </c>
      <c r="AX139" s="14" t="s">
        <v>84</v>
      </c>
      <c r="AY139" s="255" t="s">
        <v>129</v>
      </c>
    </row>
    <row r="140" s="2" customFormat="1" ht="24.15" customHeight="1">
      <c r="A140" s="38"/>
      <c r="B140" s="39"/>
      <c r="C140" s="219" t="s">
        <v>135</v>
      </c>
      <c r="D140" s="219" t="s">
        <v>131</v>
      </c>
      <c r="E140" s="220" t="s">
        <v>145</v>
      </c>
      <c r="F140" s="221" t="s">
        <v>146</v>
      </c>
      <c r="G140" s="222" t="s">
        <v>134</v>
      </c>
      <c r="H140" s="223">
        <v>40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0.44</v>
      </c>
      <c r="T140" s="230">
        <f>S140*H140</f>
        <v>17.600000000000001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135</v>
      </c>
      <c r="AT140" s="231" t="s">
        <v>131</v>
      </c>
      <c r="AU140" s="231" t="s">
        <v>86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135</v>
      </c>
      <c r="BM140" s="231" t="s">
        <v>147</v>
      </c>
    </row>
    <row r="141" s="13" customFormat="1">
      <c r="A141" s="13"/>
      <c r="B141" s="233"/>
      <c r="C141" s="234"/>
      <c r="D141" s="235" t="s">
        <v>137</v>
      </c>
      <c r="E141" s="236" t="s">
        <v>1</v>
      </c>
      <c r="F141" s="237" t="s">
        <v>536</v>
      </c>
      <c r="G141" s="234"/>
      <c r="H141" s="238">
        <v>40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137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129</v>
      </c>
    </row>
    <row r="142" s="2" customFormat="1" ht="24.15" customHeight="1">
      <c r="A142" s="38"/>
      <c r="B142" s="39"/>
      <c r="C142" s="219" t="s">
        <v>149</v>
      </c>
      <c r="D142" s="219" t="s">
        <v>131</v>
      </c>
      <c r="E142" s="220" t="s">
        <v>150</v>
      </c>
      <c r="F142" s="221" t="s">
        <v>151</v>
      </c>
      <c r="G142" s="222" t="s">
        <v>134</v>
      </c>
      <c r="H142" s="223">
        <v>40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0.316</v>
      </c>
      <c r="T142" s="230">
        <f>S142*H142</f>
        <v>12.640000000000001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135</v>
      </c>
      <c r="AT142" s="231" t="s">
        <v>131</v>
      </c>
      <c r="AU142" s="231" t="s">
        <v>86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135</v>
      </c>
      <c r="BM142" s="231" t="s">
        <v>152</v>
      </c>
    </row>
    <row r="143" s="13" customFormat="1">
      <c r="A143" s="13"/>
      <c r="B143" s="233"/>
      <c r="C143" s="234"/>
      <c r="D143" s="235" t="s">
        <v>137</v>
      </c>
      <c r="E143" s="236" t="s">
        <v>1</v>
      </c>
      <c r="F143" s="237" t="s">
        <v>536</v>
      </c>
      <c r="G143" s="234"/>
      <c r="H143" s="238">
        <v>40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137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129</v>
      </c>
    </row>
    <row r="144" s="2" customFormat="1" ht="16.5" customHeight="1">
      <c r="A144" s="38"/>
      <c r="B144" s="39"/>
      <c r="C144" s="219" t="s">
        <v>153</v>
      </c>
      <c r="D144" s="219" t="s">
        <v>131</v>
      </c>
      <c r="E144" s="220" t="s">
        <v>154</v>
      </c>
      <c r="F144" s="221" t="s">
        <v>155</v>
      </c>
      <c r="G144" s="222" t="s">
        <v>156</v>
      </c>
      <c r="H144" s="223">
        <v>38.600000000000001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0.20499999999999999</v>
      </c>
      <c r="T144" s="230">
        <f>S144*H144</f>
        <v>7.9130000000000003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135</v>
      </c>
      <c r="AT144" s="231" t="s">
        <v>131</v>
      </c>
      <c r="AU144" s="231" t="s">
        <v>86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135</v>
      </c>
      <c r="BM144" s="231" t="s">
        <v>157</v>
      </c>
    </row>
    <row r="145" s="13" customFormat="1">
      <c r="A145" s="13"/>
      <c r="B145" s="233"/>
      <c r="C145" s="234"/>
      <c r="D145" s="235" t="s">
        <v>137</v>
      </c>
      <c r="E145" s="236" t="s">
        <v>1</v>
      </c>
      <c r="F145" s="237" t="s">
        <v>537</v>
      </c>
      <c r="G145" s="234"/>
      <c r="H145" s="238">
        <v>20.199999999999999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137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129</v>
      </c>
    </row>
    <row r="146" s="13" customFormat="1">
      <c r="A146" s="13"/>
      <c r="B146" s="233"/>
      <c r="C146" s="234"/>
      <c r="D146" s="235" t="s">
        <v>137</v>
      </c>
      <c r="E146" s="236" t="s">
        <v>1</v>
      </c>
      <c r="F146" s="237" t="s">
        <v>538</v>
      </c>
      <c r="G146" s="234"/>
      <c r="H146" s="238">
        <v>18.399999999999999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137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129</v>
      </c>
    </row>
    <row r="147" s="14" customFormat="1">
      <c r="A147" s="14"/>
      <c r="B147" s="245"/>
      <c r="C147" s="246"/>
      <c r="D147" s="235" t="s">
        <v>137</v>
      </c>
      <c r="E147" s="247" t="s">
        <v>1</v>
      </c>
      <c r="F147" s="248" t="s">
        <v>140</v>
      </c>
      <c r="G147" s="246"/>
      <c r="H147" s="249">
        <v>38.599999999999994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137</v>
      </c>
      <c r="AU147" s="255" t="s">
        <v>86</v>
      </c>
      <c r="AV147" s="14" t="s">
        <v>135</v>
      </c>
      <c r="AW147" s="14" t="s">
        <v>32</v>
      </c>
      <c r="AX147" s="14" t="s">
        <v>84</v>
      </c>
      <c r="AY147" s="255" t="s">
        <v>129</v>
      </c>
    </row>
    <row r="148" s="2" customFormat="1" ht="24.15" customHeight="1">
      <c r="A148" s="38"/>
      <c r="B148" s="39"/>
      <c r="C148" s="219" t="s">
        <v>160</v>
      </c>
      <c r="D148" s="219" t="s">
        <v>131</v>
      </c>
      <c r="E148" s="220" t="s">
        <v>161</v>
      </c>
      <c r="F148" s="221" t="s">
        <v>539</v>
      </c>
      <c r="G148" s="222" t="s">
        <v>156</v>
      </c>
      <c r="H148" s="223">
        <v>32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0.11500000000000001</v>
      </c>
      <c r="T148" s="230">
        <f>S148*H148</f>
        <v>3.6800000000000002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135</v>
      </c>
      <c r="AT148" s="231" t="s">
        <v>131</v>
      </c>
      <c r="AU148" s="231" t="s">
        <v>86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135</v>
      </c>
      <c r="BM148" s="231" t="s">
        <v>163</v>
      </c>
    </row>
    <row r="149" s="13" customFormat="1">
      <c r="A149" s="13"/>
      <c r="B149" s="233"/>
      <c r="C149" s="234"/>
      <c r="D149" s="235" t="s">
        <v>137</v>
      </c>
      <c r="E149" s="236" t="s">
        <v>1</v>
      </c>
      <c r="F149" s="237" t="s">
        <v>540</v>
      </c>
      <c r="G149" s="234"/>
      <c r="H149" s="238">
        <v>32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137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129</v>
      </c>
    </row>
    <row r="150" s="2" customFormat="1" ht="24.15" customHeight="1">
      <c r="A150" s="38"/>
      <c r="B150" s="39"/>
      <c r="C150" s="219" t="s">
        <v>165</v>
      </c>
      <c r="D150" s="219" t="s">
        <v>131</v>
      </c>
      <c r="E150" s="220" t="s">
        <v>166</v>
      </c>
      <c r="F150" s="221" t="s">
        <v>167</v>
      </c>
      <c r="G150" s="222" t="s">
        <v>156</v>
      </c>
      <c r="H150" s="223">
        <v>104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0.00010000000000000001</v>
      </c>
      <c r="R150" s="229">
        <f>Q150*H150</f>
        <v>0.010400000000000001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135</v>
      </c>
      <c r="AT150" s="231" t="s">
        <v>131</v>
      </c>
      <c r="AU150" s="231" t="s">
        <v>86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135</v>
      </c>
      <c r="BM150" s="231" t="s">
        <v>168</v>
      </c>
    </row>
    <row r="151" s="13" customFormat="1">
      <c r="A151" s="13"/>
      <c r="B151" s="233"/>
      <c r="C151" s="234"/>
      <c r="D151" s="235" t="s">
        <v>137</v>
      </c>
      <c r="E151" s="236" t="s">
        <v>1</v>
      </c>
      <c r="F151" s="237" t="s">
        <v>541</v>
      </c>
      <c r="G151" s="234"/>
      <c r="H151" s="238">
        <v>104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137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129</v>
      </c>
    </row>
    <row r="152" s="2" customFormat="1" ht="24.15" customHeight="1">
      <c r="A152" s="38"/>
      <c r="B152" s="39"/>
      <c r="C152" s="219" t="s">
        <v>170</v>
      </c>
      <c r="D152" s="219" t="s">
        <v>131</v>
      </c>
      <c r="E152" s="220" t="s">
        <v>171</v>
      </c>
      <c r="F152" s="221" t="s">
        <v>172</v>
      </c>
      <c r="G152" s="222" t="s">
        <v>156</v>
      </c>
      <c r="H152" s="223">
        <v>104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135</v>
      </c>
      <c r="AT152" s="231" t="s">
        <v>131</v>
      </c>
      <c r="AU152" s="231" t="s">
        <v>86</v>
      </c>
      <c r="AY152" s="17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135</v>
      </c>
      <c r="BM152" s="231" t="s">
        <v>173</v>
      </c>
    </row>
    <row r="153" s="13" customFormat="1">
      <c r="A153" s="13"/>
      <c r="B153" s="233"/>
      <c r="C153" s="234"/>
      <c r="D153" s="235" t="s">
        <v>137</v>
      </c>
      <c r="E153" s="236" t="s">
        <v>1</v>
      </c>
      <c r="F153" s="237" t="s">
        <v>541</v>
      </c>
      <c r="G153" s="234"/>
      <c r="H153" s="238">
        <v>104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137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129</v>
      </c>
    </row>
    <row r="154" s="2" customFormat="1" ht="24.15" customHeight="1">
      <c r="A154" s="38"/>
      <c r="B154" s="39"/>
      <c r="C154" s="219" t="s">
        <v>174</v>
      </c>
      <c r="D154" s="219" t="s">
        <v>131</v>
      </c>
      <c r="E154" s="220" t="s">
        <v>175</v>
      </c>
      <c r="F154" s="221" t="s">
        <v>176</v>
      </c>
      <c r="G154" s="222" t="s">
        <v>134</v>
      </c>
      <c r="H154" s="223">
        <v>22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135</v>
      </c>
      <c r="AT154" s="231" t="s">
        <v>131</v>
      </c>
      <c r="AU154" s="231" t="s">
        <v>86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135</v>
      </c>
      <c r="BM154" s="231" t="s">
        <v>177</v>
      </c>
    </row>
    <row r="155" s="13" customFormat="1">
      <c r="A155" s="13"/>
      <c r="B155" s="233"/>
      <c r="C155" s="234"/>
      <c r="D155" s="235" t="s">
        <v>137</v>
      </c>
      <c r="E155" s="236" t="s">
        <v>1</v>
      </c>
      <c r="F155" s="237" t="s">
        <v>542</v>
      </c>
      <c r="G155" s="234"/>
      <c r="H155" s="238">
        <v>22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137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129</v>
      </c>
    </row>
    <row r="156" s="2" customFormat="1" ht="24.15" customHeight="1">
      <c r="A156" s="38"/>
      <c r="B156" s="39"/>
      <c r="C156" s="219" t="s">
        <v>179</v>
      </c>
      <c r="D156" s="219" t="s">
        <v>131</v>
      </c>
      <c r="E156" s="220" t="s">
        <v>180</v>
      </c>
      <c r="F156" s="221" t="s">
        <v>181</v>
      </c>
      <c r="G156" s="222" t="s">
        <v>182</v>
      </c>
      <c r="H156" s="223">
        <v>6.9119999999999999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135</v>
      </c>
      <c r="AT156" s="231" t="s">
        <v>131</v>
      </c>
      <c r="AU156" s="231" t="s">
        <v>86</v>
      </c>
      <c r="AY156" s="17" t="s">
        <v>129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135</v>
      </c>
      <c r="BM156" s="231" t="s">
        <v>183</v>
      </c>
    </row>
    <row r="157" s="13" customFormat="1">
      <c r="A157" s="13"/>
      <c r="B157" s="233"/>
      <c r="C157" s="234"/>
      <c r="D157" s="235" t="s">
        <v>137</v>
      </c>
      <c r="E157" s="236" t="s">
        <v>1</v>
      </c>
      <c r="F157" s="237" t="s">
        <v>543</v>
      </c>
      <c r="G157" s="234"/>
      <c r="H157" s="238">
        <v>6.9119999999999999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137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129</v>
      </c>
    </row>
    <row r="158" s="2" customFormat="1" ht="33" customHeight="1">
      <c r="A158" s="38"/>
      <c r="B158" s="39"/>
      <c r="C158" s="219" t="s">
        <v>185</v>
      </c>
      <c r="D158" s="219" t="s">
        <v>131</v>
      </c>
      <c r="E158" s="220" t="s">
        <v>186</v>
      </c>
      <c r="F158" s="221" t="s">
        <v>187</v>
      </c>
      <c r="G158" s="222" t="s">
        <v>182</v>
      </c>
      <c r="H158" s="223">
        <v>5.75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135</v>
      </c>
      <c r="AT158" s="231" t="s">
        <v>131</v>
      </c>
      <c r="AU158" s="231" t="s">
        <v>86</v>
      </c>
      <c r="AY158" s="17" t="s">
        <v>129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135</v>
      </c>
      <c r="BM158" s="231" t="s">
        <v>188</v>
      </c>
    </row>
    <row r="159" s="13" customFormat="1">
      <c r="A159" s="13"/>
      <c r="B159" s="233"/>
      <c r="C159" s="234"/>
      <c r="D159" s="235" t="s">
        <v>137</v>
      </c>
      <c r="E159" s="236" t="s">
        <v>1</v>
      </c>
      <c r="F159" s="237" t="s">
        <v>544</v>
      </c>
      <c r="G159" s="234"/>
      <c r="H159" s="238">
        <v>3.75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137</v>
      </c>
      <c r="AU159" s="244" t="s">
        <v>86</v>
      </c>
      <c r="AV159" s="13" t="s">
        <v>86</v>
      </c>
      <c r="AW159" s="13" t="s">
        <v>32</v>
      </c>
      <c r="AX159" s="13" t="s">
        <v>76</v>
      </c>
      <c r="AY159" s="244" t="s">
        <v>129</v>
      </c>
    </row>
    <row r="160" s="13" customFormat="1">
      <c r="A160" s="13"/>
      <c r="B160" s="233"/>
      <c r="C160" s="234"/>
      <c r="D160" s="235" t="s">
        <v>137</v>
      </c>
      <c r="E160" s="236" t="s">
        <v>1</v>
      </c>
      <c r="F160" s="237" t="s">
        <v>545</v>
      </c>
      <c r="G160" s="234"/>
      <c r="H160" s="238">
        <v>2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137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129</v>
      </c>
    </row>
    <row r="161" s="14" customFormat="1">
      <c r="A161" s="14"/>
      <c r="B161" s="245"/>
      <c r="C161" s="246"/>
      <c r="D161" s="235" t="s">
        <v>137</v>
      </c>
      <c r="E161" s="247" t="s">
        <v>1</v>
      </c>
      <c r="F161" s="248" t="s">
        <v>140</v>
      </c>
      <c r="G161" s="246"/>
      <c r="H161" s="249">
        <v>5.75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137</v>
      </c>
      <c r="AU161" s="255" t="s">
        <v>86</v>
      </c>
      <c r="AV161" s="14" t="s">
        <v>135</v>
      </c>
      <c r="AW161" s="14" t="s">
        <v>32</v>
      </c>
      <c r="AX161" s="14" t="s">
        <v>84</v>
      </c>
      <c r="AY161" s="255" t="s">
        <v>129</v>
      </c>
    </row>
    <row r="162" s="2" customFormat="1" ht="37.8" customHeight="1">
      <c r="A162" s="38"/>
      <c r="B162" s="39"/>
      <c r="C162" s="219" t="s">
        <v>191</v>
      </c>
      <c r="D162" s="219" t="s">
        <v>131</v>
      </c>
      <c r="E162" s="220" t="s">
        <v>192</v>
      </c>
      <c r="F162" s="221" t="s">
        <v>193</v>
      </c>
      <c r="G162" s="222" t="s">
        <v>182</v>
      </c>
      <c r="H162" s="223">
        <v>12.662000000000001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135</v>
      </c>
      <c r="AT162" s="231" t="s">
        <v>131</v>
      </c>
      <c r="AU162" s="231" t="s">
        <v>86</v>
      </c>
      <c r="AY162" s="17" t="s">
        <v>129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135</v>
      </c>
      <c r="BM162" s="231" t="s">
        <v>194</v>
      </c>
    </row>
    <row r="163" s="13" customFormat="1">
      <c r="A163" s="13"/>
      <c r="B163" s="233"/>
      <c r="C163" s="234"/>
      <c r="D163" s="235" t="s">
        <v>137</v>
      </c>
      <c r="E163" s="236" t="s">
        <v>1</v>
      </c>
      <c r="F163" s="237" t="s">
        <v>543</v>
      </c>
      <c r="G163" s="234"/>
      <c r="H163" s="238">
        <v>6.9119999999999999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137</v>
      </c>
      <c r="AU163" s="244" t="s">
        <v>86</v>
      </c>
      <c r="AV163" s="13" t="s">
        <v>86</v>
      </c>
      <c r="AW163" s="13" t="s">
        <v>32</v>
      </c>
      <c r="AX163" s="13" t="s">
        <v>76</v>
      </c>
      <c r="AY163" s="244" t="s">
        <v>129</v>
      </c>
    </row>
    <row r="164" s="13" customFormat="1">
      <c r="A164" s="13"/>
      <c r="B164" s="233"/>
      <c r="C164" s="234"/>
      <c r="D164" s="235" t="s">
        <v>137</v>
      </c>
      <c r="E164" s="236" t="s">
        <v>1</v>
      </c>
      <c r="F164" s="237" t="s">
        <v>544</v>
      </c>
      <c r="G164" s="234"/>
      <c r="H164" s="238">
        <v>3.75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137</v>
      </c>
      <c r="AU164" s="244" t="s">
        <v>86</v>
      </c>
      <c r="AV164" s="13" t="s">
        <v>86</v>
      </c>
      <c r="AW164" s="13" t="s">
        <v>32</v>
      </c>
      <c r="AX164" s="13" t="s">
        <v>76</v>
      </c>
      <c r="AY164" s="244" t="s">
        <v>129</v>
      </c>
    </row>
    <row r="165" s="13" customFormat="1">
      <c r="A165" s="13"/>
      <c r="B165" s="233"/>
      <c r="C165" s="234"/>
      <c r="D165" s="235" t="s">
        <v>137</v>
      </c>
      <c r="E165" s="236" t="s">
        <v>1</v>
      </c>
      <c r="F165" s="237" t="s">
        <v>545</v>
      </c>
      <c r="G165" s="234"/>
      <c r="H165" s="238">
        <v>2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137</v>
      </c>
      <c r="AU165" s="244" t="s">
        <v>86</v>
      </c>
      <c r="AV165" s="13" t="s">
        <v>86</v>
      </c>
      <c r="AW165" s="13" t="s">
        <v>32</v>
      </c>
      <c r="AX165" s="13" t="s">
        <v>76</v>
      </c>
      <c r="AY165" s="244" t="s">
        <v>129</v>
      </c>
    </row>
    <row r="166" s="14" customFormat="1">
      <c r="A166" s="14"/>
      <c r="B166" s="245"/>
      <c r="C166" s="246"/>
      <c r="D166" s="235" t="s">
        <v>137</v>
      </c>
      <c r="E166" s="247" t="s">
        <v>1</v>
      </c>
      <c r="F166" s="248" t="s">
        <v>140</v>
      </c>
      <c r="G166" s="246"/>
      <c r="H166" s="249">
        <v>12.661999999999999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137</v>
      </c>
      <c r="AU166" s="255" t="s">
        <v>86</v>
      </c>
      <c r="AV166" s="14" t="s">
        <v>135</v>
      </c>
      <c r="AW166" s="14" t="s">
        <v>32</v>
      </c>
      <c r="AX166" s="14" t="s">
        <v>84</v>
      </c>
      <c r="AY166" s="255" t="s">
        <v>129</v>
      </c>
    </row>
    <row r="167" s="2" customFormat="1" ht="37.8" customHeight="1">
      <c r="A167" s="38"/>
      <c r="B167" s="39"/>
      <c r="C167" s="219" t="s">
        <v>195</v>
      </c>
      <c r="D167" s="219" t="s">
        <v>131</v>
      </c>
      <c r="E167" s="220" t="s">
        <v>196</v>
      </c>
      <c r="F167" s="221" t="s">
        <v>197</v>
      </c>
      <c r="G167" s="222" t="s">
        <v>182</v>
      </c>
      <c r="H167" s="223">
        <v>63.310000000000002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135</v>
      </c>
      <c r="AT167" s="231" t="s">
        <v>131</v>
      </c>
      <c r="AU167" s="231" t="s">
        <v>86</v>
      </c>
      <c r="AY167" s="17" t="s">
        <v>129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135</v>
      </c>
      <c r="BM167" s="231" t="s">
        <v>198</v>
      </c>
    </row>
    <row r="168" s="13" customFormat="1">
      <c r="A168" s="13"/>
      <c r="B168" s="233"/>
      <c r="C168" s="234"/>
      <c r="D168" s="235" t="s">
        <v>137</v>
      </c>
      <c r="E168" s="236" t="s">
        <v>1</v>
      </c>
      <c r="F168" s="237" t="s">
        <v>546</v>
      </c>
      <c r="G168" s="234"/>
      <c r="H168" s="238">
        <v>63.310000000000002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137</v>
      </c>
      <c r="AU168" s="244" t="s">
        <v>86</v>
      </c>
      <c r="AV168" s="13" t="s">
        <v>86</v>
      </c>
      <c r="AW168" s="13" t="s">
        <v>32</v>
      </c>
      <c r="AX168" s="13" t="s">
        <v>84</v>
      </c>
      <c r="AY168" s="244" t="s">
        <v>129</v>
      </c>
    </row>
    <row r="169" s="2" customFormat="1" ht="16.5" customHeight="1">
      <c r="A169" s="38"/>
      <c r="B169" s="39"/>
      <c r="C169" s="219" t="s">
        <v>201</v>
      </c>
      <c r="D169" s="219" t="s">
        <v>131</v>
      </c>
      <c r="E169" s="220" t="s">
        <v>202</v>
      </c>
      <c r="F169" s="221" t="s">
        <v>203</v>
      </c>
      <c r="G169" s="222" t="s">
        <v>182</v>
      </c>
      <c r="H169" s="223">
        <v>12.662000000000001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135</v>
      </c>
      <c r="AT169" s="231" t="s">
        <v>131</v>
      </c>
      <c r="AU169" s="231" t="s">
        <v>86</v>
      </c>
      <c r="AY169" s="17" t="s">
        <v>129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135</v>
      </c>
      <c r="BM169" s="231" t="s">
        <v>204</v>
      </c>
    </row>
    <row r="170" s="13" customFormat="1">
      <c r="A170" s="13"/>
      <c r="B170" s="233"/>
      <c r="C170" s="234"/>
      <c r="D170" s="235" t="s">
        <v>137</v>
      </c>
      <c r="E170" s="236" t="s">
        <v>1</v>
      </c>
      <c r="F170" s="237" t="s">
        <v>547</v>
      </c>
      <c r="G170" s="234"/>
      <c r="H170" s="238">
        <v>12.662000000000001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137</v>
      </c>
      <c r="AU170" s="244" t="s">
        <v>86</v>
      </c>
      <c r="AV170" s="13" t="s">
        <v>86</v>
      </c>
      <c r="AW170" s="13" t="s">
        <v>32</v>
      </c>
      <c r="AX170" s="13" t="s">
        <v>84</v>
      </c>
      <c r="AY170" s="244" t="s">
        <v>129</v>
      </c>
    </row>
    <row r="171" s="2" customFormat="1" ht="33" customHeight="1">
      <c r="A171" s="38"/>
      <c r="B171" s="39"/>
      <c r="C171" s="219" t="s">
        <v>205</v>
      </c>
      <c r="D171" s="219" t="s">
        <v>131</v>
      </c>
      <c r="E171" s="220" t="s">
        <v>206</v>
      </c>
      <c r="F171" s="221" t="s">
        <v>207</v>
      </c>
      <c r="G171" s="222" t="s">
        <v>134</v>
      </c>
      <c r="H171" s="223">
        <v>23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135</v>
      </c>
      <c r="AT171" s="231" t="s">
        <v>131</v>
      </c>
      <c r="AU171" s="231" t="s">
        <v>86</v>
      </c>
      <c r="AY171" s="17" t="s">
        <v>129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135</v>
      </c>
      <c r="BM171" s="231" t="s">
        <v>208</v>
      </c>
    </row>
    <row r="172" s="13" customFormat="1">
      <c r="A172" s="13"/>
      <c r="B172" s="233"/>
      <c r="C172" s="234"/>
      <c r="D172" s="235" t="s">
        <v>137</v>
      </c>
      <c r="E172" s="236" t="s">
        <v>1</v>
      </c>
      <c r="F172" s="237" t="s">
        <v>548</v>
      </c>
      <c r="G172" s="234"/>
      <c r="H172" s="238">
        <v>15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137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129</v>
      </c>
    </row>
    <row r="173" s="13" customFormat="1">
      <c r="A173" s="13"/>
      <c r="B173" s="233"/>
      <c r="C173" s="234"/>
      <c r="D173" s="235" t="s">
        <v>137</v>
      </c>
      <c r="E173" s="236" t="s">
        <v>1</v>
      </c>
      <c r="F173" s="237" t="s">
        <v>549</v>
      </c>
      <c r="G173" s="234"/>
      <c r="H173" s="238">
        <v>8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137</v>
      </c>
      <c r="AU173" s="244" t="s">
        <v>86</v>
      </c>
      <c r="AV173" s="13" t="s">
        <v>86</v>
      </c>
      <c r="AW173" s="13" t="s">
        <v>32</v>
      </c>
      <c r="AX173" s="13" t="s">
        <v>76</v>
      </c>
      <c r="AY173" s="244" t="s">
        <v>129</v>
      </c>
    </row>
    <row r="174" s="14" customFormat="1">
      <c r="A174" s="14"/>
      <c r="B174" s="245"/>
      <c r="C174" s="246"/>
      <c r="D174" s="235" t="s">
        <v>137</v>
      </c>
      <c r="E174" s="247" t="s">
        <v>1</v>
      </c>
      <c r="F174" s="248" t="s">
        <v>140</v>
      </c>
      <c r="G174" s="246"/>
      <c r="H174" s="249">
        <v>23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137</v>
      </c>
      <c r="AU174" s="255" t="s">
        <v>86</v>
      </c>
      <c r="AV174" s="14" t="s">
        <v>135</v>
      </c>
      <c r="AW174" s="14" t="s">
        <v>32</v>
      </c>
      <c r="AX174" s="14" t="s">
        <v>84</v>
      </c>
      <c r="AY174" s="255" t="s">
        <v>129</v>
      </c>
    </row>
    <row r="175" s="2" customFormat="1" ht="24.15" customHeight="1">
      <c r="A175" s="38"/>
      <c r="B175" s="39"/>
      <c r="C175" s="219" t="s">
        <v>211</v>
      </c>
      <c r="D175" s="219" t="s">
        <v>131</v>
      </c>
      <c r="E175" s="220" t="s">
        <v>212</v>
      </c>
      <c r="F175" s="221" t="s">
        <v>213</v>
      </c>
      <c r="G175" s="222" t="s">
        <v>134</v>
      </c>
      <c r="H175" s="223">
        <v>23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135</v>
      </c>
      <c r="AT175" s="231" t="s">
        <v>131</v>
      </c>
      <c r="AU175" s="231" t="s">
        <v>86</v>
      </c>
      <c r="AY175" s="17" t="s">
        <v>129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135</v>
      </c>
      <c r="BM175" s="231" t="s">
        <v>214</v>
      </c>
    </row>
    <row r="176" s="13" customFormat="1">
      <c r="A176" s="13"/>
      <c r="B176" s="233"/>
      <c r="C176" s="234"/>
      <c r="D176" s="235" t="s">
        <v>137</v>
      </c>
      <c r="E176" s="236" t="s">
        <v>1</v>
      </c>
      <c r="F176" s="237" t="s">
        <v>548</v>
      </c>
      <c r="G176" s="234"/>
      <c r="H176" s="238">
        <v>15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137</v>
      </c>
      <c r="AU176" s="244" t="s">
        <v>86</v>
      </c>
      <c r="AV176" s="13" t="s">
        <v>86</v>
      </c>
      <c r="AW176" s="13" t="s">
        <v>32</v>
      </c>
      <c r="AX176" s="13" t="s">
        <v>76</v>
      </c>
      <c r="AY176" s="244" t="s">
        <v>129</v>
      </c>
    </row>
    <row r="177" s="13" customFormat="1">
      <c r="A177" s="13"/>
      <c r="B177" s="233"/>
      <c r="C177" s="234"/>
      <c r="D177" s="235" t="s">
        <v>137</v>
      </c>
      <c r="E177" s="236" t="s">
        <v>1</v>
      </c>
      <c r="F177" s="237" t="s">
        <v>549</v>
      </c>
      <c r="G177" s="234"/>
      <c r="H177" s="238">
        <v>8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137</v>
      </c>
      <c r="AU177" s="244" t="s">
        <v>86</v>
      </c>
      <c r="AV177" s="13" t="s">
        <v>86</v>
      </c>
      <c r="AW177" s="13" t="s">
        <v>32</v>
      </c>
      <c r="AX177" s="13" t="s">
        <v>76</v>
      </c>
      <c r="AY177" s="244" t="s">
        <v>129</v>
      </c>
    </row>
    <row r="178" s="14" customFormat="1">
      <c r="A178" s="14"/>
      <c r="B178" s="245"/>
      <c r="C178" s="246"/>
      <c r="D178" s="235" t="s">
        <v>137</v>
      </c>
      <c r="E178" s="247" t="s">
        <v>1</v>
      </c>
      <c r="F178" s="248" t="s">
        <v>140</v>
      </c>
      <c r="G178" s="246"/>
      <c r="H178" s="249">
        <v>23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137</v>
      </c>
      <c r="AU178" s="255" t="s">
        <v>86</v>
      </c>
      <c r="AV178" s="14" t="s">
        <v>135</v>
      </c>
      <c r="AW178" s="14" t="s">
        <v>32</v>
      </c>
      <c r="AX178" s="14" t="s">
        <v>84</v>
      </c>
      <c r="AY178" s="255" t="s">
        <v>129</v>
      </c>
    </row>
    <row r="179" s="2" customFormat="1" ht="16.5" customHeight="1">
      <c r="A179" s="38"/>
      <c r="B179" s="39"/>
      <c r="C179" s="267" t="s">
        <v>215</v>
      </c>
      <c r="D179" s="267" t="s">
        <v>216</v>
      </c>
      <c r="E179" s="268" t="s">
        <v>217</v>
      </c>
      <c r="F179" s="269" t="s">
        <v>218</v>
      </c>
      <c r="G179" s="270" t="s">
        <v>219</v>
      </c>
      <c r="H179" s="271">
        <v>2.2999999999999998</v>
      </c>
      <c r="I179" s="272"/>
      <c r="J179" s="273">
        <f>ROUND(I179*H179,2)</f>
        <v>0</v>
      </c>
      <c r="K179" s="274"/>
      <c r="L179" s="275"/>
      <c r="M179" s="276" t="s">
        <v>1</v>
      </c>
      <c r="N179" s="277" t="s">
        <v>41</v>
      </c>
      <c r="O179" s="91"/>
      <c r="P179" s="229">
        <f>O179*H179</f>
        <v>0</v>
      </c>
      <c r="Q179" s="229">
        <v>0.001</v>
      </c>
      <c r="R179" s="229">
        <f>Q179*H179</f>
        <v>0.0023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160</v>
      </c>
      <c r="AT179" s="231" t="s">
        <v>216</v>
      </c>
      <c r="AU179" s="231" t="s">
        <v>86</v>
      </c>
      <c r="AY179" s="17" t="s">
        <v>129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135</v>
      </c>
      <c r="BM179" s="231" t="s">
        <v>220</v>
      </c>
    </row>
    <row r="180" s="13" customFormat="1">
      <c r="A180" s="13"/>
      <c r="B180" s="233"/>
      <c r="C180" s="234"/>
      <c r="D180" s="235" t="s">
        <v>137</v>
      </c>
      <c r="E180" s="236" t="s">
        <v>1</v>
      </c>
      <c r="F180" s="237" t="s">
        <v>550</v>
      </c>
      <c r="G180" s="234"/>
      <c r="H180" s="238">
        <v>2.2999999999999998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137</v>
      </c>
      <c r="AU180" s="244" t="s">
        <v>86</v>
      </c>
      <c r="AV180" s="13" t="s">
        <v>86</v>
      </c>
      <c r="AW180" s="13" t="s">
        <v>32</v>
      </c>
      <c r="AX180" s="13" t="s">
        <v>84</v>
      </c>
      <c r="AY180" s="244" t="s">
        <v>129</v>
      </c>
    </row>
    <row r="181" s="2" customFormat="1" ht="24.15" customHeight="1">
      <c r="A181" s="38"/>
      <c r="B181" s="39"/>
      <c r="C181" s="219" t="s">
        <v>222</v>
      </c>
      <c r="D181" s="219" t="s">
        <v>131</v>
      </c>
      <c r="E181" s="220" t="s">
        <v>223</v>
      </c>
      <c r="F181" s="221" t="s">
        <v>224</v>
      </c>
      <c r="G181" s="222" t="s">
        <v>134</v>
      </c>
      <c r="H181" s="223">
        <v>125.5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135</v>
      </c>
      <c r="AT181" s="231" t="s">
        <v>131</v>
      </c>
      <c r="AU181" s="231" t="s">
        <v>86</v>
      </c>
      <c r="AY181" s="17" t="s">
        <v>129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135</v>
      </c>
      <c r="BM181" s="231" t="s">
        <v>225</v>
      </c>
    </row>
    <row r="182" s="13" customFormat="1">
      <c r="A182" s="13"/>
      <c r="B182" s="233"/>
      <c r="C182" s="234"/>
      <c r="D182" s="235" t="s">
        <v>137</v>
      </c>
      <c r="E182" s="236" t="s">
        <v>1</v>
      </c>
      <c r="F182" s="237" t="s">
        <v>534</v>
      </c>
      <c r="G182" s="234"/>
      <c r="H182" s="238">
        <v>44.729999999999997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137</v>
      </c>
      <c r="AU182" s="244" t="s">
        <v>86</v>
      </c>
      <c r="AV182" s="13" t="s">
        <v>86</v>
      </c>
      <c r="AW182" s="13" t="s">
        <v>32</v>
      </c>
      <c r="AX182" s="13" t="s">
        <v>76</v>
      </c>
      <c r="AY182" s="244" t="s">
        <v>129</v>
      </c>
    </row>
    <row r="183" s="13" customFormat="1">
      <c r="A183" s="13"/>
      <c r="B183" s="233"/>
      <c r="C183" s="234"/>
      <c r="D183" s="235" t="s">
        <v>137</v>
      </c>
      <c r="E183" s="236" t="s">
        <v>1</v>
      </c>
      <c r="F183" s="237" t="s">
        <v>535</v>
      </c>
      <c r="G183" s="234"/>
      <c r="H183" s="238">
        <v>40.770000000000003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137</v>
      </c>
      <c r="AU183" s="244" t="s">
        <v>86</v>
      </c>
      <c r="AV183" s="13" t="s">
        <v>86</v>
      </c>
      <c r="AW183" s="13" t="s">
        <v>32</v>
      </c>
      <c r="AX183" s="13" t="s">
        <v>76</v>
      </c>
      <c r="AY183" s="244" t="s">
        <v>129</v>
      </c>
    </row>
    <row r="184" s="13" customFormat="1">
      <c r="A184" s="13"/>
      <c r="B184" s="233"/>
      <c r="C184" s="234"/>
      <c r="D184" s="235" t="s">
        <v>137</v>
      </c>
      <c r="E184" s="236" t="s">
        <v>1</v>
      </c>
      <c r="F184" s="237" t="s">
        <v>536</v>
      </c>
      <c r="G184" s="234"/>
      <c r="H184" s="238">
        <v>40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137</v>
      </c>
      <c r="AU184" s="244" t="s">
        <v>86</v>
      </c>
      <c r="AV184" s="13" t="s">
        <v>86</v>
      </c>
      <c r="AW184" s="13" t="s">
        <v>32</v>
      </c>
      <c r="AX184" s="13" t="s">
        <v>76</v>
      </c>
      <c r="AY184" s="244" t="s">
        <v>129</v>
      </c>
    </row>
    <row r="185" s="14" customFormat="1">
      <c r="A185" s="14"/>
      <c r="B185" s="245"/>
      <c r="C185" s="246"/>
      <c r="D185" s="235" t="s">
        <v>137</v>
      </c>
      <c r="E185" s="247" t="s">
        <v>1</v>
      </c>
      <c r="F185" s="248" t="s">
        <v>140</v>
      </c>
      <c r="G185" s="246"/>
      <c r="H185" s="249">
        <v>125.5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137</v>
      </c>
      <c r="AU185" s="255" t="s">
        <v>86</v>
      </c>
      <c r="AV185" s="14" t="s">
        <v>135</v>
      </c>
      <c r="AW185" s="14" t="s">
        <v>32</v>
      </c>
      <c r="AX185" s="14" t="s">
        <v>84</v>
      </c>
      <c r="AY185" s="255" t="s">
        <v>129</v>
      </c>
    </row>
    <row r="186" s="12" customFormat="1" ht="22.8" customHeight="1">
      <c r="A186" s="12"/>
      <c r="B186" s="203"/>
      <c r="C186" s="204"/>
      <c r="D186" s="205" t="s">
        <v>75</v>
      </c>
      <c r="E186" s="217" t="s">
        <v>149</v>
      </c>
      <c r="F186" s="217" t="s">
        <v>226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SUM(P187:P216)</f>
        <v>0</v>
      </c>
      <c r="Q186" s="211"/>
      <c r="R186" s="212">
        <f>SUM(R187:R216)</f>
        <v>22.354820000000004</v>
      </c>
      <c r="S186" s="211"/>
      <c r="T186" s="213">
        <f>SUM(T187:T216)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84</v>
      </c>
      <c r="AT186" s="215" t="s">
        <v>75</v>
      </c>
      <c r="AU186" s="215" t="s">
        <v>84</v>
      </c>
      <c r="AY186" s="214" t="s">
        <v>129</v>
      </c>
      <c r="BK186" s="216">
        <f>SUM(BK187:BK216)</f>
        <v>0</v>
      </c>
    </row>
    <row r="187" s="2" customFormat="1" ht="21.75" customHeight="1">
      <c r="A187" s="38"/>
      <c r="B187" s="39"/>
      <c r="C187" s="219" t="s">
        <v>227</v>
      </c>
      <c r="D187" s="219" t="s">
        <v>131</v>
      </c>
      <c r="E187" s="220" t="s">
        <v>228</v>
      </c>
      <c r="F187" s="221" t="s">
        <v>229</v>
      </c>
      <c r="G187" s="222" t="s">
        <v>134</v>
      </c>
      <c r="H187" s="223">
        <v>100.64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135</v>
      </c>
      <c r="AT187" s="231" t="s">
        <v>131</v>
      </c>
      <c r="AU187" s="231" t="s">
        <v>86</v>
      </c>
      <c r="AY187" s="17" t="s">
        <v>129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135</v>
      </c>
      <c r="BM187" s="231" t="s">
        <v>230</v>
      </c>
    </row>
    <row r="188" s="13" customFormat="1">
      <c r="A188" s="13"/>
      <c r="B188" s="233"/>
      <c r="C188" s="234"/>
      <c r="D188" s="235" t="s">
        <v>137</v>
      </c>
      <c r="E188" s="236" t="s">
        <v>1</v>
      </c>
      <c r="F188" s="237" t="s">
        <v>551</v>
      </c>
      <c r="G188" s="234"/>
      <c r="H188" s="238">
        <v>15.140000000000001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137</v>
      </c>
      <c r="AU188" s="244" t="s">
        <v>86</v>
      </c>
      <c r="AV188" s="13" t="s">
        <v>86</v>
      </c>
      <c r="AW188" s="13" t="s">
        <v>32</v>
      </c>
      <c r="AX188" s="13" t="s">
        <v>76</v>
      </c>
      <c r="AY188" s="244" t="s">
        <v>129</v>
      </c>
    </row>
    <row r="189" s="13" customFormat="1">
      <c r="A189" s="13"/>
      <c r="B189" s="233"/>
      <c r="C189" s="234"/>
      <c r="D189" s="235" t="s">
        <v>137</v>
      </c>
      <c r="E189" s="236" t="s">
        <v>1</v>
      </c>
      <c r="F189" s="237" t="s">
        <v>534</v>
      </c>
      <c r="G189" s="234"/>
      <c r="H189" s="238">
        <v>44.729999999999997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137</v>
      </c>
      <c r="AU189" s="244" t="s">
        <v>86</v>
      </c>
      <c r="AV189" s="13" t="s">
        <v>86</v>
      </c>
      <c r="AW189" s="13" t="s">
        <v>32</v>
      </c>
      <c r="AX189" s="13" t="s">
        <v>76</v>
      </c>
      <c r="AY189" s="244" t="s">
        <v>129</v>
      </c>
    </row>
    <row r="190" s="13" customFormat="1">
      <c r="A190" s="13"/>
      <c r="B190" s="233"/>
      <c r="C190" s="234"/>
      <c r="D190" s="235" t="s">
        <v>137</v>
      </c>
      <c r="E190" s="236" t="s">
        <v>1</v>
      </c>
      <c r="F190" s="237" t="s">
        <v>535</v>
      </c>
      <c r="G190" s="234"/>
      <c r="H190" s="238">
        <v>40.770000000000003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137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129</v>
      </c>
    </row>
    <row r="191" s="14" customFormat="1">
      <c r="A191" s="14"/>
      <c r="B191" s="245"/>
      <c r="C191" s="246"/>
      <c r="D191" s="235" t="s">
        <v>137</v>
      </c>
      <c r="E191" s="247" t="s">
        <v>1</v>
      </c>
      <c r="F191" s="248" t="s">
        <v>140</v>
      </c>
      <c r="G191" s="246"/>
      <c r="H191" s="249">
        <v>100.64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137</v>
      </c>
      <c r="AU191" s="255" t="s">
        <v>86</v>
      </c>
      <c r="AV191" s="14" t="s">
        <v>135</v>
      </c>
      <c r="AW191" s="14" t="s">
        <v>32</v>
      </c>
      <c r="AX191" s="14" t="s">
        <v>84</v>
      </c>
      <c r="AY191" s="255" t="s">
        <v>129</v>
      </c>
    </row>
    <row r="192" s="2" customFormat="1" ht="16.5" customHeight="1">
      <c r="A192" s="38"/>
      <c r="B192" s="39"/>
      <c r="C192" s="219" t="s">
        <v>7</v>
      </c>
      <c r="D192" s="219" t="s">
        <v>131</v>
      </c>
      <c r="E192" s="220" t="s">
        <v>232</v>
      </c>
      <c r="F192" s="221" t="s">
        <v>233</v>
      </c>
      <c r="G192" s="222" t="s">
        <v>134</v>
      </c>
      <c r="H192" s="223">
        <v>100.64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135</v>
      </c>
      <c r="AT192" s="231" t="s">
        <v>131</v>
      </c>
      <c r="AU192" s="231" t="s">
        <v>86</v>
      </c>
      <c r="AY192" s="17" t="s">
        <v>129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135</v>
      </c>
      <c r="BM192" s="231" t="s">
        <v>234</v>
      </c>
    </row>
    <row r="193" s="13" customFormat="1">
      <c r="A193" s="13"/>
      <c r="B193" s="233"/>
      <c r="C193" s="234"/>
      <c r="D193" s="235" t="s">
        <v>137</v>
      </c>
      <c r="E193" s="236" t="s">
        <v>1</v>
      </c>
      <c r="F193" s="237" t="s">
        <v>551</v>
      </c>
      <c r="G193" s="234"/>
      <c r="H193" s="238">
        <v>15.140000000000001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137</v>
      </c>
      <c r="AU193" s="244" t="s">
        <v>86</v>
      </c>
      <c r="AV193" s="13" t="s">
        <v>86</v>
      </c>
      <c r="AW193" s="13" t="s">
        <v>32</v>
      </c>
      <c r="AX193" s="13" t="s">
        <v>76</v>
      </c>
      <c r="AY193" s="244" t="s">
        <v>129</v>
      </c>
    </row>
    <row r="194" s="13" customFormat="1">
      <c r="A194" s="13"/>
      <c r="B194" s="233"/>
      <c r="C194" s="234"/>
      <c r="D194" s="235" t="s">
        <v>137</v>
      </c>
      <c r="E194" s="236" t="s">
        <v>1</v>
      </c>
      <c r="F194" s="237" t="s">
        <v>534</v>
      </c>
      <c r="G194" s="234"/>
      <c r="H194" s="238">
        <v>44.729999999999997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137</v>
      </c>
      <c r="AU194" s="244" t="s">
        <v>86</v>
      </c>
      <c r="AV194" s="13" t="s">
        <v>86</v>
      </c>
      <c r="AW194" s="13" t="s">
        <v>32</v>
      </c>
      <c r="AX194" s="13" t="s">
        <v>76</v>
      </c>
      <c r="AY194" s="244" t="s">
        <v>129</v>
      </c>
    </row>
    <row r="195" s="13" customFormat="1">
      <c r="A195" s="13"/>
      <c r="B195" s="233"/>
      <c r="C195" s="234"/>
      <c r="D195" s="235" t="s">
        <v>137</v>
      </c>
      <c r="E195" s="236" t="s">
        <v>1</v>
      </c>
      <c r="F195" s="237" t="s">
        <v>535</v>
      </c>
      <c r="G195" s="234"/>
      <c r="H195" s="238">
        <v>40.770000000000003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137</v>
      </c>
      <c r="AU195" s="244" t="s">
        <v>86</v>
      </c>
      <c r="AV195" s="13" t="s">
        <v>86</v>
      </c>
      <c r="AW195" s="13" t="s">
        <v>32</v>
      </c>
      <c r="AX195" s="13" t="s">
        <v>76</v>
      </c>
      <c r="AY195" s="244" t="s">
        <v>129</v>
      </c>
    </row>
    <row r="196" s="14" customFormat="1">
      <c r="A196" s="14"/>
      <c r="B196" s="245"/>
      <c r="C196" s="246"/>
      <c r="D196" s="235" t="s">
        <v>137</v>
      </c>
      <c r="E196" s="247" t="s">
        <v>1</v>
      </c>
      <c r="F196" s="248" t="s">
        <v>140</v>
      </c>
      <c r="G196" s="246"/>
      <c r="H196" s="249">
        <v>100.64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137</v>
      </c>
      <c r="AU196" s="255" t="s">
        <v>86</v>
      </c>
      <c r="AV196" s="14" t="s">
        <v>135</v>
      </c>
      <c r="AW196" s="14" t="s">
        <v>32</v>
      </c>
      <c r="AX196" s="14" t="s">
        <v>84</v>
      </c>
      <c r="AY196" s="255" t="s">
        <v>129</v>
      </c>
    </row>
    <row r="197" s="2" customFormat="1" ht="33" customHeight="1">
      <c r="A197" s="38"/>
      <c r="B197" s="39"/>
      <c r="C197" s="219" t="s">
        <v>235</v>
      </c>
      <c r="D197" s="219" t="s">
        <v>131</v>
      </c>
      <c r="E197" s="220" t="s">
        <v>236</v>
      </c>
      <c r="F197" s="221" t="s">
        <v>237</v>
      </c>
      <c r="G197" s="222" t="s">
        <v>134</v>
      </c>
      <c r="H197" s="223">
        <v>46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135</v>
      </c>
      <c r="AT197" s="231" t="s">
        <v>131</v>
      </c>
      <c r="AU197" s="231" t="s">
        <v>86</v>
      </c>
      <c r="AY197" s="17" t="s">
        <v>129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135</v>
      </c>
      <c r="BM197" s="231" t="s">
        <v>238</v>
      </c>
    </row>
    <row r="198" s="13" customFormat="1">
      <c r="A198" s="13"/>
      <c r="B198" s="233"/>
      <c r="C198" s="234"/>
      <c r="D198" s="235" t="s">
        <v>137</v>
      </c>
      <c r="E198" s="236" t="s">
        <v>1</v>
      </c>
      <c r="F198" s="237" t="s">
        <v>552</v>
      </c>
      <c r="G198" s="234"/>
      <c r="H198" s="238">
        <v>46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137</v>
      </c>
      <c r="AU198" s="244" t="s">
        <v>86</v>
      </c>
      <c r="AV198" s="13" t="s">
        <v>86</v>
      </c>
      <c r="AW198" s="13" t="s">
        <v>32</v>
      </c>
      <c r="AX198" s="13" t="s">
        <v>84</v>
      </c>
      <c r="AY198" s="244" t="s">
        <v>129</v>
      </c>
    </row>
    <row r="199" s="2" customFormat="1" ht="21.75" customHeight="1">
      <c r="A199" s="38"/>
      <c r="B199" s="39"/>
      <c r="C199" s="219" t="s">
        <v>240</v>
      </c>
      <c r="D199" s="219" t="s">
        <v>131</v>
      </c>
      <c r="E199" s="220" t="s">
        <v>241</v>
      </c>
      <c r="F199" s="221" t="s">
        <v>242</v>
      </c>
      <c r="G199" s="222" t="s">
        <v>134</v>
      </c>
      <c r="H199" s="223">
        <v>23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135</v>
      </c>
      <c r="AT199" s="231" t="s">
        <v>131</v>
      </c>
      <c r="AU199" s="231" t="s">
        <v>86</v>
      </c>
      <c r="AY199" s="17" t="s">
        <v>129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135</v>
      </c>
      <c r="BM199" s="231" t="s">
        <v>243</v>
      </c>
    </row>
    <row r="200" s="13" customFormat="1">
      <c r="A200" s="13"/>
      <c r="B200" s="233"/>
      <c r="C200" s="234"/>
      <c r="D200" s="235" t="s">
        <v>137</v>
      </c>
      <c r="E200" s="236" t="s">
        <v>1</v>
      </c>
      <c r="F200" s="237" t="s">
        <v>553</v>
      </c>
      <c r="G200" s="234"/>
      <c r="H200" s="238">
        <v>23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137</v>
      </c>
      <c r="AU200" s="244" t="s">
        <v>86</v>
      </c>
      <c r="AV200" s="13" t="s">
        <v>86</v>
      </c>
      <c r="AW200" s="13" t="s">
        <v>32</v>
      </c>
      <c r="AX200" s="13" t="s">
        <v>84</v>
      </c>
      <c r="AY200" s="244" t="s">
        <v>129</v>
      </c>
    </row>
    <row r="201" s="2" customFormat="1" ht="33" customHeight="1">
      <c r="A201" s="38"/>
      <c r="B201" s="39"/>
      <c r="C201" s="219" t="s">
        <v>245</v>
      </c>
      <c r="D201" s="219" t="s">
        <v>131</v>
      </c>
      <c r="E201" s="220" t="s">
        <v>246</v>
      </c>
      <c r="F201" s="221" t="s">
        <v>247</v>
      </c>
      <c r="G201" s="222" t="s">
        <v>134</v>
      </c>
      <c r="H201" s="223">
        <v>23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135</v>
      </c>
      <c r="AT201" s="231" t="s">
        <v>131</v>
      </c>
      <c r="AU201" s="231" t="s">
        <v>86</v>
      </c>
      <c r="AY201" s="17" t="s">
        <v>129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135</v>
      </c>
      <c r="BM201" s="231" t="s">
        <v>248</v>
      </c>
    </row>
    <row r="202" s="13" customFormat="1">
      <c r="A202" s="13"/>
      <c r="B202" s="233"/>
      <c r="C202" s="234"/>
      <c r="D202" s="235" t="s">
        <v>137</v>
      </c>
      <c r="E202" s="236" t="s">
        <v>1</v>
      </c>
      <c r="F202" s="237" t="s">
        <v>553</v>
      </c>
      <c r="G202" s="234"/>
      <c r="H202" s="238">
        <v>23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137</v>
      </c>
      <c r="AU202" s="244" t="s">
        <v>86</v>
      </c>
      <c r="AV202" s="13" t="s">
        <v>86</v>
      </c>
      <c r="AW202" s="13" t="s">
        <v>32</v>
      </c>
      <c r="AX202" s="13" t="s">
        <v>84</v>
      </c>
      <c r="AY202" s="244" t="s">
        <v>129</v>
      </c>
    </row>
    <row r="203" s="2" customFormat="1" ht="24.15" customHeight="1">
      <c r="A203" s="38"/>
      <c r="B203" s="39"/>
      <c r="C203" s="219" t="s">
        <v>249</v>
      </c>
      <c r="D203" s="219" t="s">
        <v>131</v>
      </c>
      <c r="E203" s="220" t="s">
        <v>250</v>
      </c>
      <c r="F203" s="221" t="s">
        <v>251</v>
      </c>
      <c r="G203" s="222" t="s">
        <v>134</v>
      </c>
      <c r="H203" s="223">
        <v>3.2000000000000002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0.19536000000000001</v>
      </c>
      <c r="R203" s="229">
        <f>Q203*H203</f>
        <v>0.62515200000000004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135</v>
      </c>
      <c r="AT203" s="231" t="s">
        <v>131</v>
      </c>
      <c r="AU203" s="231" t="s">
        <v>86</v>
      </c>
      <c r="AY203" s="17" t="s">
        <v>129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135</v>
      </c>
      <c r="BM203" s="231" t="s">
        <v>252</v>
      </c>
    </row>
    <row r="204" s="13" customFormat="1">
      <c r="A204" s="13"/>
      <c r="B204" s="233"/>
      <c r="C204" s="234"/>
      <c r="D204" s="235" t="s">
        <v>137</v>
      </c>
      <c r="E204" s="236" t="s">
        <v>1</v>
      </c>
      <c r="F204" s="237" t="s">
        <v>554</v>
      </c>
      <c r="G204" s="234"/>
      <c r="H204" s="238">
        <v>3.2000000000000002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137</v>
      </c>
      <c r="AU204" s="244" t="s">
        <v>86</v>
      </c>
      <c r="AV204" s="13" t="s">
        <v>86</v>
      </c>
      <c r="AW204" s="13" t="s">
        <v>32</v>
      </c>
      <c r="AX204" s="13" t="s">
        <v>84</v>
      </c>
      <c r="AY204" s="244" t="s">
        <v>129</v>
      </c>
    </row>
    <row r="205" s="2" customFormat="1" ht="16.5" customHeight="1">
      <c r="A205" s="38"/>
      <c r="B205" s="39"/>
      <c r="C205" s="267" t="s">
        <v>254</v>
      </c>
      <c r="D205" s="267" t="s">
        <v>216</v>
      </c>
      <c r="E205" s="268" t="s">
        <v>255</v>
      </c>
      <c r="F205" s="269" t="s">
        <v>256</v>
      </c>
      <c r="G205" s="270" t="s">
        <v>134</v>
      </c>
      <c r="H205" s="271">
        <v>3.52</v>
      </c>
      <c r="I205" s="272"/>
      <c r="J205" s="273">
        <f>ROUND(I205*H205,2)</f>
        <v>0</v>
      </c>
      <c r="K205" s="274"/>
      <c r="L205" s="275"/>
      <c r="M205" s="276" t="s">
        <v>1</v>
      </c>
      <c r="N205" s="277" t="s">
        <v>41</v>
      </c>
      <c r="O205" s="91"/>
      <c r="P205" s="229">
        <f>O205*H205</f>
        <v>0</v>
      </c>
      <c r="Q205" s="229">
        <v>0.222</v>
      </c>
      <c r="R205" s="229">
        <f>Q205*H205</f>
        <v>0.78144000000000002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160</v>
      </c>
      <c r="AT205" s="231" t="s">
        <v>216</v>
      </c>
      <c r="AU205" s="231" t="s">
        <v>86</v>
      </c>
      <c r="AY205" s="17" t="s">
        <v>129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135</v>
      </c>
      <c r="BM205" s="231" t="s">
        <v>257</v>
      </c>
    </row>
    <row r="206" s="13" customFormat="1">
      <c r="A206" s="13"/>
      <c r="B206" s="233"/>
      <c r="C206" s="234"/>
      <c r="D206" s="235" t="s">
        <v>137</v>
      </c>
      <c r="E206" s="236" t="s">
        <v>1</v>
      </c>
      <c r="F206" s="237" t="s">
        <v>555</v>
      </c>
      <c r="G206" s="234"/>
      <c r="H206" s="238">
        <v>3.52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137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129</v>
      </c>
    </row>
    <row r="207" s="2" customFormat="1" ht="24.15" customHeight="1">
      <c r="A207" s="38"/>
      <c r="B207" s="39"/>
      <c r="C207" s="219" t="s">
        <v>259</v>
      </c>
      <c r="D207" s="219" t="s">
        <v>131</v>
      </c>
      <c r="E207" s="220" t="s">
        <v>260</v>
      </c>
      <c r="F207" s="221" t="s">
        <v>261</v>
      </c>
      <c r="G207" s="222" t="s">
        <v>134</v>
      </c>
      <c r="H207" s="223">
        <v>100.64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0.084250000000000005</v>
      </c>
      <c r="R207" s="229">
        <f>Q207*H207</f>
        <v>8.4789200000000005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135</v>
      </c>
      <c r="AT207" s="231" t="s">
        <v>131</v>
      </c>
      <c r="AU207" s="231" t="s">
        <v>86</v>
      </c>
      <c r="AY207" s="17" t="s">
        <v>129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135</v>
      </c>
      <c r="BM207" s="231" t="s">
        <v>262</v>
      </c>
    </row>
    <row r="208" s="13" customFormat="1">
      <c r="A208" s="13"/>
      <c r="B208" s="233"/>
      <c r="C208" s="234"/>
      <c r="D208" s="235" t="s">
        <v>137</v>
      </c>
      <c r="E208" s="236" t="s">
        <v>1</v>
      </c>
      <c r="F208" s="237" t="s">
        <v>551</v>
      </c>
      <c r="G208" s="234"/>
      <c r="H208" s="238">
        <v>15.140000000000001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137</v>
      </c>
      <c r="AU208" s="244" t="s">
        <v>86</v>
      </c>
      <c r="AV208" s="13" t="s">
        <v>86</v>
      </c>
      <c r="AW208" s="13" t="s">
        <v>32</v>
      </c>
      <c r="AX208" s="13" t="s">
        <v>76</v>
      </c>
      <c r="AY208" s="244" t="s">
        <v>129</v>
      </c>
    </row>
    <row r="209" s="13" customFormat="1">
      <c r="A209" s="13"/>
      <c r="B209" s="233"/>
      <c r="C209" s="234"/>
      <c r="D209" s="235" t="s">
        <v>137</v>
      </c>
      <c r="E209" s="236" t="s">
        <v>1</v>
      </c>
      <c r="F209" s="237" t="s">
        <v>534</v>
      </c>
      <c r="G209" s="234"/>
      <c r="H209" s="238">
        <v>44.729999999999997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137</v>
      </c>
      <c r="AU209" s="244" t="s">
        <v>86</v>
      </c>
      <c r="AV209" s="13" t="s">
        <v>86</v>
      </c>
      <c r="AW209" s="13" t="s">
        <v>32</v>
      </c>
      <c r="AX209" s="13" t="s">
        <v>76</v>
      </c>
      <c r="AY209" s="244" t="s">
        <v>129</v>
      </c>
    </row>
    <row r="210" s="13" customFormat="1">
      <c r="A210" s="13"/>
      <c r="B210" s="233"/>
      <c r="C210" s="234"/>
      <c r="D210" s="235" t="s">
        <v>137</v>
      </c>
      <c r="E210" s="236" t="s">
        <v>1</v>
      </c>
      <c r="F210" s="237" t="s">
        <v>535</v>
      </c>
      <c r="G210" s="234"/>
      <c r="H210" s="238">
        <v>40.770000000000003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137</v>
      </c>
      <c r="AU210" s="244" t="s">
        <v>86</v>
      </c>
      <c r="AV210" s="13" t="s">
        <v>86</v>
      </c>
      <c r="AW210" s="13" t="s">
        <v>32</v>
      </c>
      <c r="AX210" s="13" t="s">
        <v>76</v>
      </c>
      <c r="AY210" s="244" t="s">
        <v>129</v>
      </c>
    </row>
    <row r="211" s="14" customFormat="1">
      <c r="A211" s="14"/>
      <c r="B211" s="245"/>
      <c r="C211" s="246"/>
      <c r="D211" s="235" t="s">
        <v>137</v>
      </c>
      <c r="E211" s="247" t="s">
        <v>1</v>
      </c>
      <c r="F211" s="248" t="s">
        <v>140</v>
      </c>
      <c r="G211" s="246"/>
      <c r="H211" s="249">
        <v>100.64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137</v>
      </c>
      <c r="AU211" s="255" t="s">
        <v>86</v>
      </c>
      <c r="AV211" s="14" t="s">
        <v>135</v>
      </c>
      <c r="AW211" s="14" t="s">
        <v>32</v>
      </c>
      <c r="AX211" s="14" t="s">
        <v>84</v>
      </c>
      <c r="AY211" s="255" t="s">
        <v>129</v>
      </c>
    </row>
    <row r="212" s="2" customFormat="1" ht="16.5" customHeight="1">
      <c r="A212" s="38"/>
      <c r="B212" s="39"/>
      <c r="C212" s="267" t="s">
        <v>263</v>
      </c>
      <c r="D212" s="267" t="s">
        <v>216</v>
      </c>
      <c r="E212" s="268" t="s">
        <v>264</v>
      </c>
      <c r="F212" s="269" t="s">
        <v>265</v>
      </c>
      <c r="G212" s="270" t="s">
        <v>134</v>
      </c>
      <c r="H212" s="271">
        <v>84.756</v>
      </c>
      <c r="I212" s="272"/>
      <c r="J212" s="273">
        <f>ROUND(I212*H212,2)</f>
        <v>0</v>
      </c>
      <c r="K212" s="274"/>
      <c r="L212" s="275"/>
      <c r="M212" s="276" t="s">
        <v>1</v>
      </c>
      <c r="N212" s="277" t="s">
        <v>41</v>
      </c>
      <c r="O212" s="91"/>
      <c r="P212" s="229">
        <f>O212*H212</f>
        <v>0</v>
      </c>
      <c r="Q212" s="229">
        <v>0.113</v>
      </c>
      <c r="R212" s="229">
        <f>Q212*H212</f>
        <v>9.5774280000000012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160</v>
      </c>
      <c r="AT212" s="231" t="s">
        <v>216</v>
      </c>
      <c r="AU212" s="231" t="s">
        <v>86</v>
      </c>
      <c r="AY212" s="17" t="s">
        <v>129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135</v>
      </c>
      <c r="BM212" s="231" t="s">
        <v>266</v>
      </c>
    </row>
    <row r="213" s="13" customFormat="1">
      <c r="A213" s="13"/>
      <c r="B213" s="233"/>
      <c r="C213" s="234"/>
      <c r="D213" s="235" t="s">
        <v>137</v>
      </c>
      <c r="E213" s="236" t="s">
        <v>1</v>
      </c>
      <c r="F213" s="237" t="s">
        <v>556</v>
      </c>
      <c r="G213" s="234"/>
      <c r="H213" s="238">
        <v>84.756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137</v>
      </c>
      <c r="AU213" s="244" t="s">
        <v>86</v>
      </c>
      <c r="AV213" s="13" t="s">
        <v>86</v>
      </c>
      <c r="AW213" s="13" t="s">
        <v>32</v>
      </c>
      <c r="AX213" s="13" t="s">
        <v>84</v>
      </c>
      <c r="AY213" s="244" t="s">
        <v>129</v>
      </c>
    </row>
    <row r="214" s="2" customFormat="1" ht="24.15" customHeight="1">
      <c r="A214" s="38"/>
      <c r="B214" s="39"/>
      <c r="C214" s="267" t="s">
        <v>268</v>
      </c>
      <c r="D214" s="267" t="s">
        <v>216</v>
      </c>
      <c r="E214" s="268" t="s">
        <v>269</v>
      </c>
      <c r="F214" s="269" t="s">
        <v>270</v>
      </c>
      <c r="G214" s="270" t="s">
        <v>134</v>
      </c>
      <c r="H214" s="271">
        <v>20.916</v>
      </c>
      <c r="I214" s="272"/>
      <c r="J214" s="273">
        <f>ROUND(I214*H214,2)</f>
        <v>0</v>
      </c>
      <c r="K214" s="274"/>
      <c r="L214" s="275"/>
      <c r="M214" s="276" t="s">
        <v>1</v>
      </c>
      <c r="N214" s="277" t="s">
        <v>41</v>
      </c>
      <c r="O214" s="91"/>
      <c r="P214" s="229">
        <f>O214*H214</f>
        <v>0</v>
      </c>
      <c r="Q214" s="229">
        <v>0.13</v>
      </c>
      <c r="R214" s="229">
        <f>Q214*H214</f>
        <v>2.7190799999999999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160</v>
      </c>
      <c r="AT214" s="231" t="s">
        <v>216</v>
      </c>
      <c r="AU214" s="231" t="s">
        <v>86</v>
      </c>
      <c r="AY214" s="17" t="s">
        <v>129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135</v>
      </c>
      <c r="BM214" s="231" t="s">
        <v>271</v>
      </c>
    </row>
    <row r="215" s="2" customFormat="1" ht="21.75" customHeight="1">
      <c r="A215" s="38"/>
      <c r="B215" s="39"/>
      <c r="C215" s="219" t="s">
        <v>275</v>
      </c>
      <c r="D215" s="219" t="s">
        <v>131</v>
      </c>
      <c r="E215" s="220" t="s">
        <v>276</v>
      </c>
      <c r="F215" s="221" t="s">
        <v>277</v>
      </c>
      <c r="G215" s="222" t="s">
        <v>156</v>
      </c>
      <c r="H215" s="223">
        <v>48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0.0035999999999999999</v>
      </c>
      <c r="R215" s="229">
        <f>Q215*H215</f>
        <v>0.17280000000000001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135</v>
      </c>
      <c r="AT215" s="231" t="s">
        <v>131</v>
      </c>
      <c r="AU215" s="231" t="s">
        <v>86</v>
      </c>
      <c r="AY215" s="17" t="s">
        <v>129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135</v>
      </c>
      <c r="BM215" s="231" t="s">
        <v>278</v>
      </c>
    </row>
    <row r="216" s="13" customFormat="1">
      <c r="A216" s="13"/>
      <c r="B216" s="233"/>
      <c r="C216" s="234"/>
      <c r="D216" s="235" t="s">
        <v>137</v>
      </c>
      <c r="E216" s="236" t="s">
        <v>1</v>
      </c>
      <c r="F216" s="237" t="s">
        <v>557</v>
      </c>
      <c r="G216" s="234"/>
      <c r="H216" s="238">
        <v>48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137</v>
      </c>
      <c r="AU216" s="244" t="s">
        <v>86</v>
      </c>
      <c r="AV216" s="13" t="s">
        <v>86</v>
      </c>
      <c r="AW216" s="13" t="s">
        <v>32</v>
      </c>
      <c r="AX216" s="13" t="s">
        <v>84</v>
      </c>
      <c r="AY216" s="244" t="s">
        <v>129</v>
      </c>
    </row>
    <row r="217" s="12" customFormat="1" ht="22.8" customHeight="1">
      <c r="A217" s="12"/>
      <c r="B217" s="203"/>
      <c r="C217" s="204"/>
      <c r="D217" s="205" t="s">
        <v>75</v>
      </c>
      <c r="E217" s="217" t="s">
        <v>280</v>
      </c>
      <c r="F217" s="217" t="s">
        <v>281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SUM(P218:P219)</f>
        <v>0</v>
      </c>
      <c r="Q217" s="211"/>
      <c r="R217" s="212">
        <f>SUM(R218:R219)</f>
        <v>0.048463199999999998</v>
      </c>
      <c r="S217" s="211"/>
      <c r="T217" s="213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84</v>
      </c>
      <c r="AT217" s="215" t="s">
        <v>75</v>
      </c>
      <c r="AU217" s="215" t="s">
        <v>84</v>
      </c>
      <c r="AY217" s="214" t="s">
        <v>129</v>
      </c>
      <c r="BK217" s="216">
        <f>SUM(BK218:BK219)</f>
        <v>0</v>
      </c>
    </row>
    <row r="218" s="2" customFormat="1" ht="24.15" customHeight="1">
      <c r="A218" s="38"/>
      <c r="B218" s="39"/>
      <c r="C218" s="219" t="s">
        <v>282</v>
      </c>
      <c r="D218" s="219" t="s">
        <v>131</v>
      </c>
      <c r="E218" s="220" t="s">
        <v>283</v>
      </c>
      <c r="F218" s="221" t="s">
        <v>284</v>
      </c>
      <c r="G218" s="222" t="s">
        <v>134</v>
      </c>
      <c r="H218" s="223">
        <v>4.2400000000000002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0.011429999999999999</v>
      </c>
      <c r="R218" s="229">
        <f>Q218*H218</f>
        <v>0.048463199999999998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135</v>
      </c>
      <c r="AT218" s="231" t="s">
        <v>131</v>
      </c>
      <c r="AU218" s="231" t="s">
        <v>86</v>
      </c>
      <c r="AY218" s="17" t="s">
        <v>129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135</v>
      </c>
      <c r="BM218" s="231" t="s">
        <v>285</v>
      </c>
    </row>
    <row r="219" s="13" customFormat="1">
      <c r="A219" s="13"/>
      <c r="B219" s="233"/>
      <c r="C219" s="234"/>
      <c r="D219" s="235" t="s">
        <v>137</v>
      </c>
      <c r="E219" s="236" t="s">
        <v>1</v>
      </c>
      <c r="F219" s="237" t="s">
        <v>558</v>
      </c>
      <c r="G219" s="234"/>
      <c r="H219" s="238">
        <v>4.2400000000000002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137</v>
      </c>
      <c r="AU219" s="244" t="s">
        <v>86</v>
      </c>
      <c r="AV219" s="13" t="s">
        <v>86</v>
      </c>
      <c r="AW219" s="13" t="s">
        <v>32</v>
      </c>
      <c r="AX219" s="13" t="s">
        <v>84</v>
      </c>
      <c r="AY219" s="244" t="s">
        <v>129</v>
      </c>
    </row>
    <row r="220" s="12" customFormat="1" ht="22.8" customHeight="1">
      <c r="A220" s="12"/>
      <c r="B220" s="203"/>
      <c r="C220" s="204"/>
      <c r="D220" s="205" t="s">
        <v>75</v>
      </c>
      <c r="E220" s="217" t="s">
        <v>165</v>
      </c>
      <c r="F220" s="217" t="s">
        <v>287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SUM(P221:P294)</f>
        <v>0</v>
      </c>
      <c r="Q220" s="211"/>
      <c r="R220" s="212">
        <f>SUM(R221:R294)</f>
        <v>30.470257699999998</v>
      </c>
      <c r="S220" s="211"/>
      <c r="T220" s="213">
        <f>SUM(T221:T294)</f>
        <v>30.016999999999999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84</v>
      </c>
      <c r="AT220" s="215" t="s">
        <v>75</v>
      </c>
      <c r="AU220" s="215" t="s">
        <v>84</v>
      </c>
      <c r="AY220" s="214" t="s">
        <v>129</v>
      </c>
      <c r="BK220" s="216">
        <f>SUM(BK221:BK294)</f>
        <v>0</v>
      </c>
    </row>
    <row r="221" s="2" customFormat="1" ht="24.15" customHeight="1">
      <c r="A221" s="38"/>
      <c r="B221" s="39"/>
      <c r="C221" s="219" t="s">
        <v>288</v>
      </c>
      <c r="D221" s="219" t="s">
        <v>131</v>
      </c>
      <c r="E221" s="220" t="s">
        <v>289</v>
      </c>
      <c r="F221" s="221" t="s">
        <v>290</v>
      </c>
      <c r="G221" s="222" t="s">
        <v>134</v>
      </c>
      <c r="H221" s="223">
        <v>192.30000000000001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0.00020000000000000001</v>
      </c>
      <c r="R221" s="229">
        <f>Q221*H221</f>
        <v>0.038460000000000001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135</v>
      </c>
      <c r="AT221" s="231" t="s">
        <v>131</v>
      </c>
      <c r="AU221" s="231" t="s">
        <v>86</v>
      </c>
      <c r="AY221" s="17" t="s">
        <v>129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135</v>
      </c>
      <c r="BM221" s="231" t="s">
        <v>291</v>
      </c>
    </row>
    <row r="222" s="13" customFormat="1">
      <c r="A222" s="13"/>
      <c r="B222" s="233"/>
      <c r="C222" s="234"/>
      <c r="D222" s="235" t="s">
        <v>137</v>
      </c>
      <c r="E222" s="236" t="s">
        <v>1</v>
      </c>
      <c r="F222" s="237" t="s">
        <v>559</v>
      </c>
      <c r="G222" s="234"/>
      <c r="H222" s="238">
        <v>192.30000000000001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137</v>
      </c>
      <c r="AU222" s="244" t="s">
        <v>86</v>
      </c>
      <c r="AV222" s="13" t="s">
        <v>86</v>
      </c>
      <c r="AW222" s="13" t="s">
        <v>32</v>
      </c>
      <c r="AX222" s="13" t="s">
        <v>84</v>
      </c>
      <c r="AY222" s="244" t="s">
        <v>129</v>
      </c>
    </row>
    <row r="223" s="2" customFormat="1" ht="24.15" customHeight="1">
      <c r="A223" s="38"/>
      <c r="B223" s="39"/>
      <c r="C223" s="219" t="s">
        <v>293</v>
      </c>
      <c r="D223" s="219" t="s">
        <v>131</v>
      </c>
      <c r="E223" s="220" t="s">
        <v>294</v>
      </c>
      <c r="F223" s="221" t="s">
        <v>295</v>
      </c>
      <c r="G223" s="222" t="s">
        <v>156</v>
      </c>
      <c r="H223" s="223">
        <v>66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41</v>
      </c>
      <c r="O223" s="91"/>
      <c r="P223" s="229">
        <f>O223*H223</f>
        <v>0</v>
      </c>
      <c r="Q223" s="229">
        <v>8.0000000000000007E-05</v>
      </c>
      <c r="R223" s="229">
        <f>Q223*H223</f>
        <v>0.0052800000000000008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135</v>
      </c>
      <c r="AT223" s="231" t="s">
        <v>131</v>
      </c>
      <c r="AU223" s="231" t="s">
        <v>86</v>
      </c>
      <c r="AY223" s="17" t="s">
        <v>129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84</v>
      </c>
      <c r="BK223" s="232">
        <f>ROUND(I223*H223,2)</f>
        <v>0</v>
      </c>
      <c r="BL223" s="17" t="s">
        <v>135</v>
      </c>
      <c r="BM223" s="231" t="s">
        <v>296</v>
      </c>
    </row>
    <row r="224" s="13" customFormat="1">
      <c r="A224" s="13"/>
      <c r="B224" s="233"/>
      <c r="C224" s="234"/>
      <c r="D224" s="235" t="s">
        <v>137</v>
      </c>
      <c r="E224" s="236" t="s">
        <v>1</v>
      </c>
      <c r="F224" s="237" t="s">
        <v>560</v>
      </c>
      <c r="G224" s="234"/>
      <c r="H224" s="238">
        <v>66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137</v>
      </c>
      <c r="AU224" s="244" t="s">
        <v>86</v>
      </c>
      <c r="AV224" s="13" t="s">
        <v>86</v>
      </c>
      <c r="AW224" s="13" t="s">
        <v>32</v>
      </c>
      <c r="AX224" s="13" t="s">
        <v>84</v>
      </c>
      <c r="AY224" s="244" t="s">
        <v>129</v>
      </c>
    </row>
    <row r="225" s="2" customFormat="1" ht="24.15" customHeight="1">
      <c r="A225" s="38"/>
      <c r="B225" s="39"/>
      <c r="C225" s="219" t="s">
        <v>298</v>
      </c>
      <c r="D225" s="219" t="s">
        <v>131</v>
      </c>
      <c r="E225" s="220" t="s">
        <v>299</v>
      </c>
      <c r="F225" s="221" t="s">
        <v>300</v>
      </c>
      <c r="G225" s="222" t="s">
        <v>134</v>
      </c>
      <c r="H225" s="223">
        <v>192.30000000000001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41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135</v>
      </c>
      <c r="AT225" s="231" t="s">
        <v>131</v>
      </c>
      <c r="AU225" s="231" t="s">
        <v>86</v>
      </c>
      <c r="AY225" s="17" t="s">
        <v>129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135</v>
      </c>
      <c r="BM225" s="231" t="s">
        <v>301</v>
      </c>
    </row>
    <row r="226" s="13" customFormat="1">
      <c r="A226" s="13"/>
      <c r="B226" s="233"/>
      <c r="C226" s="234"/>
      <c r="D226" s="235" t="s">
        <v>137</v>
      </c>
      <c r="E226" s="236" t="s">
        <v>1</v>
      </c>
      <c r="F226" s="237" t="s">
        <v>559</v>
      </c>
      <c r="G226" s="234"/>
      <c r="H226" s="238">
        <v>192.30000000000001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137</v>
      </c>
      <c r="AU226" s="244" t="s">
        <v>86</v>
      </c>
      <c r="AV226" s="13" t="s">
        <v>86</v>
      </c>
      <c r="AW226" s="13" t="s">
        <v>32</v>
      </c>
      <c r="AX226" s="13" t="s">
        <v>84</v>
      </c>
      <c r="AY226" s="244" t="s">
        <v>129</v>
      </c>
    </row>
    <row r="227" s="2" customFormat="1" ht="24.15" customHeight="1">
      <c r="A227" s="38"/>
      <c r="B227" s="39"/>
      <c r="C227" s="219" t="s">
        <v>302</v>
      </c>
      <c r="D227" s="219" t="s">
        <v>131</v>
      </c>
      <c r="E227" s="220" t="s">
        <v>303</v>
      </c>
      <c r="F227" s="221" t="s">
        <v>304</v>
      </c>
      <c r="G227" s="222" t="s">
        <v>305</v>
      </c>
      <c r="H227" s="223">
        <v>6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3.0000000000000001E-05</v>
      </c>
      <c r="R227" s="229">
        <f>Q227*H227</f>
        <v>0.00018000000000000001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135</v>
      </c>
      <c r="AT227" s="231" t="s">
        <v>131</v>
      </c>
      <c r="AU227" s="231" t="s">
        <v>86</v>
      </c>
      <c r="AY227" s="17" t="s">
        <v>129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135</v>
      </c>
      <c r="BM227" s="231" t="s">
        <v>306</v>
      </c>
    </row>
    <row r="228" s="13" customFormat="1">
      <c r="A228" s="13"/>
      <c r="B228" s="233"/>
      <c r="C228" s="234"/>
      <c r="D228" s="235" t="s">
        <v>137</v>
      </c>
      <c r="E228" s="236" t="s">
        <v>1</v>
      </c>
      <c r="F228" s="237" t="s">
        <v>280</v>
      </c>
      <c r="G228" s="234"/>
      <c r="H228" s="238">
        <v>6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137</v>
      </c>
      <c r="AU228" s="244" t="s">
        <v>86</v>
      </c>
      <c r="AV228" s="13" t="s">
        <v>86</v>
      </c>
      <c r="AW228" s="13" t="s">
        <v>32</v>
      </c>
      <c r="AX228" s="13" t="s">
        <v>84</v>
      </c>
      <c r="AY228" s="244" t="s">
        <v>129</v>
      </c>
    </row>
    <row r="229" s="2" customFormat="1" ht="16.5" customHeight="1">
      <c r="A229" s="38"/>
      <c r="B229" s="39"/>
      <c r="C229" s="267" t="s">
        <v>307</v>
      </c>
      <c r="D229" s="267" t="s">
        <v>216</v>
      </c>
      <c r="E229" s="268" t="s">
        <v>308</v>
      </c>
      <c r="F229" s="269" t="s">
        <v>309</v>
      </c>
      <c r="G229" s="270" t="s">
        <v>305</v>
      </c>
      <c r="H229" s="271">
        <v>6</v>
      </c>
      <c r="I229" s="272"/>
      <c r="J229" s="273">
        <f>ROUND(I229*H229,2)</f>
        <v>0</v>
      </c>
      <c r="K229" s="274"/>
      <c r="L229" s="275"/>
      <c r="M229" s="276" t="s">
        <v>1</v>
      </c>
      <c r="N229" s="277" t="s">
        <v>41</v>
      </c>
      <c r="O229" s="91"/>
      <c r="P229" s="229">
        <f>O229*H229</f>
        <v>0</v>
      </c>
      <c r="Q229" s="229">
        <v>0.0018</v>
      </c>
      <c r="R229" s="229">
        <f>Q229*H229</f>
        <v>0.010800000000000001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160</v>
      </c>
      <c r="AT229" s="231" t="s">
        <v>216</v>
      </c>
      <c r="AU229" s="231" t="s">
        <v>86</v>
      </c>
      <c r="AY229" s="17" t="s">
        <v>129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135</v>
      </c>
      <c r="BM229" s="231" t="s">
        <v>310</v>
      </c>
    </row>
    <row r="230" s="2" customFormat="1" ht="24.15" customHeight="1">
      <c r="A230" s="38"/>
      <c r="B230" s="39"/>
      <c r="C230" s="219" t="s">
        <v>311</v>
      </c>
      <c r="D230" s="219" t="s">
        <v>131</v>
      </c>
      <c r="E230" s="220" t="s">
        <v>312</v>
      </c>
      <c r="F230" s="221" t="s">
        <v>313</v>
      </c>
      <c r="G230" s="222" t="s">
        <v>305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135</v>
      </c>
      <c r="AT230" s="231" t="s">
        <v>131</v>
      </c>
      <c r="AU230" s="231" t="s">
        <v>86</v>
      </c>
      <c r="AY230" s="17" t="s">
        <v>129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135</v>
      </c>
      <c r="BM230" s="231" t="s">
        <v>314</v>
      </c>
    </row>
    <row r="231" s="13" customFormat="1">
      <c r="A231" s="13"/>
      <c r="B231" s="233"/>
      <c r="C231" s="234"/>
      <c r="D231" s="235" t="s">
        <v>137</v>
      </c>
      <c r="E231" s="236" t="s">
        <v>1</v>
      </c>
      <c r="F231" s="237" t="s">
        <v>84</v>
      </c>
      <c r="G231" s="234"/>
      <c r="H231" s="238">
        <v>1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137</v>
      </c>
      <c r="AU231" s="244" t="s">
        <v>86</v>
      </c>
      <c r="AV231" s="13" t="s">
        <v>86</v>
      </c>
      <c r="AW231" s="13" t="s">
        <v>32</v>
      </c>
      <c r="AX231" s="13" t="s">
        <v>84</v>
      </c>
      <c r="AY231" s="244" t="s">
        <v>129</v>
      </c>
    </row>
    <row r="232" s="2" customFormat="1" ht="33" customHeight="1">
      <c r="A232" s="38"/>
      <c r="B232" s="39"/>
      <c r="C232" s="219" t="s">
        <v>315</v>
      </c>
      <c r="D232" s="219" t="s">
        <v>131</v>
      </c>
      <c r="E232" s="220" t="s">
        <v>316</v>
      </c>
      <c r="F232" s="221" t="s">
        <v>317</v>
      </c>
      <c r="G232" s="222" t="s">
        <v>305</v>
      </c>
      <c r="H232" s="223">
        <v>30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135</v>
      </c>
      <c r="AT232" s="231" t="s">
        <v>131</v>
      </c>
      <c r="AU232" s="231" t="s">
        <v>86</v>
      </c>
      <c r="AY232" s="17" t="s">
        <v>129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135</v>
      </c>
      <c r="BM232" s="231" t="s">
        <v>318</v>
      </c>
    </row>
    <row r="233" s="13" customFormat="1">
      <c r="A233" s="13"/>
      <c r="B233" s="233"/>
      <c r="C233" s="234"/>
      <c r="D233" s="235" t="s">
        <v>137</v>
      </c>
      <c r="E233" s="236" t="s">
        <v>1</v>
      </c>
      <c r="F233" s="237" t="s">
        <v>275</v>
      </c>
      <c r="G233" s="234"/>
      <c r="H233" s="238">
        <v>30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137</v>
      </c>
      <c r="AU233" s="244" t="s">
        <v>86</v>
      </c>
      <c r="AV233" s="13" t="s">
        <v>86</v>
      </c>
      <c r="AW233" s="13" t="s">
        <v>32</v>
      </c>
      <c r="AX233" s="13" t="s">
        <v>84</v>
      </c>
      <c r="AY233" s="244" t="s">
        <v>129</v>
      </c>
    </row>
    <row r="234" s="2" customFormat="1" ht="24.15" customHeight="1">
      <c r="A234" s="38"/>
      <c r="B234" s="39"/>
      <c r="C234" s="219" t="s">
        <v>319</v>
      </c>
      <c r="D234" s="219" t="s">
        <v>131</v>
      </c>
      <c r="E234" s="220" t="s">
        <v>320</v>
      </c>
      <c r="F234" s="221" t="s">
        <v>321</v>
      </c>
      <c r="G234" s="222" t="s">
        <v>305</v>
      </c>
      <c r="H234" s="223">
        <v>3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0.00069999999999999999</v>
      </c>
      <c r="R234" s="229">
        <f>Q234*H234</f>
        <v>0.0020999999999999999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135</v>
      </c>
      <c r="AT234" s="231" t="s">
        <v>131</v>
      </c>
      <c r="AU234" s="231" t="s">
        <v>86</v>
      </c>
      <c r="AY234" s="17" t="s">
        <v>129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135</v>
      </c>
      <c r="BM234" s="231" t="s">
        <v>322</v>
      </c>
    </row>
    <row r="235" s="13" customFormat="1">
      <c r="A235" s="13"/>
      <c r="B235" s="233"/>
      <c r="C235" s="234"/>
      <c r="D235" s="235" t="s">
        <v>137</v>
      </c>
      <c r="E235" s="236" t="s">
        <v>1</v>
      </c>
      <c r="F235" s="237" t="s">
        <v>323</v>
      </c>
      <c r="G235" s="234"/>
      <c r="H235" s="238">
        <v>3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137</v>
      </c>
      <c r="AU235" s="244" t="s">
        <v>86</v>
      </c>
      <c r="AV235" s="13" t="s">
        <v>86</v>
      </c>
      <c r="AW235" s="13" t="s">
        <v>32</v>
      </c>
      <c r="AX235" s="13" t="s">
        <v>84</v>
      </c>
      <c r="AY235" s="244" t="s">
        <v>129</v>
      </c>
    </row>
    <row r="236" s="2" customFormat="1" ht="24.15" customHeight="1">
      <c r="A236" s="38"/>
      <c r="B236" s="39"/>
      <c r="C236" s="267" t="s">
        <v>324</v>
      </c>
      <c r="D236" s="267" t="s">
        <v>216</v>
      </c>
      <c r="E236" s="268" t="s">
        <v>325</v>
      </c>
      <c r="F236" s="269" t="s">
        <v>326</v>
      </c>
      <c r="G236" s="270" t="s">
        <v>305</v>
      </c>
      <c r="H236" s="271">
        <v>2</v>
      </c>
      <c r="I236" s="272"/>
      <c r="J236" s="273">
        <f>ROUND(I236*H236,2)</f>
        <v>0</v>
      </c>
      <c r="K236" s="274"/>
      <c r="L236" s="275"/>
      <c r="M236" s="276" t="s">
        <v>1</v>
      </c>
      <c r="N236" s="277" t="s">
        <v>41</v>
      </c>
      <c r="O236" s="91"/>
      <c r="P236" s="229">
        <f>O236*H236</f>
        <v>0</v>
      </c>
      <c r="Q236" s="229">
        <v>0.0012999999999999999</v>
      </c>
      <c r="R236" s="229">
        <f>Q236*H236</f>
        <v>0.0025999999999999999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160</v>
      </c>
      <c r="AT236" s="231" t="s">
        <v>216</v>
      </c>
      <c r="AU236" s="231" t="s">
        <v>86</v>
      </c>
      <c r="AY236" s="17" t="s">
        <v>129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135</v>
      </c>
      <c r="BM236" s="231" t="s">
        <v>327</v>
      </c>
    </row>
    <row r="237" s="13" customFormat="1">
      <c r="A237" s="13"/>
      <c r="B237" s="233"/>
      <c r="C237" s="234"/>
      <c r="D237" s="235" t="s">
        <v>137</v>
      </c>
      <c r="E237" s="236" t="s">
        <v>1</v>
      </c>
      <c r="F237" s="237" t="s">
        <v>86</v>
      </c>
      <c r="G237" s="234"/>
      <c r="H237" s="238">
        <v>2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137</v>
      </c>
      <c r="AU237" s="244" t="s">
        <v>86</v>
      </c>
      <c r="AV237" s="13" t="s">
        <v>86</v>
      </c>
      <c r="AW237" s="13" t="s">
        <v>32</v>
      </c>
      <c r="AX237" s="13" t="s">
        <v>84</v>
      </c>
      <c r="AY237" s="244" t="s">
        <v>129</v>
      </c>
    </row>
    <row r="238" s="2" customFormat="1" ht="24.15" customHeight="1">
      <c r="A238" s="38"/>
      <c r="B238" s="39"/>
      <c r="C238" s="219" t="s">
        <v>328</v>
      </c>
      <c r="D238" s="219" t="s">
        <v>131</v>
      </c>
      <c r="E238" s="220" t="s">
        <v>329</v>
      </c>
      <c r="F238" s="221" t="s">
        <v>330</v>
      </c>
      <c r="G238" s="222" t="s">
        <v>305</v>
      </c>
      <c r="H238" s="223">
        <v>3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0.11241</v>
      </c>
      <c r="R238" s="229">
        <f>Q238*H238</f>
        <v>0.33722999999999997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135</v>
      </c>
      <c r="AT238" s="231" t="s">
        <v>131</v>
      </c>
      <c r="AU238" s="231" t="s">
        <v>86</v>
      </c>
      <c r="AY238" s="17" t="s">
        <v>129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135</v>
      </c>
      <c r="BM238" s="231" t="s">
        <v>331</v>
      </c>
    </row>
    <row r="239" s="13" customFormat="1">
      <c r="A239" s="13"/>
      <c r="B239" s="233"/>
      <c r="C239" s="234"/>
      <c r="D239" s="235" t="s">
        <v>137</v>
      </c>
      <c r="E239" s="236" t="s">
        <v>1</v>
      </c>
      <c r="F239" s="237" t="s">
        <v>141</v>
      </c>
      <c r="G239" s="234"/>
      <c r="H239" s="238">
        <v>3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137</v>
      </c>
      <c r="AU239" s="244" t="s">
        <v>86</v>
      </c>
      <c r="AV239" s="13" t="s">
        <v>86</v>
      </c>
      <c r="AW239" s="13" t="s">
        <v>32</v>
      </c>
      <c r="AX239" s="13" t="s">
        <v>84</v>
      </c>
      <c r="AY239" s="244" t="s">
        <v>129</v>
      </c>
    </row>
    <row r="240" s="2" customFormat="1" ht="21.75" customHeight="1">
      <c r="A240" s="38"/>
      <c r="B240" s="39"/>
      <c r="C240" s="267" t="s">
        <v>332</v>
      </c>
      <c r="D240" s="267" t="s">
        <v>216</v>
      </c>
      <c r="E240" s="268" t="s">
        <v>333</v>
      </c>
      <c r="F240" s="269" t="s">
        <v>334</v>
      </c>
      <c r="G240" s="270" t="s">
        <v>305</v>
      </c>
      <c r="H240" s="271">
        <v>3</v>
      </c>
      <c r="I240" s="272"/>
      <c r="J240" s="273">
        <f>ROUND(I240*H240,2)</f>
        <v>0</v>
      </c>
      <c r="K240" s="274"/>
      <c r="L240" s="275"/>
      <c r="M240" s="276" t="s">
        <v>1</v>
      </c>
      <c r="N240" s="277" t="s">
        <v>41</v>
      </c>
      <c r="O240" s="91"/>
      <c r="P240" s="229">
        <f>O240*H240</f>
        <v>0</v>
      </c>
      <c r="Q240" s="229">
        <v>0.0061000000000000004</v>
      </c>
      <c r="R240" s="229">
        <f>Q240*H240</f>
        <v>0.0183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160</v>
      </c>
      <c r="AT240" s="231" t="s">
        <v>216</v>
      </c>
      <c r="AU240" s="231" t="s">
        <v>86</v>
      </c>
      <c r="AY240" s="17" t="s">
        <v>129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135</v>
      </c>
      <c r="BM240" s="231" t="s">
        <v>335</v>
      </c>
    </row>
    <row r="241" s="13" customFormat="1">
      <c r="A241" s="13"/>
      <c r="B241" s="233"/>
      <c r="C241" s="234"/>
      <c r="D241" s="235" t="s">
        <v>137</v>
      </c>
      <c r="E241" s="236" t="s">
        <v>1</v>
      </c>
      <c r="F241" s="237" t="s">
        <v>141</v>
      </c>
      <c r="G241" s="234"/>
      <c r="H241" s="238">
        <v>3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137</v>
      </c>
      <c r="AU241" s="244" t="s">
        <v>86</v>
      </c>
      <c r="AV241" s="13" t="s">
        <v>86</v>
      </c>
      <c r="AW241" s="13" t="s">
        <v>32</v>
      </c>
      <c r="AX241" s="13" t="s">
        <v>84</v>
      </c>
      <c r="AY241" s="244" t="s">
        <v>129</v>
      </c>
    </row>
    <row r="242" s="2" customFormat="1" ht="16.5" customHeight="1">
      <c r="A242" s="38"/>
      <c r="B242" s="39"/>
      <c r="C242" s="267" t="s">
        <v>336</v>
      </c>
      <c r="D242" s="267" t="s">
        <v>216</v>
      </c>
      <c r="E242" s="268" t="s">
        <v>337</v>
      </c>
      <c r="F242" s="269" t="s">
        <v>338</v>
      </c>
      <c r="G242" s="270" t="s">
        <v>305</v>
      </c>
      <c r="H242" s="271">
        <v>3</v>
      </c>
      <c r="I242" s="272"/>
      <c r="J242" s="273">
        <f>ROUND(I242*H242,2)</f>
        <v>0</v>
      </c>
      <c r="K242" s="274"/>
      <c r="L242" s="275"/>
      <c r="M242" s="276" t="s">
        <v>1</v>
      </c>
      <c r="N242" s="277" t="s">
        <v>41</v>
      </c>
      <c r="O242" s="91"/>
      <c r="P242" s="229">
        <f>O242*H242</f>
        <v>0</v>
      </c>
      <c r="Q242" s="229">
        <v>0.0030000000000000001</v>
      </c>
      <c r="R242" s="229">
        <f>Q242*H242</f>
        <v>0.0090000000000000011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160</v>
      </c>
      <c r="AT242" s="231" t="s">
        <v>216</v>
      </c>
      <c r="AU242" s="231" t="s">
        <v>86</v>
      </c>
      <c r="AY242" s="17" t="s">
        <v>129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135</v>
      </c>
      <c r="BM242" s="231" t="s">
        <v>339</v>
      </c>
    </row>
    <row r="243" s="13" customFormat="1">
      <c r="A243" s="13"/>
      <c r="B243" s="233"/>
      <c r="C243" s="234"/>
      <c r="D243" s="235" t="s">
        <v>137</v>
      </c>
      <c r="E243" s="236" t="s">
        <v>1</v>
      </c>
      <c r="F243" s="237" t="s">
        <v>141</v>
      </c>
      <c r="G243" s="234"/>
      <c r="H243" s="238">
        <v>3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137</v>
      </c>
      <c r="AU243" s="244" t="s">
        <v>86</v>
      </c>
      <c r="AV243" s="13" t="s">
        <v>86</v>
      </c>
      <c r="AW243" s="13" t="s">
        <v>32</v>
      </c>
      <c r="AX243" s="13" t="s">
        <v>84</v>
      </c>
      <c r="AY243" s="244" t="s">
        <v>129</v>
      </c>
    </row>
    <row r="244" s="2" customFormat="1" ht="16.5" customHeight="1">
      <c r="A244" s="38"/>
      <c r="B244" s="39"/>
      <c r="C244" s="267" t="s">
        <v>340</v>
      </c>
      <c r="D244" s="267" t="s">
        <v>216</v>
      </c>
      <c r="E244" s="268" t="s">
        <v>341</v>
      </c>
      <c r="F244" s="269" t="s">
        <v>342</v>
      </c>
      <c r="G244" s="270" t="s">
        <v>305</v>
      </c>
      <c r="H244" s="271">
        <v>3</v>
      </c>
      <c r="I244" s="272"/>
      <c r="J244" s="273">
        <f>ROUND(I244*H244,2)</f>
        <v>0</v>
      </c>
      <c r="K244" s="274"/>
      <c r="L244" s="275"/>
      <c r="M244" s="276" t="s">
        <v>1</v>
      </c>
      <c r="N244" s="277" t="s">
        <v>41</v>
      </c>
      <c r="O244" s="91"/>
      <c r="P244" s="229">
        <f>O244*H244</f>
        <v>0</v>
      </c>
      <c r="Q244" s="229">
        <v>0.00010000000000000001</v>
      </c>
      <c r="R244" s="229">
        <f>Q244*H244</f>
        <v>0.00030000000000000003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160</v>
      </c>
      <c r="AT244" s="231" t="s">
        <v>216</v>
      </c>
      <c r="AU244" s="231" t="s">
        <v>86</v>
      </c>
      <c r="AY244" s="17" t="s">
        <v>129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135</v>
      </c>
      <c r="BM244" s="231" t="s">
        <v>343</v>
      </c>
    </row>
    <row r="245" s="13" customFormat="1">
      <c r="A245" s="13"/>
      <c r="B245" s="233"/>
      <c r="C245" s="234"/>
      <c r="D245" s="235" t="s">
        <v>137</v>
      </c>
      <c r="E245" s="236" t="s">
        <v>1</v>
      </c>
      <c r="F245" s="237" t="s">
        <v>141</v>
      </c>
      <c r="G245" s="234"/>
      <c r="H245" s="238">
        <v>3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137</v>
      </c>
      <c r="AU245" s="244" t="s">
        <v>86</v>
      </c>
      <c r="AV245" s="13" t="s">
        <v>86</v>
      </c>
      <c r="AW245" s="13" t="s">
        <v>32</v>
      </c>
      <c r="AX245" s="13" t="s">
        <v>84</v>
      </c>
      <c r="AY245" s="244" t="s">
        <v>129</v>
      </c>
    </row>
    <row r="246" s="2" customFormat="1" ht="37.8" customHeight="1">
      <c r="A246" s="38"/>
      <c r="B246" s="39"/>
      <c r="C246" s="219" t="s">
        <v>344</v>
      </c>
      <c r="D246" s="219" t="s">
        <v>131</v>
      </c>
      <c r="E246" s="220" t="s">
        <v>345</v>
      </c>
      <c r="F246" s="221" t="s">
        <v>346</v>
      </c>
      <c r="G246" s="222" t="s">
        <v>134</v>
      </c>
      <c r="H246" s="223">
        <v>138.12000000000001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0.00059999999999999995</v>
      </c>
      <c r="R246" s="229">
        <f>Q246*H246</f>
        <v>0.082872000000000001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135</v>
      </c>
      <c r="AT246" s="231" t="s">
        <v>131</v>
      </c>
      <c r="AU246" s="231" t="s">
        <v>86</v>
      </c>
      <c r="AY246" s="17" t="s">
        <v>129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135</v>
      </c>
      <c r="BM246" s="231" t="s">
        <v>347</v>
      </c>
    </row>
    <row r="247" s="13" customFormat="1">
      <c r="A247" s="13"/>
      <c r="B247" s="233"/>
      <c r="C247" s="234"/>
      <c r="D247" s="235" t="s">
        <v>137</v>
      </c>
      <c r="E247" s="236" t="s">
        <v>1</v>
      </c>
      <c r="F247" s="237" t="s">
        <v>561</v>
      </c>
      <c r="G247" s="234"/>
      <c r="H247" s="238">
        <v>89.379999999999995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137</v>
      </c>
      <c r="AU247" s="244" t="s">
        <v>86</v>
      </c>
      <c r="AV247" s="13" t="s">
        <v>86</v>
      </c>
      <c r="AW247" s="13" t="s">
        <v>32</v>
      </c>
      <c r="AX247" s="13" t="s">
        <v>76</v>
      </c>
      <c r="AY247" s="244" t="s">
        <v>129</v>
      </c>
    </row>
    <row r="248" s="13" customFormat="1">
      <c r="A248" s="13"/>
      <c r="B248" s="233"/>
      <c r="C248" s="234"/>
      <c r="D248" s="235" t="s">
        <v>137</v>
      </c>
      <c r="E248" s="236" t="s">
        <v>1</v>
      </c>
      <c r="F248" s="237" t="s">
        <v>562</v>
      </c>
      <c r="G248" s="234"/>
      <c r="H248" s="238">
        <v>48.740000000000002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137</v>
      </c>
      <c r="AU248" s="244" t="s">
        <v>86</v>
      </c>
      <c r="AV248" s="13" t="s">
        <v>86</v>
      </c>
      <c r="AW248" s="13" t="s">
        <v>32</v>
      </c>
      <c r="AX248" s="13" t="s">
        <v>76</v>
      </c>
      <c r="AY248" s="244" t="s">
        <v>129</v>
      </c>
    </row>
    <row r="249" s="14" customFormat="1">
      <c r="A249" s="14"/>
      <c r="B249" s="245"/>
      <c r="C249" s="246"/>
      <c r="D249" s="235" t="s">
        <v>137</v>
      </c>
      <c r="E249" s="247" t="s">
        <v>1</v>
      </c>
      <c r="F249" s="248" t="s">
        <v>140</v>
      </c>
      <c r="G249" s="246"/>
      <c r="H249" s="249">
        <v>138.12000000000001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137</v>
      </c>
      <c r="AU249" s="255" t="s">
        <v>86</v>
      </c>
      <c r="AV249" s="14" t="s">
        <v>135</v>
      </c>
      <c r="AW249" s="14" t="s">
        <v>32</v>
      </c>
      <c r="AX249" s="14" t="s">
        <v>84</v>
      </c>
      <c r="AY249" s="255" t="s">
        <v>129</v>
      </c>
    </row>
    <row r="250" s="2" customFormat="1" ht="24.15" customHeight="1">
      <c r="A250" s="38"/>
      <c r="B250" s="39"/>
      <c r="C250" s="219" t="s">
        <v>350</v>
      </c>
      <c r="D250" s="219" t="s">
        <v>131</v>
      </c>
      <c r="E250" s="220" t="s">
        <v>351</v>
      </c>
      <c r="F250" s="221" t="s">
        <v>352</v>
      </c>
      <c r="G250" s="222" t="s">
        <v>156</v>
      </c>
      <c r="H250" s="223">
        <v>32.299999999999997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0.00040000000000000002</v>
      </c>
      <c r="R250" s="229">
        <f>Q250*H250</f>
        <v>0.012919999999999999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135</v>
      </c>
      <c r="AT250" s="231" t="s">
        <v>131</v>
      </c>
      <c r="AU250" s="231" t="s">
        <v>86</v>
      </c>
      <c r="AY250" s="17" t="s">
        <v>129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135</v>
      </c>
      <c r="BM250" s="231" t="s">
        <v>353</v>
      </c>
    </row>
    <row r="251" s="13" customFormat="1">
      <c r="A251" s="13"/>
      <c r="B251" s="233"/>
      <c r="C251" s="234"/>
      <c r="D251" s="235" t="s">
        <v>137</v>
      </c>
      <c r="E251" s="236" t="s">
        <v>1</v>
      </c>
      <c r="F251" s="237" t="s">
        <v>563</v>
      </c>
      <c r="G251" s="234"/>
      <c r="H251" s="238">
        <v>32.299999999999997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137</v>
      </c>
      <c r="AU251" s="244" t="s">
        <v>86</v>
      </c>
      <c r="AV251" s="13" t="s">
        <v>86</v>
      </c>
      <c r="AW251" s="13" t="s">
        <v>32</v>
      </c>
      <c r="AX251" s="13" t="s">
        <v>84</v>
      </c>
      <c r="AY251" s="244" t="s">
        <v>129</v>
      </c>
    </row>
    <row r="252" s="2" customFormat="1" ht="24.15" customHeight="1">
      <c r="A252" s="38"/>
      <c r="B252" s="39"/>
      <c r="C252" s="219" t="s">
        <v>355</v>
      </c>
      <c r="D252" s="219" t="s">
        <v>131</v>
      </c>
      <c r="E252" s="220" t="s">
        <v>356</v>
      </c>
      <c r="F252" s="221" t="s">
        <v>357</v>
      </c>
      <c r="G252" s="222" t="s">
        <v>156</v>
      </c>
      <c r="H252" s="223">
        <v>15.199999999999999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0.00012999999999999999</v>
      </c>
      <c r="R252" s="229">
        <f>Q252*H252</f>
        <v>0.0019759999999999999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135</v>
      </c>
      <c r="AT252" s="231" t="s">
        <v>131</v>
      </c>
      <c r="AU252" s="231" t="s">
        <v>86</v>
      </c>
      <c r="AY252" s="17" t="s">
        <v>129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135</v>
      </c>
      <c r="BM252" s="231" t="s">
        <v>358</v>
      </c>
    </row>
    <row r="253" s="13" customFormat="1">
      <c r="A253" s="13"/>
      <c r="B253" s="233"/>
      <c r="C253" s="234"/>
      <c r="D253" s="235" t="s">
        <v>137</v>
      </c>
      <c r="E253" s="236" t="s">
        <v>1</v>
      </c>
      <c r="F253" s="237" t="s">
        <v>564</v>
      </c>
      <c r="G253" s="234"/>
      <c r="H253" s="238">
        <v>15.199999999999999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137</v>
      </c>
      <c r="AU253" s="244" t="s">
        <v>86</v>
      </c>
      <c r="AV253" s="13" t="s">
        <v>86</v>
      </c>
      <c r="AW253" s="13" t="s">
        <v>32</v>
      </c>
      <c r="AX253" s="13" t="s">
        <v>84</v>
      </c>
      <c r="AY253" s="244" t="s">
        <v>129</v>
      </c>
    </row>
    <row r="254" s="2" customFormat="1" ht="24.15" customHeight="1">
      <c r="A254" s="38"/>
      <c r="B254" s="39"/>
      <c r="C254" s="219" t="s">
        <v>359</v>
      </c>
      <c r="D254" s="219" t="s">
        <v>131</v>
      </c>
      <c r="E254" s="220" t="s">
        <v>360</v>
      </c>
      <c r="F254" s="221" t="s">
        <v>361</v>
      </c>
      <c r="G254" s="222" t="s">
        <v>134</v>
      </c>
      <c r="H254" s="223">
        <v>32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0.0016000000000000001</v>
      </c>
      <c r="R254" s="229">
        <f>Q254*H254</f>
        <v>0.051200000000000002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135</v>
      </c>
      <c r="AT254" s="231" t="s">
        <v>131</v>
      </c>
      <c r="AU254" s="231" t="s">
        <v>86</v>
      </c>
      <c r="AY254" s="17" t="s">
        <v>129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135</v>
      </c>
      <c r="BM254" s="231" t="s">
        <v>362</v>
      </c>
    </row>
    <row r="255" s="13" customFormat="1">
      <c r="A255" s="13"/>
      <c r="B255" s="233"/>
      <c r="C255" s="234"/>
      <c r="D255" s="235" t="s">
        <v>137</v>
      </c>
      <c r="E255" s="236" t="s">
        <v>1</v>
      </c>
      <c r="F255" s="237" t="s">
        <v>148</v>
      </c>
      <c r="G255" s="234"/>
      <c r="H255" s="238">
        <v>32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137</v>
      </c>
      <c r="AU255" s="244" t="s">
        <v>86</v>
      </c>
      <c r="AV255" s="13" t="s">
        <v>86</v>
      </c>
      <c r="AW255" s="13" t="s">
        <v>32</v>
      </c>
      <c r="AX255" s="13" t="s">
        <v>84</v>
      </c>
      <c r="AY255" s="244" t="s">
        <v>129</v>
      </c>
    </row>
    <row r="256" s="2" customFormat="1" ht="16.5" customHeight="1">
      <c r="A256" s="38"/>
      <c r="B256" s="39"/>
      <c r="C256" s="219" t="s">
        <v>364</v>
      </c>
      <c r="D256" s="219" t="s">
        <v>131</v>
      </c>
      <c r="E256" s="220" t="s">
        <v>365</v>
      </c>
      <c r="F256" s="221" t="s">
        <v>366</v>
      </c>
      <c r="G256" s="222" t="s">
        <v>156</v>
      </c>
      <c r="H256" s="223">
        <v>47.5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135</v>
      </c>
      <c r="AT256" s="231" t="s">
        <v>131</v>
      </c>
      <c r="AU256" s="231" t="s">
        <v>86</v>
      </c>
      <c r="AY256" s="17" t="s">
        <v>129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135</v>
      </c>
      <c r="BM256" s="231" t="s">
        <v>367</v>
      </c>
    </row>
    <row r="257" s="13" customFormat="1">
      <c r="A257" s="13"/>
      <c r="B257" s="233"/>
      <c r="C257" s="234"/>
      <c r="D257" s="235" t="s">
        <v>137</v>
      </c>
      <c r="E257" s="236" t="s">
        <v>1</v>
      </c>
      <c r="F257" s="237" t="s">
        <v>565</v>
      </c>
      <c r="G257" s="234"/>
      <c r="H257" s="238">
        <v>47.5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137</v>
      </c>
      <c r="AU257" s="244" t="s">
        <v>86</v>
      </c>
      <c r="AV257" s="13" t="s">
        <v>86</v>
      </c>
      <c r="AW257" s="13" t="s">
        <v>32</v>
      </c>
      <c r="AX257" s="13" t="s">
        <v>84</v>
      </c>
      <c r="AY257" s="244" t="s">
        <v>129</v>
      </c>
    </row>
    <row r="258" s="2" customFormat="1" ht="33" customHeight="1">
      <c r="A258" s="38"/>
      <c r="B258" s="39"/>
      <c r="C258" s="219" t="s">
        <v>368</v>
      </c>
      <c r="D258" s="219" t="s">
        <v>131</v>
      </c>
      <c r="E258" s="220" t="s">
        <v>369</v>
      </c>
      <c r="F258" s="221" t="s">
        <v>370</v>
      </c>
      <c r="G258" s="222" t="s">
        <v>156</v>
      </c>
      <c r="H258" s="223">
        <v>38.280000000000001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0.11519</v>
      </c>
      <c r="R258" s="229">
        <f>Q258*H258</f>
        <v>4.4094731999999999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135</v>
      </c>
      <c r="AT258" s="231" t="s">
        <v>131</v>
      </c>
      <c r="AU258" s="231" t="s">
        <v>86</v>
      </c>
      <c r="AY258" s="17" t="s">
        <v>129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135</v>
      </c>
      <c r="BM258" s="231" t="s">
        <v>371</v>
      </c>
    </row>
    <row r="259" s="13" customFormat="1">
      <c r="A259" s="13"/>
      <c r="B259" s="233"/>
      <c r="C259" s="234"/>
      <c r="D259" s="235" t="s">
        <v>137</v>
      </c>
      <c r="E259" s="236" t="s">
        <v>1</v>
      </c>
      <c r="F259" s="237" t="s">
        <v>372</v>
      </c>
      <c r="G259" s="234"/>
      <c r="H259" s="238">
        <v>10.279999999999999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137</v>
      </c>
      <c r="AU259" s="244" t="s">
        <v>86</v>
      </c>
      <c r="AV259" s="13" t="s">
        <v>86</v>
      </c>
      <c r="AW259" s="13" t="s">
        <v>32</v>
      </c>
      <c r="AX259" s="13" t="s">
        <v>76</v>
      </c>
      <c r="AY259" s="244" t="s">
        <v>129</v>
      </c>
    </row>
    <row r="260" s="13" customFormat="1">
      <c r="A260" s="13"/>
      <c r="B260" s="233"/>
      <c r="C260" s="234"/>
      <c r="D260" s="235" t="s">
        <v>137</v>
      </c>
      <c r="E260" s="236" t="s">
        <v>1</v>
      </c>
      <c r="F260" s="237" t="s">
        <v>135</v>
      </c>
      <c r="G260" s="234"/>
      <c r="H260" s="238">
        <v>4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137</v>
      </c>
      <c r="AU260" s="244" t="s">
        <v>86</v>
      </c>
      <c r="AV260" s="13" t="s">
        <v>86</v>
      </c>
      <c r="AW260" s="13" t="s">
        <v>32</v>
      </c>
      <c r="AX260" s="13" t="s">
        <v>76</v>
      </c>
      <c r="AY260" s="244" t="s">
        <v>129</v>
      </c>
    </row>
    <row r="261" s="13" customFormat="1">
      <c r="A261" s="13"/>
      <c r="B261" s="233"/>
      <c r="C261" s="234"/>
      <c r="D261" s="235" t="s">
        <v>137</v>
      </c>
      <c r="E261" s="236" t="s">
        <v>1</v>
      </c>
      <c r="F261" s="237" t="s">
        <v>566</v>
      </c>
      <c r="G261" s="234"/>
      <c r="H261" s="238">
        <v>24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137</v>
      </c>
      <c r="AU261" s="244" t="s">
        <v>86</v>
      </c>
      <c r="AV261" s="13" t="s">
        <v>86</v>
      </c>
      <c r="AW261" s="13" t="s">
        <v>32</v>
      </c>
      <c r="AX261" s="13" t="s">
        <v>76</v>
      </c>
      <c r="AY261" s="244" t="s">
        <v>129</v>
      </c>
    </row>
    <row r="262" s="14" customFormat="1">
      <c r="A262" s="14"/>
      <c r="B262" s="245"/>
      <c r="C262" s="246"/>
      <c r="D262" s="235" t="s">
        <v>137</v>
      </c>
      <c r="E262" s="247" t="s">
        <v>1</v>
      </c>
      <c r="F262" s="248" t="s">
        <v>140</v>
      </c>
      <c r="G262" s="246"/>
      <c r="H262" s="249">
        <v>38.280000000000001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137</v>
      </c>
      <c r="AU262" s="255" t="s">
        <v>86</v>
      </c>
      <c r="AV262" s="14" t="s">
        <v>135</v>
      </c>
      <c r="AW262" s="14" t="s">
        <v>32</v>
      </c>
      <c r="AX262" s="14" t="s">
        <v>84</v>
      </c>
      <c r="AY262" s="255" t="s">
        <v>129</v>
      </c>
    </row>
    <row r="263" s="2" customFormat="1" ht="16.5" customHeight="1">
      <c r="A263" s="38"/>
      <c r="B263" s="39"/>
      <c r="C263" s="267" t="s">
        <v>374</v>
      </c>
      <c r="D263" s="267" t="s">
        <v>216</v>
      </c>
      <c r="E263" s="268" t="s">
        <v>375</v>
      </c>
      <c r="F263" s="269" t="s">
        <v>376</v>
      </c>
      <c r="G263" s="270" t="s">
        <v>156</v>
      </c>
      <c r="H263" s="271">
        <v>4.4000000000000004</v>
      </c>
      <c r="I263" s="272"/>
      <c r="J263" s="273">
        <f>ROUND(I263*H263,2)</f>
        <v>0</v>
      </c>
      <c r="K263" s="274"/>
      <c r="L263" s="275"/>
      <c r="M263" s="276" t="s">
        <v>1</v>
      </c>
      <c r="N263" s="277" t="s">
        <v>41</v>
      </c>
      <c r="O263" s="91"/>
      <c r="P263" s="229">
        <f>O263*H263</f>
        <v>0</v>
      </c>
      <c r="Q263" s="229">
        <v>0.10199999999999999</v>
      </c>
      <c r="R263" s="229">
        <f>Q263*H263</f>
        <v>0.44880000000000003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160</v>
      </c>
      <c r="AT263" s="231" t="s">
        <v>216</v>
      </c>
      <c r="AU263" s="231" t="s">
        <v>86</v>
      </c>
      <c r="AY263" s="17" t="s">
        <v>129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84</v>
      </c>
      <c r="BK263" s="232">
        <f>ROUND(I263*H263,2)</f>
        <v>0</v>
      </c>
      <c r="BL263" s="17" t="s">
        <v>135</v>
      </c>
      <c r="BM263" s="231" t="s">
        <v>377</v>
      </c>
    </row>
    <row r="264" s="13" customFormat="1">
      <c r="A264" s="13"/>
      <c r="B264" s="233"/>
      <c r="C264" s="234"/>
      <c r="D264" s="235" t="s">
        <v>137</v>
      </c>
      <c r="E264" s="236" t="s">
        <v>1</v>
      </c>
      <c r="F264" s="237" t="s">
        <v>378</v>
      </c>
      <c r="G264" s="234"/>
      <c r="H264" s="238">
        <v>4.4000000000000004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137</v>
      </c>
      <c r="AU264" s="244" t="s">
        <v>86</v>
      </c>
      <c r="AV264" s="13" t="s">
        <v>86</v>
      </c>
      <c r="AW264" s="13" t="s">
        <v>32</v>
      </c>
      <c r="AX264" s="13" t="s">
        <v>84</v>
      </c>
      <c r="AY264" s="244" t="s">
        <v>129</v>
      </c>
    </row>
    <row r="265" s="2" customFormat="1" ht="24.15" customHeight="1">
      <c r="A265" s="38"/>
      <c r="B265" s="39"/>
      <c r="C265" s="267" t="s">
        <v>379</v>
      </c>
      <c r="D265" s="267" t="s">
        <v>216</v>
      </c>
      <c r="E265" s="268" t="s">
        <v>380</v>
      </c>
      <c r="F265" s="269" t="s">
        <v>381</v>
      </c>
      <c r="G265" s="270" t="s">
        <v>156</v>
      </c>
      <c r="H265" s="271">
        <v>6.9080000000000004</v>
      </c>
      <c r="I265" s="272"/>
      <c r="J265" s="273">
        <f>ROUND(I265*H265,2)</f>
        <v>0</v>
      </c>
      <c r="K265" s="274"/>
      <c r="L265" s="275"/>
      <c r="M265" s="276" t="s">
        <v>1</v>
      </c>
      <c r="N265" s="277" t="s">
        <v>41</v>
      </c>
      <c r="O265" s="91"/>
      <c r="P265" s="229">
        <f>O265*H265</f>
        <v>0</v>
      </c>
      <c r="Q265" s="229">
        <v>0.093509999999999996</v>
      </c>
      <c r="R265" s="229">
        <f>Q265*H265</f>
        <v>0.64596708000000003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160</v>
      </c>
      <c r="AT265" s="231" t="s">
        <v>216</v>
      </c>
      <c r="AU265" s="231" t="s">
        <v>86</v>
      </c>
      <c r="AY265" s="17" t="s">
        <v>129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135</v>
      </c>
      <c r="BM265" s="231" t="s">
        <v>382</v>
      </c>
    </row>
    <row r="266" s="13" customFormat="1">
      <c r="A266" s="13"/>
      <c r="B266" s="233"/>
      <c r="C266" s="234"/>
      <c r="D266" s="235" t="s">
        <v>137</v>
      </c>
      <c r="E266" s="236" t="s">
        <v>1</v>
      </c>
      <c r="F266" s="237" t="s">
        <v>383</v>
      </c>
      <c r="G266" s="234"/>
      <c r="H266" s="238">
        <v>6.9080000000000004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137</v>
      </c>
      <c r="AU266" s="244" t="s">
        <v>86</v>
      </c>
      <c r="AV266" s="13" t="s">
        <v>86</v>
      </c>
      <c r="AW266" s="13" t="s">
        <v>32</v>
      </c>
      <c r="AX266" s="13" t="s">
        <v>84</v>
      </c>
      <c r="AY266" s="244" t="s">
        <v>129</v>
      </c>
    </row>
    <row r="267" s="2" customFormat="1" ht="24.15" customHeight="1">
      <c r="A267" s="38"/>
      <c r="B267" s="39"/>
      <c r="C267" s="267" t="s">
        <v>384</v>
      </c>
      <c r="D267" s="267" t="s">
        <v>216</v>
      </c>
      <c r="E267" s="268" t="s">
        <v>385</v>
      </c>
      <c r="F267" s="269" t="s">
        <v>386</v>
      </c>
      <c r="G267" s="270" t="s">
        <v>156</v>
      </c>
      <c r="H267" s="271">
        <v>26.399999999999999</v>
      </c>
      <c r="I267" s="272"/>
      <c r="J267" s="273">
        <f>ROUND(I267*H267,2)</f>
        <v>0</v>
      </c>
      <c r="K267" s="274"/>
      <c r="L267" s="275"/>
      <c r="M267" s="276" t="s">
        <v>1</v>
      </c>
      <c r="N267" s="277" t="s">
        <v>41</v>
      </c>
      <c r="O267" s="91"/>
      <c r="P267" s="229">
        <f>O267*H267</f>
        <v>0</v>
      </c>
      <c r="Q267" s="229">
        <v>0.048300000000000003</v>
      </c>
      <c r="R267" s="229">
        <f>Q267*H267</f>
        <v>1.27512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160</v>
      </c>
      <c r="AT267" s="231" t="s">
        <v>216</v>
      </c>
      <c r="AU267" s="231" t="s">
        <v>86</v>
      </c>
      <c r="AY267" s="17" t="s">
        <v>129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135</v>
      </c>
      <c r="BM267" s="231" t="s">
        <v>387</v>
      </c>
    </row>
    <row r="268" s="13" customFormat="1">
      <c r="A268" s="13"/>
      <c r="B268" s="233"/>
      <c r="C268" s="234"/>
      <c r="D268" s="235" t="s">
        <v>137</v>
      </c>
      <c r="E268" s="236" t="s">
        <v>1</v>
      </c>
      <c r="F268" s="237" t="s">
        <v>567</v>
      </c>
      <c r="G268" s="234"/>
      <c r="H268" s="238">
        <v>26.399999999999999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137</v>
      </c>
      <c r="AU268" s="244" t="s">
        <v>86</v>
      </c>
      <c r="AV268" s="13" t="s">
        <v>86</v>
      </c>
      <c r="AW268" s="13" t="s">
        <v>32</v>
      </c>
      <c r="AX268" s="13" t="s">
        <v>84</v>
      </c>
      <c r="AY268" s="244" t="s">
        <v>129</v>
      </c>
    </row>
    <row r="269" s="2" customFormat="1" ht="24.15" customHeight="1">
      <c r="A269" s="38"/>
      <c r="B269" s="39"/>
      <c r="C269" s="267" t="s">
        <v>389</v>
      </c>
      <c r="D269" s="267" t="s">
        <v>216</v>
      </c>
      <c r="E269" s="268" t="s">
        <v>390</v>
      </c>
      <c r="F269" s="269" t="s">
        <v>391</v>
      </c>
      <c r="G269" s="270" t="s">
        <v>156</v>
      </c>
      <c r="H269" s="271">
        <v>4.4000000000000004</v>
      </c>
      <c r="I269" s="272"/>
      <c r="J269" s="273">
        <f>ROUND(I269*H269,2)</f>
        <v>0</v>
      </c>
      <c r="K269" s="274"/>
      <c r="L269" s="275"/>
      <c r="M269" s="276" t="s">
        <v>1</v>
      </c>
      <c r="N269" s="277" t="s">
        <v>41</v>
      </c>
      <c r="O269" s="91"/>
      <c r="P269" s="229">
        <f>O269*H269</f>
        <v>0</v>
      </c>
      <c r="Q269" s="229">
        <v>0.065670000000000006</v>
      </c>
      <c r="R269" s="229">
        <f>Q269*H269</f>
        <v>0.28894800000000004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160</v>
      </c>
      <c r="AT269" s="231" t="s">
        <v>216</v>
      </c>
      <c r="AU269" s="231" t="s">
        <v>86</v>
      </c>
      <c r="AY269" s="17" t="s">
        <v>129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135</v>
      </c>
      <c r="BM269" s="231" t="s">
        <v>392</v>
      </c>
    </row>
    <row r="270" s="13" customFormat="1">
      <c r="A270" s="13"/>
      <c r="B270" s="233"/>
      <c r="C270" s="234"/>
      <c r="D270" s="235" t="s">
        <v>137</v>
      </c>
      <c r="E270" s="236" t="s">
        <v>1</v>
      </c>
      <c r="F270" s="237" t="s">
        <v>378</v>
      </c>
      <c r="G270" s="234"/>
      <c r="H270" s="238">
        <v>4.4000000000000004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137</v>
      </c>
      <c r="AU270" s="244" t="s">
        <v>86</v>
      </c>
      <c r="AV270" s="13" t="s">
        <v>86</v>
      </c>
      <c r="AW270" s="13" t="s">
        <v>32</v>
      </c>
      <c r="AX270" s="13" t="s">
        <v>84</v>
      </c>
      <c r="AY270" s="244" t="s">
        <v>129</v>
      </c>
    </row>
    <row r="271" s="2" customFormat="1" ht="21.75" customHeight="1">
      <c r="A271" s="38"/>
      <c r="B271" s="39"/>
      <c r="C271" s="219" t="s">
        <v>568</v>
      </c>
      <c r="D271" s="219" t="s">
        <v>131</v>
      </c>
      <c r="E271" s="220" t="s">
        <v>394</v>
      </c>
      <c r="F271" s="221" t="s">
        <v>395</v>
      </c>
      <c r="G271" s="222" t="s">
        <v>156</v>
      </c>
      <c r="H271" s="223">
        <v>6.2800000000000002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0.0143</v>
      </c>
      <c r="R271" s="229">
        <f>Q271*H271</f>
        <v>0.089804000000000009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135</v>
      </c>
      <c r="AT271" s="231" t="s">
        <v>131</v>
      </c>
      <c r="AU271" s="231" t="s">
        <v>86</v>
      </c>
      <c r="AY271" s="17" t="s">
        <v>129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135</v>
      </c>
      <c r="BM271" s="231" t="s">
        <v>569</v>
      </c>
    </row>
    <row r="272" s="13" customFormat="1">
      <c r="A272" s="13"/>
      <c r="B272" s="233"/>
      <c r="C272" s="234"/>
      <c r="D272" s="235" t="s">
        <v>137</v>
      </c>
      <c r="E272" s="236" t="s">
        <v>1</v>
      </c>
      <c r="F272" s="237" t="s">
        <v>397</v>
      </c>
      <c r="G272" s="234"/>
      <c r="H272" s="238">
        <v>6.2800000000000002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137</v>
      </c>
      <c r="AU272" s="244" t="s">
        <v>86</v>
      </c>
      <c r="AV272" s="13" t="s">
        <v>86</v>
      </c>
      <c r="AW272" s="13" t="s">
        <v>32</v>
      </c>
      <c r="AX272" s="13" t="s">
        <v>84</v>
      </c>
      <c r="AY272" s="244" t="s">
        <v>129</v>
      </c>
    </row>
    <row r="273" s="2" customFormat="1" ht="33" customHeight="1">
      <c r="A273" s="38"/>
      <c r="B273" s="39"/>
      <c r="C273" s="219" t="s">
        <v>398</v>
      </c>
      <c r="D273" s="219" t="s">
        <v>131</v>
      </c>
      <c r="E273" s="220" t="s">
        <v>399</v>
      </c>
      <c r="F273" s="221" t="s">
        <v>400</v>
      </c>
      <c r="G273" s="222" t="s">
        <v>156</v>
      </c>
      <c r="H273" s="223">
        <v>29.199999999999999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0.1295</v>
      </c>
      <c r="R273" s="229">
        <f>Q273*H273</f>
        <v>3.7814000000000001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135</v>
      </c>
      <c r="AT273" s="231" t="s">
        <v>131</v>
      </c>
      <c r="AU273" s="231" t="s">
        <v>86</v>
      </c>
      <c r="AY273" s="17" t="s">
        <v>129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135</v>
      </c>
      <c r="BM273" s="231" t="s">
        <v>401</v>
      </c>
    </row>
    <row r="274" s="13" customFormat="1">
      <c r="A274" s="13"/>
      <c r="B274" s="233"/>
      <c r="C274" s="234"/>
      <c r="D274" s="235" t="s">
        <v>137</v>
      </c>
      <c r="E274" s="236" t="s">
        <v>1</v>
      </c>
      <c r="F274" s="237" t="s">
        <v>570</v>
      </c>
      <c r="G274" s="234"/>
      <c r="H274" s="238">
        <v>29.199999999999999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137</v>
      </c>
      <c r="AU274" s="244" t="s">
        <v>86</v>
      </c>
      <c r="AV274" s="13" t="s">
        <v>86</v>
      </c>
      <c r="AW274" s="13" t="s">
        <v>32</v>
      </c>
      <c r="AX274" s="13" t="s">
        <v>84</v>
      </c>
      <c r="AY274" s="244" t="s">
        <v>129</v>
      </c>
    </row>
    <row r="275" s="2" customFormat="1" ht="16.5" customHeight="1">
      <c r="A275" s="38"/>
      <c r="B275" s="39"/>
      <c r="C275" s="267" t="s">
        <v>403</v>
      </c>
      <c r="D275" s="267" t="s">
        <v>216</v>
      </c>
      <c r="E275" s="268" t="s">
        <v>404</v>
      </c>
      <c r="F275" s="269" t="s">
        <v>405</v>
      </c>
      <c r="G275" s="270" t="s">
        <v>156</v>
      </c>
      <c r="H275" s="271">
        <v>32.119999999999997</v>
      </c>
      <c r="I275" s="272"/>
      <c r="J275" s="273">
        <f>ROUND(I275*H275,2)</f>
        <v>0</v>
      </c>
      <c r="K275" s="274"/>
      <c r="L275" s="275"/>
      <c r="M275" s="276" t="s">
        <v>1</v>
      </c>
      <c r="N275" s="277" t="s">
        <v>41</v>
      </c>
      <c r="O275" s="91"/>
      <c r="P275" s="229">
        <f>O275*H275</f>
        <v>0</v>
      </c>
      <c r="Q275" s="229">
        <v>0.056120000000000003</v>
      </c>
      <c r="R275" s="229">
        <f>Q275*H275</f>
        <v>1.8025743999999999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160</v>
      </c>
      <c r="AT275" s="231" t="s">
        <v>216</v>
      </c>
      <c r="AU275" s="231" t="s">
        <v>86</v>
      </c>
      <c r="AY275" s="17" t="s">
        <v>129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135</v>
      </c>
      <c r="BM275" s="231" t="s">
        <v>406</v>
      </c>
    </row>
    <row r="276" s="13" customFormat="1">
      <c r="A276" s="13"/>
      <c r="B276" s="233"/>
      <c r="C276" s="234"/>
      <c r="D276" s="235" t="s">
        <v>137</v>
      </c>
      <c r="E276" s="236" t="s">
        <v>1</v>
      </c>
      <c r="F276" s="237" t="s">
        <v>571</v>
      </c>
      <c r="G276" s="234"/>
      <c r="H276" s="238">
        <v>32.119999999999997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137</v>
      </c>
      <c r="AU276" s="244" t="s">
        <v>86</v>
      </c>
      <c r="AV276" s="13" t="s">
        <v>86</v>
      </c>
      <c r="AW276" s="13" t="s">
        <v>32</v>
      </c>
      <c r="AX276" s="13" t="s">
        <v>84</v>
      </c>
      <c r="AY276" s="244" t="s">
        <v>129</v>
      </c>
    </row>
    <row r="277" s="2" customFormat="1" ht="24.15" customHeight="1">
      <c r="A277" s="38"/>
      <c r="B277" s="39"/>
      <c r="C277" s="219" t="s">
        <v>408</v>
      </c>
      <c r="D277" s="219" t="s">
        <v>131</v>
      </c>
      <c r="E277" s="220" t="s">
        <v>409</v>
      </c>
      <c r="F277" s="221" t="s">
        <v>410</v>
      </c>
      <c r="G277" s="222" t="s">
        <v>156</v>
      </c>
      <c r="H277" s="223">
        <v>4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135</v>
      </c>
      <c r="AT277" s="231" t="s">
        <v>131</v>
      </c>
      <c r="AU277" s="231" t="s">
        <v>86</v>
      </c>
      <c r="AY277" s="17" t="s">
        <v>129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135</v>
      </c>
      <c r="BM277" s="231" t="s">
        <v>411</v>
      </c>
    </row>
    <row r="278" s="13" customFormat="1">
      <c r="A278" s="13"/>
      <c r="B278" s="233"/>
      <c r="C278" s="234"/>
      <c r="D278" s="235" t="s">
        <v>137</v>
      </c>
      <c r="E278" s="236" t="s">
        <v>1</v>
      </c>
      <c r="F278" s="237" t="s">
        <v>135</v>
      </c>
      <c r="G278" s="234"/>
      <c r="H278" s="238">
        <v>4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137</v>
      </c>
      <c r="AU278" s="244" t="s">
        <v>86</v>
      </c>
      <c r="AV278" s="13" t="s">
        <v>86</v>
      </c>
      <c r="AW278" s="13" t="s">
        <v>32</v>
      </c>
      <c r="AX278" s="13" t="s">
        <v>84</v>
      </c>
      <c r="AY278" s="244" t="s">
        <v>129</v>
      </c>
    </row>
    <row r="279" s="2" customFormat="1" ht="37.8" customHeight="1">
      <c r="A279" s="38"/>
      <c r="B279" s="39"/>
      <c r="C279" s="219" t="s">
        <v>412</v>
      </c>
      <c r="D279" s="219" t="s">
        <v>131</v>
      </c>
      <c r="E279" s="220" t="s">
        <v>413</v>
      </c>
      <c r="F279" s="221" t="s">
        <v>414</v>
      </c>
      <c r="G279" s="222" t="s">
        <v>182</v>
      </c>
      <c r="H279" s="223">
        <v>7.6029999999999998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41</v>
      </c>
      <c r="O279" s="91"/>
      <c r="P279" s="229">
        <f>O279*H279</f>
        <v>0</v>
      </c>
      <c r="Q279" s="229">
        <v>2.2563399999999998</v>
      </c>
      <c r="R279" s="229">
        <f>Q279*H279</f>
        <v>17.154953019999997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135</v>
      </c>
      <c r="AT279" s="231" t="s">
        <v>131</v>
      </c>
      <c r="AU279" s="231" t="s">
        <v>86</v>
      </c>
      <c r="AY279" s="17" t="s">
        <v>129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135</v>
      </c>
      <c r="BM279" s="231" t="s">
        <v>415</v>
      </c>
    </row>
    <row r="280" s="13" customFormat="1">
      <c r="A280" s="13"/>
      <c r="B280" s="233"/>
      <c r="C280" s="234"/>
      <c r="D280" s="235" t="s">
        <v>137</v>
      </c>
      <c r="E280" s="236" t="s">
        <v>1</v>
      </c>
      <c r="F280" s="237" t="s">
        <v>572</v>
      </c>
      <c r="G280" s="234"/>
      <c r="H280" s="238">
        <v>7.6029999999999998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137</v>
      </c>
      <c r="AU280" s="244" t="s">
        <v>86</v>
      </c>
      <c r="AV280" s="13" t="s">
        <v>86</v>
      </c>
      <c r="AW280" s="13" t="s">
        <v>32</v>
      </c>
      <c r="AX280" s="13" t="s">
        <v>84</v>
      </c>
      <c r="AY280" s="244" t="s">
        <v>129</v>
      </c>
    </row>
    <row r="281" s="2" customFormat="1" ht="24.15" customHeight="1">
      <c r="A281" s="38"/>
      <c r="B281" s="39"/>
      <c r="C281" s="219" t="s">
        <v>418</v>
      </c>
      <c r="D281" s="219" t="s">
        <v>131</v>
      </c>
      <c r="E281" s="220" t="s">
        <v>419</v>
      </c>
      <c r="F281" s="221" t="s">
        <v>420</v>
      </c>
      <c r="G281" s="222" t="s">
        <v>156</v>
      </c>
      <c r="H281" s="223">
        <v>48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135</v>
      </c>
      <c r="AT281" s="231" t="s">
        <v>131</v>
      </c>
      <c r="AU281" s="231" t="s">
        <v>86</v>
      </c>
      <c r="AY281" s="17" t="s">
        <v>129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135</v>
      </c>
      <c r="BM281" s="231" t="s">
        <v>421</v>
      </c>
    </row>
    <row r="282" s="13" customFormat="1">
      <c r="A282" s="13"/>
      <c r="B282" s="233"/>
      <c r="C282" s="234"/>
      <c r="D282" s="235" t="s">
        <v>137</v>
      </c>
      <c r="E282" s="236" t="s">
        <v>1</v>
      </c>
      <c r="F282" s="237" t="s">
        <v>557</v>
      </c>
      <c r="G282" s="234"/>
      <c r="H282" s="238">
        <v>48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137</v>
      </c>
      <c r="AU282" s="244" t="s">
        <v>86</v>
      </c>
      <c r="AV282" s="13" t="s">
        <v>86</v>
      </c>
      <c r="AW282" s="13" t="s">
        <v>32</v>
      </c>
      <c r="AX282" s="13" t="s">
        <v>84</v>
      </c>
      <c r="AY282" s="244" t="s">
        <v>129</v>
      </c>
    </row>
    <row r="283" s="2" customFormat="1" ht="16.5" customHeight="1">
      <c r="A283" s="38"/>
      <c r="B283" s="39"/>
      <c r="C283" s="219" t="s">
        <v>422</v>
      </c>
      <c r="D283" s="219" t="s">
        <v>131</v>
      </c>
      <c r="E283" s="220" t="s">
        <v>423</v>
      </c>
      <c r="F283" s="221" t="s">
        <v>424</v>
      </c>
      <c r="G283" s="222" t="s">
        <v>134</v>
      </c>
      <c r="H283" s="223">
        <v>1000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0.01</v>
      </c>
      <c r="T283" s="230">
        <f>S283*H283</f>
        <v>10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135</v>
      </c>
      <c r="AT283" s="231" t="s">
        <v>131</v>
      </c>
      <c r="AU283" s="231" t="s">
        <v>86</v>
      </c>
      <c r="AY283" s="17" t="s">
        <v>129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135</v>
      </c>
      <c r="BM283" s="231" t="s">
        <v>425</v>
      </c>
    </row>
    <row r="284" s="13" customFormat="1">
      <c r="A284" s="13"/>
      <c r="B284" s="233"/>
      <c r="C284" s="234"/>
      <c r="D284" s="235" t="s">
        <v>137</v>
      </c>
      <c r="E284" s="236" t="s">
        <v>1</v>
      </c>
      <c r="F284" s="237" t="s">
        <v>426</v>
      </c>
      <c r="G284" s="234"/>
      <c r="H284" s="238">
        <v>1000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137</v>
      </c>
      <c r="AU284" s="244" t="s">
        <v>86</v>
      </c>
      <c r="AV284" s="13" t="s">
        <v>86</v>
      </c>
      <c r="AW284" s="13" t="s">
        <v>32</v>
      </c>
      <c r="AX284" s="13" t="s">
        <v>84</v>
      </c>
      <c r="AY284" s="244" t="s">
        <v>129</v>
      </c>
    </row>
    <row r="285" s="2" customFormat="1" ht="24.15" customHeight="1">
      <c r="A285" s="38"/>
      <c r="B285" s="39"/>
      <c r="C285" s="219" t="s">
        <v>427</v>
      </c>
      <c r="D285" s="219" t="s">
        <v>131</v>
      </c>
      <c r="E285" s="220" t="s">
        <v>428</v>
      </c>
      <c r="F285" s="221" t="s">
        <v>429</v>
      </c>
      <c r="G285" s="222" t="s">
        <v>134</v>
      </c>
      <c r="H285" s="223">
        <v>1000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0.02</v>
      </c>
      <c r="T285" s="230">
        <f>S285*H285</f>
        <v>20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135</v>
      </c>
      <c r="AT285" s="231" t="s">
        <v>131</v>
      </c>
      <c r="AU285" s="231" t="s">
        <v>86</v>
      </c>
      <c r="AY285" s="17" t="s">
        <v>129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135</v>
      </c>
      <c r="BM285" s="231" t="s">
        <v>430</v>
      </c>
    </row>
    <row r="286" s="13" customFormat="1">
      <c r="A286" s="13"/>
      <c r="B286" s="233"/>
      <c r="C286" s="234"/>
      <c r="D286" s="235" t="s">
        <v>137</v>
      </c>
      <c r="E286" s="236" t="s">
        <v>1</v>
      </c>
      <c r="F286" s="237" t="s">
        <v>426</v>
      </c>
      <c r="G286" s="234"/>
      <c r="H286" s="238">
        <v>1000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137</v>
      </c>
      <c r="AU286" s="244" t="s">
        <v>86</v>
      </c>
      <c r="AV286" s="13" t="s">
        <v>86</v>
      </c>
      <c r="AW286" s="13" t="s">
        <v>32</v>
      </c>
      <c r="AX286" s="13" t="s">
        <v>84</v>
      </c>
      <c r="AY286" s="244" t="s">
        <v>129</v>
      </c>
    </row>
    <row r="287" s="2" customFormat="1" ht="24.15" customHeight="1">
      <c r="A287" s="38"/>
      <c r="B287" s="39"/>
      <c r="C287" s="219" t="s">
        <v>393</v>
      </c>
      <c r="D287" s="219" t="s">
        <v>131</v>
      </c>
      <c r="E287" s="220" t="s">
        <v>432</v>
      </c>
      <c r="F287" s="221" t="s">
        <v>433</v>
      </c>
      <c r="G287" s="222" t="s">
        <v>305</v>
      </c>
      <c r="H287" s="223">
        <v>1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41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0.0040000000000000001</v>
      </c>
      <c r="T287" s="230">
        <f>S287*H287</f>
        <v>0.0040000000000000001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135</v>
      </c>
      <c r="AT287" s="231" t="s">
        <v>131</v>
      </c>
      <c r="AU287" s="231" t="s">
        <v>86</v>
      </c>
      <c r="AY287" s="17" t="s">
        <v>129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135</v>
      </c>
      <c r="BM287" s="231" t="s">
        <v>573</v>
      </c>
    </row>
    <row r="288" s="13" customFormat="1">
      <c r="A288" s="13"/>
      <c r="B288" s="233"/>
      <c r="C288" s="234"/>
      <c r="D288" s="235" t="s">
        <v>137</v>
      </c>
      <c r="E288" s="236" t="s">
        <v>1</v>
      </c>
      <c r="F288" s="237" t="s">
        <v>84</v>
      </c>
      <c r="G288" s="234"/>
      <c r="H288" s="238">
        <v>1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137</v>
      </c>
      <c r="AU288" s="244" t="s">
        <v>86</v>
      </c>
      <c r="AV288" s="13" t="s">
        <v>86</v>
      </c>
      <c r="AW288" s="13" t="s">
        <v>32</v>
      </c>
      <c r="AX288" s="13" t="s">
        <v>84</v>
      </c>
      <c r="AY288" s="244" t="s">
        <v>129</v>
      </c>
    </row>
    <row r="289" s="2" customFormat="1" ht="24.15" customHeight="1">
      <c r="A289" s="38"/>
      <c r="B289" s="39"/>
      <c r="C289" s="219" t="s">
        <v>431</v>
      </c>
      <c r="D289" s="219" t="s">
        <v>131</v>
      </c>
      <c r="E289" s="220" t="s">
        <v>574</v>
      </c>
      <c r="F289" s="221" t="s">
        <v>575</v>
      </c>
      <c r="G289" s="222" t="s">
        <v>305</v>
      </c>
      <c r="H289" s="223">
        <v>2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0.0040000000000000001</v>
      </c>
      <c r="T289" s="230">
        <f>S289*H289</f>
        <v>0.0080000000000000002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135</v>
      </c>
      <c r="AT289" s="231" t="s">
        <v>131</v>
      </c>
      <c r="AU289" s="231" t="s">
        <v>86</v>
      </c>
      <c r="AY289" s="17" t="s">
        <v>129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135</v>
      </c>
      <c r="BM289" s="231" t="s">
        <v>434</v>
      </c>
    </row>
    <row r="290" s="13" customFormat="1">
      <c r="A290" s="13"/>
      <c r="B290" s="233"/>
      <c r="C290" s="234"/>
      <c r="D290" s="235" t="s">
        <v>137</v>
      </c>
      <c r="E290" s="236" t="s">
        <v>1</v>
      </c>
      <c r="F290" s="237" t="s">
        <v>86</v>
      </c>
      <c r="G290" s="234"/>
      <c r="H290" s="238">
        <v>2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137</v>
      </c>
      <c r="AU290" s="244" t="s">
        <v>86</v>
      </c>
      <c r="AV290" s="13" t="s">
        <v>86</v>
      </c>
      <c r="AW290" s="13" t="s">
        <v>32</v>
      </c>
      <c r="AX290" s="13" t="s">
        <v>84</v>
      </c>
      <c r="AY290" s="244" t="s">
        <v>129</v>
      </c>
    </row>
    <row r="291" s="2" customFormat="1" ht="24.15" customHeight="1">
      <c r="A291" s="38"/>
      <c r="B291" s="39"/>
      <c r="C291" s="219" t="s">
        <v>435</v>
      </c>
      <c r="D291" s="219" t="s">
        <v>131</v>
      </c>
      <c r="E291" s="220" t="s">
        <v>436</v>
      </c>
      <c r="F291" s="221" t="s">
        <v>437</v>
      </c>
      <c r="G291" s="222" t="s">
        <v>305</v>
      </c>
      <c r="H291" s="223">
        <v>1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0.0050000000000000001</v>
      </c>
      <c r="T291" s="230">
        <f>S291*H291</f>
        <v>0.0050000000000000001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135</v>
      </c>
      <c r="AT291" s="231" t="s">
        <v>131</v>
      </c>
      <c r="AU291" s="231" t="s">
        <v>86</v>
      </c>
      <c r="AY291" s="17" t="s">
        <v>129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135</v>
      </c>
      <c r="BM291" s="231" t="s">
        <v>438</v>
      </c>
    </row>
    <row r="292" s="13" customFormat="1">
      <c r="A292" s="13"/>
      <c r="B292" s="233"/>
      <c r="C292" s="234"/>
      <c r="D292" s="235" t="s">
        <v>137</v>
      </c>
      <c r="E292" s="236" t="s">
        <v>1</v>
      </c>
      <c r="F292" s="237" t="s">
        <v>84</v>
      </c>
      <c r="G292" s="234"/>
      <c r="H292" s="238">
        <v>1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137</v>
      </c>
      <c r="AU292" s="244" t="s">
        <v>86</v>
      </c>
      <c r="AV292" s="13" t="s">
        <v>86</v>
      </c>
      <c r="AW292" s="13" t="s">
        <v>32</v>
      </c>
      <c r="AX292" s="13" t="s">
        <v>84</v>
      </c>
      <c r="AY292" s="244" t="s">
        <v>129</v>
      </c>
    </row>
    <row r="293" s="2" customFormat="1" ht="33" customHeight="1">
      <c r="A293" s="38"/>
      <c r="B293" s="39"/>
      <c r="C293" s="219" t="s">
        <v>439</v>
      </c>
      <c r="D293" s="219" t="s">
        <v>131</v>
      </c>
      <c r="E293" s="220" t="s">
        <v>440</v>
      </c>
      <c r="F293" s="221" t="s">
        <v>441</v>
      </c>
      <c r="G293" s="222" t="s">
        <v>305</v>
      </c>
      <c r="H293" s="223">
        <v>1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41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135</v>
      </c>
      <c r="AT293" s="231" t="s">
        <v>131</v>
      </c>
      <c r="AU293" s="231" t="s">
        <v>86</v>
      </c>
      <c r="AY293" s="17" t="s">
        <v>129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135</v>
      </c>
      <c r="BM293" s="231" t="s">
        <v>442</v>
      </c>
    </row>
    <row r="294" s="13" customFormat="1">
      <c r="A294" s="13"/>
      <c r="B294" s="233"/>
      <c r="C294" s="234"/>
      <c r="D294" s="235" t="s">
        <v>137</v>
      </c>
      <c r="E294" s="236" t="s">
        <v>1</v>
      </c>
      <c r="F294" s="237" t="s">
        <v>84</v>
      </c>
      <c r="G294" s="234"/>
      <c r="H294" s="238">
        <v>1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137</v>
      </c>
      <c r="AU294" s="244" t="s">
        <v>86</v>
      </c>
      <c r="AV294" s="13" t="s">
        <v>86</v>
      </c>
      <c r="AW294" s="13" t="s">
        <v>32</v>
      </c>
      <c r="AX294" s="13" t="s">
        <v>84</v>
      </c>
      <c r="AY294" s="244" t="s">
        <v>129</v>
      </c>
    </row>
    <row r="295" s="12" customFormat="1" ht="22.8" customHeight="1">
      <c r="A295" s="12"/>
      <c r="B295" s="203"/>
      <c r="C295" s="204"/>
      <c r="D295" s="205" t="s">
        <v>75</v>
      </c>
      <c r="E295" s="217" t="s">
        <v>443</v>
      </c>
      <c r="F295" s="217" t="s">
        <v>444</v>
      </c>
      <c r="G295" s="204"/>
      <c r="H295" s="204"/>
      <c r="I295" s="207"/>
      <c r="J295" s="218">
        <f>BK295</f>
        <v>0</v>
      </c>
      <c r="K295" s="204"/>
      <c r="L295" s="209"/>
      <c r="M295" s="210"/>
      <c r="N295" s="211"/>
      <c r="O295" s="211"/>
      <c r="P295" s="212">
        <f>SUM(P296:P305)</f>
        <v>0</v>
      </c>
      <c r="Q295" s="211"/>
      <c r="R295" s="212">
        <f>SUM(R296:R305)</f>
        <v>0</v>
      </c>
      <c r="S295" s="211"/>
      <c r="T295" s="213">
        <f>SUM(T296:T305)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4" t="s">
        <v>84</v>
      </c>
      <c r="AT295" s="215" t="s">
        <v>75</v>
      </c>
      <c r="AU295" s="215" t="s">
        <v>84</v>
      </c>
      <c r="AY295" s="214" t="s">
        <v>129</v>
      </c>
      <c r="BK295" s="216">
        <f>SUM(BK296:BK305)</f>
        <v>0</v>
      </c>
    </row>
    <row r="296" s="2" customFormat="1" ht="21.75" customHeight="1">
      <c r="A296" s="38"/>
      <c r="B296" s="39"/>
      <c r="C296" s="219" t="s">
        <v>445</v>
      </c>
      <c r="D296" s="219" t="s">
        <v>131</v>
      </c>
      <c r="E296" s="220" t="s">
        <v>446</v>
      </c>
      <c r="F296" s="221" t="s">
        <v>447</v>
      </c>
      <c r="G296" s="222" t="s">
        <v>448</v>
      </c>
      <c r="H296" s="223">
        <v>136.40299999999999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41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135</v>
      </c>
      <c r="AT296" s="231" t="s">
        <v>131</v>
      </c>
      <c r="AU296" s="231" t="s">
        <v>86</v>
      </c>
      <c r="AY296" s="17" t="s">
        <v>129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135</v>
      </c>
      <c r="BM296" s="231" t="s">
        <v>449</v>
      </c>
    </row>
    <row r="297" s="13" customFormat="1">
      <c r="A297" s="13"/>
      <c r="B297" s="233"/>
      <c r="C297" s="234"/>
      <c r="D297" s="235" t="s">
        <v>137</v>
      </c>
      <c r="E297" s="236" t="s">
        <v>1</v>
      </c>
      <c r="F297" s="237" t="s">
        <v>576</v>
      </c>
      <c r="G297" s="234"/>
      <c r="H297" s="238">
        <v>136.40299999999999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137</v>
      </c>
      <c r="AU297" s="244" t="s">
        <v>86</v>
      </c>
      <c r="AV297" s="13" t="s">
        <v>86</v>
      </c>
      <c r="AW297" s="13" t="s">
        <v>32</v>
      </c>
      <c r="AX297" s="13" t="s">
        <v>84</v>
      </c>
      <c r="AY297" s="244" t="s">
        <v>129</v>
      </c>
    </row>
    <row r="298" s="2" customFormat="1" ht="24.15" customHeight="1">
      <c r="A298" s="38"/>
      <c r="B298" s="39"/>
      <c r="C298" s="219" t="s">
        <v>451</v>
      </c>
      <c r="D298" s="219" t="s">
        <v>131</v>
      </c>
      <c r="E298" s="220" t="s">
        <v>452</v>
      </c>
      <c r="F298" s="221" t="s">
        <v>453</v>
      </c>
      <c r="G298" s="222" t="s">
        <v>448</v>
      </c>
      <c r="H298" s="223">
        <v>682.01499999999999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135</v>
      </c>
      <c r="AT298" s="231" t="s">
        <v>131</v>
      </c>
      <c r="AU298" s="231" t="s">
        <v>86</v>
      </c>
      <c r="AY298" s="17" t="s">
        <v>129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135</v>
      </c>
      <c r="BM298" s="231" t="s">
        <v>454</v>
      </c>
    </row>
    <row r="299" s="13" customFormat="1">
      <c r="A299" s="13"/>
      <c r="B299" s="233"/>
      <c r="C299" s="234"/>
      <c r="D299" s="235" t="s">
        <v>137</v>
      </c>
      <c r="E299" s="236" t="s">
        <v>1</v>
      </c>
      <c r="F299" s="237" t="s">
        <v>577</v>
      </c>
      <c r="G299" s="234"/>
      <c r="H299" s="238">
        <v>682.01499999999999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137</v>
      </c>
      <c r="AU299" s="244" t="s">
        <v>86</v>
      </c>
      <c r="AV299" s="13" t="s">
        <v>86</v>
      </c>
      <c r="AW299" s="13" t="s">
        <v>32</v>
      </c>
      <c r="AX299" s="13" t="s">
        <v>84</v>
      </c>
      <c r="AY299" s="244" t="s">
        <v>129</v>
      </c>
    </row>
    <row r="300" s="2" customFormat="1" ht="37.8" customHeight="1">
      <c r="A300" s="38"/>
      <c r="B300" s="39"/>
      <c r="C300" s="219" t="s">
        <v>456</v>
      </c>
      <c r="D300" s="219" t="s">
        <v>131</v>
      </c>
      <c r="E300" s="220" t="s">
        <v>457</v>
      </c>
      <c r="F300" s="221" t="s">
        <v>458</v>
      </c>
      <c r="G300" s="222" t="s">
        <v>448</v>
      </c>
      <c r="H300" s="223">
        <v>33.396000000000001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41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135</v>
      </c>
      <c r="AT300" s="231" t="s">
        <v>131</v>
      </c>
      <c r="AU300" s="231" t="s">
        <v>86</v>
      </c>
      <c r="AY300" s="17" t="s">
        <v>129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135</v>
      </c>
      <c r="BM300" s="231" t="s">
        <v>459</v>
      </c>
    </row>
    <row r="301" s="13" customFormat="1">
      <c r="A301" s="13"/>
      <c r="B301" s="233"/>
      <c r="C301" s="234"/>
      <c r="D301" s="235" t="s">
        <v>137</v>
      </c>
      <c r="E301" s="236" t="s">
        <v>1</v>
      </c>
      <c r="F301" s="237" t="s">
        <v>578</v>
      </c>
      <c r="G301" s="234"/>
      <c r="H301" s="238">
        <v>33.396000000000001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137</v>
      </c>
      <c r="AU301" s="244" t="s">
        <v>86</v>
      </c>
      <c r="AV301" s="13" t="s">
        <v>86</v>
      </c>
      <c r="AW301" s="13" t="s">
        <v>32</v>
      </c>
      <c r="AX301" s="13" t="s">
        <v>84</v>
      </c>
      <c r="AY301" s="244" t="s">
        <v>129</v>
      </c>
    </row>
    <row r="302" s="2" customFormat="1" ht="33" customHeight="1">
      <c r="A302" s="38"/>
      <c r="B302" s="39"/>
      <c r="C302" s="219" t="s">
        <v>461</v>
      </c>
      <c r="D302" s="219" t="s">
        <v>131</v>
      </c>
      <c r="E302" s="220" t="s">
        <v>462</v>
      </c>
      <c r="F302" s="221" t="s">
        <v>463</v>
      </c>
      <c r="G302" s="222" t="s">
        <v>448</v>
      </c>
      <c r="H302" s="223">
        <v>12.640000000000001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135</v>
      </c>
      <c r="AT302" s="231" t="s">
        <v>131</v>
      </c>
      <c r="AU302" s="231" t="s">
        <v>86</v>
      </c>
      <c r="AY302" s="17" t="s">
        <v>129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135</v>
      </c>
      <c r="BM302" s="231" t="s">
        <v>464</v>
      </c>
    </row>
    <row r="303" s="13" customFormat="1">
      <c r="A303" s="13"/>
      <c r="B303" s="233"/>
      <c r="C303" s="234"/>
      <c r="D303" s="235" t="s">
        <v>137</v>
      </c>
      <c r="E303" s="236" t="s">
        <v>1</v>
      </c>
      <c r="F303" s="237" t="s">
        <v>579</v>
      </c>
      <c r="G303" s="234"/>
      <c r="H303" s="238">
        <v>12.640000000000001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137</v>
      </c>
      <c r="AU303" s="244" t="s">
        <v>86</v>
      </c>
      <c r="AV303" s="13" t="s">
        <v>86</v>
      </c>
      <c r="AW303" s="13" t="s">
        <v>32</v>
      </c>
      <c r="AX303" s="13" t="s">
        <v>84</v>
      </c>
      <c r="AY303" s="244" t="s">
        <v>129</v>
      </c>
    </row>
    <row r="304" s="2" customFormat="1" ht="24.15" customHeight="1">
      <c r="A304" s="38"/>
      <c r="B304" s="39"/>
      <c r="C304" s="219" t="s">
        <v>466</v>
      </c>
      <c r="D304" s="219" t="s">
        <v>131</v>
      </c>
      <c r="E304" s="220" t="s">
        <v>467</v>
      </c>
      <c r="F304" s="221" t="s">
        <v>468</v>
      </c>
      <c r="G304" s="222" t="s">
        <v>448</v>
      </c>
      <c r="H304" s="223">
        <v>90.367000000000004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41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135</v>
      </c>
      <c r="AT304" s="231" t="s">
        <v>131</v>
      </c>
      <c r="AU304" s="231" t="s">
        <v>86</v>
      </c>
      <c r="AY304" s="17" t="s">
        <v>129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84</v>
      </c>
      <c r="BK304" s="232">
        <f>ROUND(I304*H304,2)</f>
        <v>0</v>
      </c>
      <c r="BL304" s="17" t="s">
        <v>135</v>
      </c>
      <c r="BM304" s="231" t="s">
        <v>469</v>
      </c>
    </row>
    <row r="305" s="13" customFormat="1">
      <c r="A305" s="13"/>
      <c r="B305" s="233"/>
      <c r="C305" s="234"/>
      <c r="D305" s="235" t="s">
        <v>137</v>
      </c>
      <c r="E305" s="236" t="s">
        <v>1</v>
      </c>
      <c r="F305" s="237" t="s">
        <v>580</v>
      </c>
      <c r="G305" s="234"/>
      <c r="H305" s="238">
        <v>90.367000000000004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137</v>
      </c>
      <c r="AU305" s="244" t="s">
        <v>86</v>
      </c>
      <c r="AV305" s="13" t="s">
        <v>86</v>
      </c>
      <c r="AW305" s="13" t="s">
        <v>32</v>
      </c>
      <c r="AX305" s="13" t="s">
        <v>84</v>
      </c>
      <c r="AY305" s="244" t="s">
        <v>129</v>
      </c>
    </row>
    <row r="306" s="12" customFormat="1" ht="22.8" customHeight="1">
      <c r="A306" s="12"/>
      <c r="B306" s="203"/>
      <c r="C306" s="204"/>
      <c r="D306" s="205" t="s">
        <v>75</v>
      </c>
      <c r="E306" s="217" t="s">
        <v>471</v>
      </c>
      <c r="F306" s="217" t="s">
        <v>472</v>
      </c>
      <c r="G306" s="204"/>
      <c r="H306" s="204"/>
      <c r="I306" s="207"/>
      <c r="J306" s="218">
        <f>BK306</f>
        <v>0</v>
      </c>
      <c r="K306" s="204"/>
      <c r="L306" s="209"/>
      <c r="M306" s="210"/>
      <c r="N306" s="211"/>
      <c r="O306" s="211"/>
      <c r="P306" s="212">
        <f>SUM(P307:P310)</f>
        <v>0</v>
      </c>
      <c r="Q306" s="211"/>
      <c r="R306" s="212">
        <f>SUM(R307:R310)</f>
        <v>0</v>
      </c>
      <c r="S306" s="211"/>
      <c r="T306" s="213">
        <f>SUM(T307:T310)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84</v>
      </c>
      <c r="AT306" s="215" t="s">
        <v>75</v>
      </c>
      <c r="AU306" s="215" t="s">
        <v>84</v>
      </c>
      <c r="AY306" s="214" t="s">
        <v>129</v>
      </c>
      <c r="BK306" s="216">
        <f>SUM(BK307:BK310)</f>
        <v>0</v>
      </c>
    </row>
    <row r="307" s="2" customFormat="1" ht="33" customHeight="1">
      <c r="A307" s="38"/>
      <c r="B307" s="39"/>
      <c r="C307" s="219" t="s">
        <v>473</v>
      </c>
      <c r="D307" s="219" t="s">
        <v>131</v>
      </c>
      <c r="E307" s="220" t="s">
        <v>474</v>
      </c>
      <c r="F307" s="221" t="s">
        <v>475</v>
      </c>
      <c r="G307" s="222" t="s">
        <v>448</v>
      </c>
      <c r="H307" s="223">
        <v>52.795999999999999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135</v>
      </c>
      <c r="AT307" s="231" t="s">
        <v>131</v>
      </c>
      <c r="AU307" s="231" t="s">
        <v>86</v>
      </c>
      <c r="AY307" s="17" t="s">
        <v>129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135</v>
      </c>
      <c r="BM307" s="231" t="s">
        <v>476</v>
      </c>
    </row>
    <row r="308" s="13" customFormat="1">
      <c r="A308" s="13"/>
      <c r="B308" s="233"/>
      <c r="C308" s="234"/>
      <c r="D308" s="235" t="s">
        <v>137</v>
      </c>
      <c r="E308" s="236" t="s">
        <v>1</v>
      </c>
      <c r="F308" s="237" t="s">
        <v>581</v>
      </c>
      <c r="G308" s="234"/>
      <c r="H308" s="238">
        <v>52.795999999999999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137</v>
      </c>
      <c r="AU308" s="244" t="s">
        <v>86</v>
      </c>
      <c r="AV308" s="13" t="s">
        <v>86</v>
      </c>
      <c r="AW308" s="13" t="s">
        <v>32</v>
      </c>
      <c r="AX308" s="13" t="s">
        <v>84</v>
      </c>
      <c r="AY308" s="244" t="s">
        <v>129</v>
      </c>
    </row>
    <row r="309" s="2" customFormat="1" ht="33" customHeight="1">
      <c r="A309" s="38"/>
      <c r="B309" s="39"/>
      <c r="C309" s="219" t="s">
        <v>478</v>
      </c>
      <c r="D309" s="219" t="s">
        <v>131</v>
      </c>
      <c r="E309" s="220" t="s">
        <v>479</v>
      </c>
      <c r="F309" s="221" t="s">
        <v>480</v>
      </c>
      <c r="G309" s="222" t="s">
        <v>448</v>
      </c>
      <c r="H309" s="223">
        <v>52.795999999999999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41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135</v>
      </c>
      <c r="AT309" s="231" t="s">
        <v>131</v>
      </c>
      <c r="AU309" s="231" t="s">
        <v>86</v>
      </c>
      <c r="AY309" s="17" t="s">
        <v>129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135</v>
      </c>
      <c r="BM309" s="231" t="s">
        <v>481</v>
      </c>
    </row>
    <row r="310" s="13" customFormat="1">
      <c r="A310" s="13"/>
      <c r="B310" s="233"/>
      <c r="C310" s="234"/>
      <c r="D310" s="235" t="s">
        <v>137</v>
      </c>
      <c r="E310" s="236" t="s">
        <v>1</v>
      </c>
      <c r="F310" s="237" t="s">
        <v>581</v>
      </c>
      <c r="G310" s="234"/>
      <c r="H310" s="238">
        <v>52.795999999999999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137</v>
      </c>
      <c r="AU310" s="244" t="s">
        <v>86</v>
      </c>
      <c r="AV310" s="13" t="s">
        <v>86</v>
      </c>
      <c r="AW310" s="13" t="s">
        <v>32</v>
      </c>
      <c r="AX310" s="13" t="s">
        <v>84</v>
      </c>
      <c r="AY310" s="244" t="s">
        <v>129</v>
      </c>
    </row>
    <row r="311" s="12" customFormat="1" ht="25.92" customHeight="1">
      <c r="A311" s="12"/>
      <c r="B311" s="203"/>
      <c r="C311" s="204"/>
      <c r="D311" s="205" t="s">
        <v>75</v>
      </c>
      <c r="E311" s="206" t="s">
        <v>482</v>
      </c>
      <c r="F311" s="206" t="s">
        <v>483</v>
      </c>
      <c r="G311" s="204"/>
      <c r="H311" s="204"/>
      <c r="I311" s="207"/>
      <c r="J311" s="208">
        <f>BK311</f>
        <v>0</v>
      </c>
      <c r="K311" s="204"/>
      <c r="L311" s="209"/>
      <c r="M311" s="210"/>
      <c r="N311" s="211"/>
      <c r="O311" s="211"/>
      <c r="P311" s="212">
        <f>P312+P318+P320+P322+P324</f>
        <v>0</v>
      </c>
      <c r="Q311" s="211"/>
      <c r="R311" s="212">
        <f>R312+R318+R320+R322+R324</f>
        <v>0</v>
      </c>
      <c r="S311" s="211"/>
      <c r="T311" s="213">
        <f>T312+T318+T320+T322+T324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4" t="s">
        <v>149</v>
      </c>
      <c r="AT311" s="215" t="s">
        <v>75</v>
      </c>
      <c r="AU311" s="215" t="s">
        <v>76</v>
      </c>
      <c r="AY311" s="214" t="s">
        <v>129</v>
      </c>
      <c r="BK311" s="216">
        <f>BK312+BK318+BK320+BK322+BK324</f>
        <v>0</v>
      </c>
    </row>
    <row r="312" s="12" customFormat="1" ht="22.8" customHeight="1">
      <c r="A312" s="12"/>
      <c r="B312" s="203"/>
      <c r="C312" s="204"/>
      <c r="D312" s="205" t="s">
        <v>75</v>
      </c>
      <c r="E312" s="217" t="s">
        <v>484</v>
      </c>
      <c r="F312" s="217" t="s">
        <v>485</v>
      </c>
      <c r="G312" s="204"/>
      <c r="H312" s="204"/>
      <c r="I312" s="207"/>
      <c r="J312" s="218">
        <f>BK312</f>
        <v>0</v>
      </c>
      <c r="K312" s="204"/>
      <c r="L312" s="209"/>
      <c r="M312" s="210"/>
      <c r="N312" s="211"/>
      <c r="O312" s="211"/>
      <c r="P312" s="212">
        <f>SUM(P313:P317)</f>
        <v>0</v>
      </c>
      <c r="Q312" s="211"/>
      <c r="R312" s="212">
        <f>SUM(R313:R317)</f>
        <v>0</v>
      </c>
      <c r="S312" s="211"/>
      <c r="T312" s="213">
        <f>SUM(T313:T317)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4" t="s">
        <v>149</v>
      </c>
      <c r="AT312" s="215" t="s">
        <v>75</v>
      </c>
      <c r="AU312" s="215" t="s">
        <v>84</v>
      </c>
      <c r="AY312" s="214" t="s">
        <v>129</v>
      </c>
      <c r="BK312" s="216">
        <f>SUM(BK313:BK317)</f>
        <v>0</v>
      </c>
    </row>
    <row r="313" s="2" customFormat="1" ht="16.5" customHeight="1">
      <c r="A313" s="38"/>
      <c r="B313" s="39"/>
      <c r="C313" s="219" t="s">
        <v>486</v>
      </c>
      <c r="D313" s="219" t="s">
        <v>131</v>
      </c>
      <c r="E313" s="220" t="s">
        <v>487</v>
      </c>
      <c r="F313" s="221" t="s">
        <v>488</v>
      </c>
      <c r="G313" s="222" t="s">
        <v>489</v>
      </c>
      <c r="H313" s="223">
        <v>1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41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490</v>
      </c>
      <c r="AT313" s="231" t="s">
        <v>131</v>
      </c>
      <c r="AU313" s="231" t="s">
        <v>86</v>
      </c>
      <c r="AY313" s="17" t="s">
        <v>129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84</v>
      </c>
      <c r="BK313" s="232">
        <f>ROUND(I313*H313,2)</f>
        <v>0</v>
      </c>
      <c r="BL313" s="17" t="s">
        <v>490</v>
      </c>
      <c r="BM313" s="231" t="s">
        <v>491</v>
      </c>
    </row>
    <row r="314" s="2" customFormat="1" ht="16.5" customHeight="1">
      <c r="A314" s="38"/>
      <c r="B314" s="39"/>
      <c r="C314" s="219" t="s">
        <v>492</v>
      </c>
      <c r="D314" s="219" t="s">
        <v>131</v>
      </c>
      <c r="E314" s="220" t="s">
        <v>493</v>
      </c>
      <c r="F314" s="221" t="s">
        <v>494</v>
      </c>
      <c r="G314" s="222" t="s">
        <v>489</v>
      </c>
      <c r="H314" s="223">
        <v>1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41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490</v>
      </c>
      <c r="AT314" s="231" t="s">
        <v>131</v>
      </c>
      <c r="AU314" s="231" t="s">
        <v>86</v>
      </c>
      <c r="AY314" s="17" t="s">
        <v>129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490</v>
      </c>
      <c r="BM314" s="231" t="s">
        <v>495</v>
      </c>
    </row>
    <row r="315" s="2" customFormat="1" ht="21.75" customHeight="1">
      <c r="A315" s="38"/>
      <c r="B315" s="39"/>
      <c r="C315" s="219" t="s">
        <v>496</v>
      </c>
      <c r="D315" s="219" t="s">
        <v>131</v>
      </c>
      <c r="E315" s="220" t="s">
        <v>497</v>
      </c>
      <c r="F315" s="221" t="s">
        <v>498</v>
      </c>
      <c r="G315" s="222" t="s">
        <v>489</v>
      </c>
      <c r="H315" s="223">
        <v>1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41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490</v>
      </c>
      <c r="AT315" s="231" t="s">
        <v>131</v>
      </c>
      <c r="AU315" s="231" t="s">
        <v>86</v>
      </c>
      <c r="AY315" s="17" t="s">
        <v>129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490</v>
      </c>
      <c r="BM315" s="231" t="s">
        <v>499</v>
      </c>
    </row>
    <row r="316" s="2" customFormat="1" ht="16.5" customHeight="1">
      <c r="A316" s="38"/>
      <c r="B316" s="39"/>
      <c r="C316" s="219" t="s">
        <v>500</v>
      </c>
      <c r="D316" s="219" t="s">
        <v>131</v>
      </c>
      <c r="E316" s="220" t="s">
        <v>501</v>
      </c>
      <c r="F316" s="221" t="s">
        <v>502</v>
      </c>
      <c r="G316" s="222" t="s">
        <v>489</v>
      </c>
      <c r="H316" s="223">
        <v>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490</v>
      </c>
      <c r="AT316" s="231" t="s">
        <v>131</v>
      </c>
      <c r="AU316" s="231" t="s">
        <v>86</v>
      </c>
      <c r="AY316" s="17" t="s">
        <v>129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490</v>
      </c>
      <c r="BM316" s="231" t="s">
        <v>503</v>
      </c>
    </row>
    <row r="317" s="2" customFormat="1" ht="24.15" customHeight="1">
      <c r="A317" s="38"/>
      <c r="B317" s="39"/>
      <c r="C317" s="219" t="s">
        <v>504</v>
      </c>
      <c r="D317" s="219" t="s">
        <v>131</v>
      </c>
      <c r="E317" s="220" t="s">
        <v>505</v>
      </c>
      <c r="F317" s="221" t="s">
        <v>506</v>
      </c>
      <c r="G317" s="222" t="s">
        <v>489</v>
      </c>
      <c r="H317" s="223">
        <v>1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41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490</v>
      </c>
      <c r="AT317" s="231" t="s">
        <v>131</v>
      </c>
      <c r="AU317" s="231" t="s">
        <v>86</v>
      </c>
      <c r="AY317" s="17" t="s">
        <v>129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490</v>
      </c>
      <c r="BM317" s="231" t="s">
        <v>507</v>
      </c>
    </row>
    <row r="318" s="12" customFormat="1" ht="22.8" customHeight="1">
      <c r="A318" s="12"/>
      <c r="B318" s="203"/>
      <c r="C318" s="204"/>
      <c r="D318" s="205" t="s">
        <v>75</v>
      </c>
      <c r="E318" s="217" t="s">
        <v>508</v>
      </c>
      <c r="F318" s="217" t="s">
        <v>509</v>
      </c>
      <c r="G318" s="204"/>
      <c r="H318" s="204"/>
      <c r="I318" s="207"/>
      <c r="J318" s="218">
        <f>BK318</f>
        <v>0</v>
      </c>
      <c r="K318" s="204"/>
      <c r="L318" s="209"/>
      <c r="M318" s="210"/>
      <c r="N318" s="211"/>
      <c r="O318" s="211"/>
      <c r="P318" s="212">
        <f>P319</f>
        <v>0</v>
      </c>
      <c r="Q318" s="211"/>
      <c r="R318" s="212">
        <f>R319</f>
        <v>0</v>
      </c>
      <c r="S318" s="211"/>
      <c r="T318" s="213">
        <f>T319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149</v>
      </c>
      <c r="AT318" s="215" t="s">
        <v>75</v>
      </c>
      <c r="AU318" s="215" t="s">
        <v>84</v>
      </c>
      <c r="AY318" s="214" t="s">
        <v>129</v>
      </c>
      <c r="BK318" s="216">
        <f>BK319</f>
        <v>0</v>
      </c>
    </row>
    <row r="319" s="2" customFormat="1" ht="24.15" customHeight="1">
      <c r="A319" s="38"/>
      <c r="B319" s="39"/>
      <c r="C319" s="219" t="s">
        <v>510</v>
      </c>
      <c r="D319" s="219" t="s">
        <v>131</v>
      </c>
      <c r="E319" s="220" t="s">
        <v>511</v>
      </c>
      <c r="F319" s="221" t="s">
        <v>512</v>
      </c>
      <c r="G319" s="222" t="s">
        <v>489</v>
      </c>
      <c r="H319" s="223">
        <v>1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41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490</v>
      </c>
      <c r="AT319" s="231" t="s">
        <v>131</v>
      </c>
      <c r="AU319" s="231" t="s">
        <v>86</v>
      </c>
      <c r="AY319" s="17" t="s">
        <v>129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490</v>
      </c>
      <c r="BM319" s="231" t="s">
        <v>513</v>
      </c>
    </row>
    <row r="320" s="12" customFormat="1" ht="22.8" customHeight="1">
      <c r="A320" s="12"/>
      <c r="B320" s="203"/>
      <c r="C320" s="204"/>
      <c r="D320" s="205" t="s">
        <v>75</v>
      </c>
      <c r="E320" s="217" t="s">
        <v>514</v>
      </c>
      <c r="F320" s="217" t="s">
        <v>515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P321</f>
        <v>0</v>
      </c>
      <c r="Q320" s="211"/>
      <c r="R320" s="212">
        <f>R321</f>
        <v>0</v>
      </c>
      <c r="S320" s="211"/>
      <c r="T320" s="213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149</v>
      </c>
      <c r="AT320" s="215" t="s">
        <v>75</v>
      </c>
      <c r="AU320" s="215" t="s">
        <v>84</v>
      </c>
      <c r="AY320" s="214" t="s">
        <v>129</v>
      </c>
      <c r="BK320" s="216">
        <f>BK321</f>
        <v>0</v>
      </c>
    </row>
    <row r="321" s="2" customFormat="1" ht="21.75" customHeight="1">
      <c r="A321" s="38"/>
      <c r="B321" s="39"/>
      <c r="C321" s="219" t="s">
        <v>516</v>
      </c>
      <c r="D321" s="219" t="s">
        <v>131</v>
      </c>
      <c r="E321" s="220" t="s">
        <v>517</v>
      </c>
      <c r="F321" s="221" t="s">
        <v>518</v>
      </c>
      <c r="G321" s="222" t="s">
        <v>519</v>
      </c>
      <c r="H321" s="223">
        <v>1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41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490</v>
      </c>
      <c r="AT321" s="231" t="s">
        <v>131</v>
      </c>
      <c r="AU321" s="231" t="s">
        <v>86</v>
      </c>
      <c r="AY321" s="17" t="s">
        <v>129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84</v>
      </c>
      <c r="BK321" s="232">
        <f>ROUND(I321*H321,2)</f>
        <v>0</v>
      </c>
      <c r="BL321" s="17" t="s">
        <v>490</v>
      </c>
      <c r="BM321" s="231" t="s">
        <v>520</v>
      </c>
    </row>
    <row r="322" s="12" customFormat="1" ht="22.8" customHeight="1">
      <c r="A322" s="12"/>
      <c r="B322" s="203"/>
      <c r="C322" s="204"/>
      <c r="D322" s="205" t="s">
        <v>75</v>
      </c>
      <c r="E322" s="217" t="s">
        <v>521</v>
      </c>
      <c r="F322" s="217" t="s">
        <v>522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P323</f>
        <v>0</v>
      </c>
      <c r="Q322" s="211"/>
      <c r="R322" s="212">
        <f>R323</f>
        <v>0</v>
      </c>
      <c r="S322" s="211"/>
      <c r="T322" s="213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149</v>
      </c>
      <c r="AT322" s="215" t="s">
        <v>75</v>
      </c>
      <c r="AU322" s="215" t="s">
        <v>84</v>
      </c>
      <c r="AY322" s="214" t="s">
        <v>129</v>
      </c>
      <c r="BK322" s="216">
        <f>BK323</f>
        <v>0</v>
      </c>
    </row>
    <row r="323" s="2" customFormat="1" ht="16.5" customHeight="1">
      <c r="A323" s="38"/>
      <c r="B323" s="39"/>
      <c r="C323" s="219" t="s">
        <v>523</v>
      </c>
      <c r="D323" s="219" t="s">
        <v>131</v>
      </c>
      <c r="E323" s="220" t="s">
        <v>524</v>
      </c>
      <c r="F323" s="221" t="s">
        <v>525</v>
      </c>
      <c r="G323" s="222" t="s">
        <v>489</v>
      </c>
      <c r="H323" s="223">
        <v>1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490</v>
      </c>
      <c r="AT323" s="231" t="s">
        <v>131</v>
      </c>
      <c r="AU323" s="231" t="s">
        <v>86</v>
      </c>
      <c r="AY323" s="17" t="s">
        <v>129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490</v>
      </c>
      <c r="BM323" s="231" t="s">
        <v>526</v>
      </c>
    </row>
    <row r="324" s="12" customFormat="1" ht="22.8" customHeight="1">
      <c r="A324" s="12"/>
      <c r="B324" s="203"/>
      <c r="C324" s="204"/>
      <c r="D324" s="205" t="s">
        <v>75</v>
      </c>
      <c r="E324" s="217" t="s">
        <v>527</v>
      </c>
      <c r="F324" s="217" t="s">
        <v>528</v>
      </c>
      <c r="G324" s="204"/>
      <c r="H324" s="204"/>
      <c r="I324" s="207"/>
      <c r="J324" s="218">
        <f>BK324</f>
        <v>0</v>
      </c>
      <c r="K324" s="204"/>
      <c r="L324" s="209"/>
      <c r="M324" s="210"/>
      <c r="N324" s="211"/>
      <c r="O324" s="211"/>
      <c r="P324" s="212">
        <f>P325</f>
        <v>0</v>
      </c>
      <c r="Q324" s="211"/>
      <c r="R324" s="212">
        <f>R325</f>
        <v>0</v>
      </c>
      <c r="S324" s="211"/>
      <c r="T324" s="213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4" t="s">
        <v>149</v>
      </c>
      <c r="AT324" s="215" t="s">
        <v>75</v>
      </c>
      <c r="AU324" s="215" t="s">
        <v>84</v>
      </c>
      <c r="AY324" s="214" t="s">
        <v>129</v>
      </c>
      <c r="BK324" s="216">
        <f>BK325</f>
        <v>0</v>
      </c>
    </row>
    <row r="325" s="2" customFormat="1" ht="16.5" customHeight="1">
      <c r="A325" s="38"/>
      <c r="B325" s="39"/>
      <c r="C325" s="219" t="s">
        <v>529</v>
      </c>
      <c r="D325" s="219" t="s">
        <v>131</v>
      </c>
      <c r="E325" s="220" t="s">
        <v>530</v>
      </c>
      <c r="F325" s="221" t="s">
        <v>531</v>
      </c>
      <c r="G325" s="222" t="s">
        <v>305</v>
      </c>
      <c r="H325" s="223">
        <v>1</v>
      </c>
      <c r="I325" s="224"/>
      <c r="J325" s="225">
        <f>ROUND(I325*H325,2)</f>
        <v>0</v>
      </c>
      <c r="K325" s="226"/>
      <c r="L325" s="44"/>
      <c r="M325" s="278" t="s">
        <v>1</v>
      </c>
      <c r="N325" s="279" t="s">
        <v>41</v>
      </c>
      <c r="O325" s="280"/>
      <c r="P325" s="281">
        <f>O325*H325</f>
        <v>0</v>
      </c>
      <c r="Q325" s="281">
        <v>0</v>
      </c>
      <c r="R325" s="281">
        <f>Q325*H325</f>
        <v>0</v>
      </c>
      <c r="S325" s="281">
        <v>0</v>
      </c>
      <c r="T325" s="28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490</v>
      </c>
      <c r="AT325" s="231" t="s">
        <v>131</v>
      </c>
      <c r="AU325" s="231" t="s">
        <v>86</v>
      </c>
      <c r="AY325" s="17" t="s">
        <v>129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490</v>
      </c>
      <c r="BM325" s="231" t="s">
        <v>532</v>
      </c>
    </row>
    <row r="326" s="2" customFormat="1" ht="6.96" customHeight="1">
      <c r="A326" s="38"/>
      <c r="B326" s="66"/>
      <c r="C326" s="67"/>
      <c r="D326" s="67"/>
      <c r="E326" s="67"/>
      <c r="F326" s="67"/>
      <c r="G326" s="67"/>
      <c r="H326" s="67"/>
      <c r="I326" s="67"/>
      <c r="J326" s="67"/>
      <c r="K326" s="67"/>
      <c r="L326" s="44"/>
      <c r="M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</row>
  </sheetData>
  <sheetProtection sheet="1" autoFilter="0" formatColumns="0" formatRows="0" objects="1" scenarios="1" spinCount="100000" saltValue="ZiPfLFSsDTAzOq+HCLftYOwPd5pbEtpEEZP1mgG5D7A/pTIk6ILM962Jk6GbsEnP5593EFkasHYr4MYZKwRnBQ==" hashValue="UnPC+eArOdxoJgx/atlcLTBZJJ7SXi6hwj83u0v1XCIo/FuctwcPf1b6R9C1oNM2tL8pYM9nNEATnfJlE1lQwQ==" algorithmName="SHA-512" password="CC35"/>
  <autoFilter ref="C128:K32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Přechody ul. Bezručova, Nový Bohumín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ROUND((SUM(BE126:BE187)),  2)</f>
        <v>0</v>
      </c>
      <c r="G33" s="38"/>
      <c r="H33" s="38"/>
      <c r="I33" s="155">
        <v>0.20999999999999999</v>
      </c>
      <c r="J33" s="154">
        <f>ROUND(((SUM(BE126:BE187))*I33),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ROUND((SUM(BF126:BF187)),  2)</f>
        <v>0</v>
      </c>
      <c r="G34" s="38"/>
      <c r="H34" s="38"/>
      <c r="I34" s="155">
        <v>0.14999999999999999</v>
      </c>
      <c r="J34" s="154">
        <f>ROUND(((SUM(BF126:BF187))*I34),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ROUND((SUM(BG126:BG187)),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ROUND((SUM(BH126:BH187)),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ROUND((SUM(BI126:BI187)),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Přechody ul. Bezručova, Nový Bohumín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401 - Osvětlení přechodu č.2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19. 1. 2025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583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5"/>
      <c r="C100" s="186"/>
      <c r="D100" s="187" t="s">
        <v>584</v>
      </c>
      <c r="E100" s="188"/>
      <c r="F100" s="188"/>
      <c r="G100" s="188"/>
      <c r="H100" s="188"/>
      <c r="I100" s="188"/>
      <c r="J100" s="189">
        <f>J148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5"/>
      <c r="C101" s="186"/>
      <c r="D101" s="187" t="s">
        <v>585</v>
      </c>
      <c r="E101" s="188"/>
      <c r="F101" s="188"/>
      <c r="G101" s="188"/>
      <c r="H101" s="188"/>
      <c r="I101" s="188"/>
      <c r="J101" s="189">
        <f>J151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108</v>
      </c>
      <c r="E102" s="182"/>
      <c r="F102" s="182"/>
      <c r="G102" s="182"/>
      <c r="H102" s="182"/>
      <c r="I102" s="182"/>
      <c r="J102" s="183">
        <f>J174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J175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110</v>
      </c>
      <c r="E104" s="188"/>
      <c r="F104" s="188"/>
      <c r="G104" s="188"/>
      <c r="H104" s="188"/>
      <c r="I104" s="188"/>
      <c r="J104" s="189">
        <f>J181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J183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J186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Přechody ul. Bezručova, Nový Bohumín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401 - Osvětlení přechodu č.2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Bohumín</v>
      </c>
      <c r="G120" s="40"/>
      <c r="H120" s="40"/>
      <c r="I120" s="32" t="s">
        <v>22</v>
      </c>
      <c r="J120" s="79" t="str">
        <f>IF(J12="","",J12)</f>
        <v>19. 1. 2025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Město Bohumín</v>
      </c>
      <c r="G122" s="40"/>
      <c r="H122" s="40"/>
      <c r="I122" s="32" t="s">
        <v>30</v>
      </c>
      <c r="J122" s="36" t="str">
        <f>E21</f>
        <v>ŠNAPKA SLUŽBY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Ing. Ivan Šnapka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115</v>
      </c>
      <c r="D125" s="194" t="s">
        <v>61</v>
      </c>
      <c r="E125" s="194" t="s">
        <v>57</v>
      </c>
      <c r="F125" s="194" t="s">
        <v>58</v>
      </c>
      <c r="G125" s="194" t="s">
        <v>116</v>
      </c>
      <c r="H125" s="194" t="s">
        <v>117</v>
      </c>
      <c r="I125" s="194" t="s">
        <v>118</v>
      </c>
      <c r="J125" s="195" t="s">
        <v>98</v>
      </c>
      <c r="K125" s="196" t="s">
        <v>119</v>
      </c>
      <c r="L125" s="197"/>
      <c r="M125" s="100" t="s">
        <v>1</v>
      </c>
      <c r="N125" s="101" t="s">
        <v>40</v>
      </c>
      <c r="O125" s="101" t="s">
        <v>120</v>
      </c>
      <c r="P125" s="101" t="s">
        <v>121</v>
      </c>
      <c r="Q125" s="101" t="s">
        <v>122</v>
      </c>
      <c r="R125" s="101" t="s">
        <v>123</v>
      </c>
      <c r="S125" s="101" t="s">
        <v>124</v>
      </c>
      <c r="T125" s="102" t="s">
        <v>125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126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P127+P174</f>
        <v>0</v>
      </c>
      <c r="Q126" s="104"/>
      <c r="R126" s="200">
        <f>R127+R174</f>
        <v>2.0410705</v>
      </c>
      <c r="S126" s="104"/>
      <c r="T126" s="201">
        <f>T127+T174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100</v>
      </c>
      <c r="BK126" s="202">
        <f>BK127+BK174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127</v>
      </c>
      <c r="F127" s="206" t="s">
        <v>128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2.0410705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129</v>
      </c>
      <c r="BK127" s="216">
        <f>BK128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84</v>
      </c>
      <c r="F128" s="217" t="s">
        <v>130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P129+SUM(P130:P143)+P148+P151</f>
        <v>0</v>
      </c>
      <c r="Q128" s="211"/>
      <c r="R128" s="212">
        <f>R129+SUM(R130:R143)+R148+R151</f>
        <v>2.0410705</v>
      </c>
      <c r="S128" s="211"/>
      <c r="T128" s="213">
        <f>T129+SUM(T130:T143)+T148+T151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129</v>
      </c>
      <c r="BK128" s="216">
        <f>BK129+SUM(BK130:BK143)+BK148+BK151</f>
        <v>0</v>
      </c>
    </row>
    <row r="129" s="2" customFormat="1" ht="24.15" customHeight="1">
      <c r="A129" s="38"/>
      <c r="B129" s="39"/>
      <c r="C129" s="219" t="s">
        <v>84</v>
      </c>
      <c r="D129" s="219" t="s">
        <v>131</v>
      </c>
      <c r="E129" s="220" t="s">
        <v>586</v>
      </c>
      <c r="F129" s="221" t="s">
        <v>587</v>
      </c>
      <c r="G129" s="222" t="s">
        <v>182</v>
      </c>
      <c r="H129" s="223">
        <v>4.3200000000000003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135</v>
      </c>
      <c r="AT129" s="231" t="s">
        <v>131</v>
      </c>
      <c r="AU129" s="231" t="s">
        <v>86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135</v>
      </c>
      <c r="BM129" s="231" t="s">
        <v>588</v>
      </c>
    </row>
    <row r="130" s="13" customFormat="1">
      <c r="A130" s="13"/>
      <c r="B130" s="233"/>
      <c r="C130" s="234"/>
      <c r="D130" s="235" t="s">
        <v>137</v>
      </c>
      <c r="E130" s="236" t="s">
        <v>1</v>
      </c>
      <c r="F130" s="237" t="s">
        <v>589</v>
      </c>
      <c r="G130" s="234"/>
      <c r="H130" s="238">
        <v>4.3200000000000003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137</v>
      </c>
      <c r="AU130" s="244" t="s">
        <v>86</v>
      </c>
      <c r="AV130" s="13" t="s">
        <v>86</v>
      </c>
      <c r="AW130" s="13" t="s">
        <v>32</v>
      </c>
      <c r="AX130" s="13" t="s">
        <v>84</v>
      </c>
      <c r="AY130" s="244" t="s">
        <v>129</v>
      </c>
    </row>
    <row r="131" s="2" customFormat="1" ht="24.15" customHeight="1">
      <c r="A131" s="38"/>
      <c r="B131" s="39"/>
      <c r="C131" s="219" t="s">
        <v>86</v>
      </c>
      <c r="D131" s="219" t="s">
        <v>131</v>
      </c>
      <c r="E131" s="220" t="s">
        <v>590</v>
      </c>
      <c r="F131" s="221" t="s">
        <v>591</v>
      </c>
      <c r="G131" s="222" t="s">
        <v>182</v>
      </c>
      <c r="H131" s="223">
        <v>11.199999999999999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135</v>
      </c>
      <c r="AT131" s="231" t="s">
        <v>131</v>
      </c>
      <c r="AU131" s="231" t="s">
        <v>86</v>
      </c>
      <c r="AY131" s="17" t="s">
        <v>129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135</v>
      </c>
      <c r="BM131" s="231" t="s">
        <v>592</v>
      </c>
    </row>
    <row r="132" s="13" customFormat="1">
      <c r="A132" s="13"/>
      <c r="B132" s="233"/>
      <c r="C132" s="234"/>
      <c r="D132" s="235" t="s">
        <v>137</v>
      </c>
      <c r="E132" s="236" t="s">
        <v>1</v>
      </c>
      <c r="F132" s="237" t="s">
        <v>593</v>
      </c>
      <c r="G132" s="234"/>
      <c r="H132" s="238">
        <v>11.199999999999999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137</v>
      </c>
      <c r="AU132" s="244" t="s">
        <v>86</v>
      </c>
      <c r="AV132" s="13" t="s">
        <v>86</v>
      </c>
      <c r="AW132" s="13" t="s">
        <v>32</v>
      </c>
      <c r="AX132" s="13" t="s">
        <v>84</v>
      </c>
      <c r="AY132" s="244" t="s">
        <v>129</v>
      </c>
    </row>
    <row r="133" s="2" customFormat="1" ht="24.15" customHeight="1">
      <c r="A133" s="38"/>
      <c r="B133" s="39"/>
      <c r="C133" s="219" t="s">
        <v>280</v>
      </c>
      <c r="D133" s="219" t="s">
        <v>131</v>
      </c>
      <c r="E133" s="220" t="s">
        <v>594</v>
      </c>
      <c r="F133" s="221" t="s">
        <v>595</v>
      </c>
      <c r="G133" s="222" t="s">
        <v>182</v>
      </c>
      <c r="H133" s="223">
        <v>15.52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135</v>
      </c>
      <c r="AT133" s="231" t="s">
        <v>131</v>
      </c>
      <c r="AU133" s="231" t="s">
        <v>86</v>
      </c>
      <c r="AY133" s="17" t="s">
        <v>129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135</v>
      </c>
      <c r="BM133" s="231" t="s">
        <v>596</v>
      </c>
    </row>
    <row r="134" s="13" customFormat="1">
      <c r="A134" s="13"/>
      <c r="B134" s="233"/>
      <c r="C134" s="234"/>
      <c r="D134" s="235" t="s">
        <v>137</v>
      </c>
      <c r="E134" s="236" t="s">
        <v>1</v>
      </c>
      <c r="F134" s="237" t="s">
        <v>589</v>
      </c>
      <c r="G134" s="234"/>
      <c r="H134" s="238">
        <v>4.3200000000000003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137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129</v>
      </c>
    </row>
    <row r="135" s="13" customFormat="1">
      <c r="A135" s="13"/>
      <c r="B135" s="233"/>
      <c r="C135" s="234"/>
      <c r="D135" s="235" t="s">
        <v>137</v>
      </c>
      <c r="E135" s="236" t="s">
        <v>1</v>
      </c>
      <c r="F135" s="237" t="s">
        <v>593</v>
      </c>
      <c r="G135" s="234"/>
      <c r="H135" s="238">
        <v>11.199999999999999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137</v>
      </c>
      <c r="AU135" s="244" t="s">
        <v>86</v>
      </c>
      <c r="AV135" s="13" t="s">
        <v>86</v>
      </c>
      <c r="AW135" s="13" t="s">
        <v>32</v>
      </c>
      <c r="AX135" s="13" t="s">
        <v>76</v>
      </c>
      <c r="AY135" s="244" t="s">
        <v>129</v>
      </c>
    </row>
    <row r="136" s="14" customFormat="1">
      <c r="A136" s="14"/>
      <c r="B136" s="245"/>
      <c r="C136" s="246"/>
      <c r="D136" s="235" t="s">
        <v>137</v>
      </c>
      <c r="E136" s="247" t="s">
        <v>1</v>
      </c>
      <c r="F136" s="248" t="s">
        <v>140</v>
      </c>
      <c r="G136" s="246"/>
      <c r="H136" s="249">
        <v>15.52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137</v>
      </c>
      <c r="AU136" s="255" t="s">
        <v>86</v>
      </c>
      <c r="AV136" s="14" t="s">
        <v>135</v>
      </c>
      <c r="AW136" s="14" t="s">
        <v>32</v>
      </c>
      <c r="AX136" s="14" t="s">
        <v>84</v>
      </c>
      <c r="AY136" s="255" t="s">
        <v>129</v>
      </c>
    </row>
    <row r="137" s="2" customFormat="1" ht="24.15" customHeight="1">
      <c r="A137" s="38"/>
      <c r="B137" s="39"/>
      <c r="C137" s="219" t="s">
        <v>597</v>
      </c>
      <c r="D137" s="219" t="s">
        <v>131</v>
      </c>
      <c r="E137" s="220" t="s">
        <v>212</v>
      </c>
      <c r="F137" s="221" t="s">
        <v>213</v>
      </c>
      <c r="G137" s="222" t="s">
        <v>134</v>
      </c>
      <c r="H137" s="223">
        <v>16.879999999999999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135</v>
      </c>
      <c r="AT137" s="231" t="s">
        <v>131</v>
      </c>
      <c r="AU137" s="231" t="s">
        <v>86</v>
      </c>
      <c r="AY137" s="17" t="s">
        <v>129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135</v>
      </c>
      <c r="BM137" s="231" t="s">
        <v>598</v>
      </c>
    </row>
    <row r="138" s="13" customFormat="1">
      <c r="A138" s="13"/>
      <c r="B138" s="233"/>
      <c r="C138" s="234"/>
      <c r="D138" s="235" t="s">
        <v>137</v>
      </c>
      <c r="E138" s="236" t="s">
        <v>1</v>
      </c>
      <c r="F138" s="237" t="s">
        <v>599</v>
      </c>
      <c r="G138" s="234"/>
      <c r="H138" s="238">
        <v>2.8799999999999999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137</v>
      </c>
      <c r="AU138" s="244" t="s">
        <v>86</v>
      </c>
      <c r="AV138" s="13" t="s">
        <v>86</v>
      </c>
      <c r="AW138" s="13" t="s">
        <v>32</v>
      </c>
      <c r="AX138" s="13" t="s">
        <v>76</v>
      </c>
      <c r="AY138" s="244" t="s">
        <v>129</v>
      </c>
    </row>
    <row r="139" s="13" customFormat="1">
      <c r="A139" s="13"/>
      <c r="B139" s="233"/>
      <c r="C139" s="234"/>
      <c r="D139" s="235" t="s">
        <v>137</v>
      </c>
      <c r="E139" s="236" t="s">
        <v>1</v>
      </c>
      <c r="F139" s="237" t="s">
        <v>600</v>
      </c>
      <c r="G139" s="234"/>
      <c r="H139" s="238">
        <v>14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137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129</v>
      </c>
    </row>
    <row r="140" s="14" customFormat="1">
      <c r="A140" s="14"/>
      <c r="B140" s="245"/>
      <c r="C140" s="246"/>
      <c r="D140" s="235" t="s">
        <v>137</v>
      </c>
      <c r="E140" s="247" t="s">
        <v>1</v>
      </c>
      <c r="F140" s="248" t="s">
        <v>140</v>
      </c>
      <c r="G140" s="246"/>
      <c r="H140" s="249">
        <v>16.879999999999999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137</v>
      </c>
      <c r="AU140" s="255" t="s">
        <v>86</v>
      </c>
      <c r="AV140" s="14" t="s">
        <v>135</v>
      </c>
      <c r="AW140" s="14" t="s">
        <v>32</v>
      </c>
      <c r="AX140" s="14" t="s">
        <v>84</v>
      </c>
      <c r="AY140" s="255" t="s">
        <v>129</v>
      </c>
    </row>
    <row r="141" s="2" customFormat="1" ht="16.5" customHeight="1">
      <c r="A141" s="38"/>
      <c r="B141" s="39"/>
      <c r="C141" s="267" t="s">
        <v>288</v>
      </c>
      <c r="D141" s="267" t="s">
        <v>216</v>
      </c>
      <c r="E141" s="268" t="s">
        <v>217</v>
      </c>
      <c r="F141" s="269" t="s">
        <v>218</v>
      </c>
      <c r="G141" s="270" t="s">
        <v>219</v>
      </c>
      <c r="H141" s="271">
        <v>1.6879999999999999</v>
      </c>
      <c r="I141" s="272"/>
      <c r="J141" s="273">
        <f>ROUND(I141*H141,2)</f>
        <v>0</v>
      </c>
      <c r="K141" s="274"/>
      <c r="L141" s="275"/>
      <c r="M141" s="276" t="s">
        <v>1</v>
      </c>
      <c r="N141" s="277" t="s">
        <v>41</v>
      </c>
      <c r="O141" s="91"/>
      <c r="P141" s="229">
        <f>O141*H141</f>
        <v>0</v>
      </c>
      <c r="Q141" s="229">
        <v>0.001</v>
      </c>
      <c r="R141" s="229">
        <f>Q141*H141</f>
        <v>0.0016880000000000001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160</v>
      </c>
      <c r="AT141" s="231" t="s">
        <v>216</v>
      </c>
      <c r="AU141" s="231" t="s">
        <v>86</v>
      </c>
      <c r="AY141" s="17" t="s">
        <v>129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135</v>
      </c>
      <c r="BM141" s="231" t="s">
        <v>601</v>
      </c>
    </row>
    <row r="142" s="13" customFormat="1">
      <c r="A142" s="13"/>
      <c r="B142" s="233"/>
      <c r="C142" s="234"/>
      <c r="D142" s="235" t="s">
        <v>137</v>
      </c>
      <c r="E142" s="236" t="s">
        <v>1</v>
      </c>
      <c r="F142" s="237" t="s">
        <v>602</v>
      </c>
      <c r="G142" s="234"/>
      <c r="H142" s="238">
        <v>1.6879999999999999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137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129</v>
      </c>
    </row>
    <row r="143" s="12" customFormat="1" ht="20.88" customHeight="1">
      <c r="A143" s="12"/>
      <c r="B143" s="203"/>
      <c r="C143" s="204"/>
      <c r="D143" s="205" t="s">
        <v>75</v>
      </c>
      <c r="E143" s="217" t="s">
        <v>141</v>
      </c>
      <c r="F143" s="217" t="s">
        <v>603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SUM(P144:P147)</f>
        <v>0</v>
      </c>
      <c r="Q143" s="211"/>
      <c r="R143" s="212">
        <f>SUM(R144:R147)</f>
        <v>0.034842499999999998</v>
      </c>
      <c r="S143" s="211"/>
      <c r="T143" s="21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84</v>
      </c>
      <c r="AT143" s="215" t="s">
        <v>75</v>
      </c>
      <c r="AU143" s="215" t="s">
        <v>86</v>
      </c>
      <c r="AY143" s="214" t="s">
        <v>129</v>
      </c>
      <c r="BK143" s="216">
        <f>SUM(BK144:BK147)</f>
        <v>0</v>
      </c>
    </row>
    <row r="144" s="2" customFormat="1" ht="24.15" customHeight="1">
      <c r="A144" s="38"/>
      <c r="B144" s="39"/>
      <c r="C144" s="219" t="s">
        <v>153</v>
      </c>
      <c r="D144" s="219" t="s">
        <v>131</v>
      </c>
      <c r="E144" s="220" t="s">
        <v>604</v>
      </c>
      <c r="F144" s="221" t="s">
        <v>605</v>
      </c>
      <c r="G144" s="222" t="s">
        <v>156</v>
      </c>
      <c r="H144" s="223">
        <v>38.5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0.00044999999999999999</v>
      </c>
      <c r="R144" s="229">
        <f>Q144*H144</f>
        <v>0.017325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135</v>
      </c>
      <c r="AT144" s="231" t="s">
        <v>131</v>
      </c>
      <c r="AU144" s="231" t="s">
        <v>141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135</v>
      </c>
      <c r="BM144" s="231" t="s">
        <v>606</v>
      </c>
    </row>
    <row r="145" s="13" customFormat="1">
      <c r="A145" s="13"/>
      <c r="B145" s="233"/>
      <c r="C145" s="234"/>
      <c r="D145" s="235" t="s">
        <v>137</v>
      </c>
      <c r="E145" s="236" t="s">
        <v>1</v>
      </c>
      <c r="F145" s="237" t="s">
        <v>607</v>
      </c>
      <c r="G145" s="234"/>
      <c r="H145" s="238">
        <v>38.5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137</v>
      </c>
      <c r="AU145" s="244" t="s">
        <v>141</v>
      </c>
      <c r="AV145" s="13" t="s">
        <v>86</v>
      </c>
      <c r="AW145" s="13" t="s">
        <v>32</v>
      </c>
      <c r="AX145" s="13" t="s">
        <v>84</v>
      </c>
      <c r="AY145" s="244" t="s">
        <v>129</v>
      </c>
    </row>
    <row r="146" s="2" customFormat="1" ht="16.5" customHeight="1">
      <c r="A146" s="38"/>
      <c r="B146" s="39"/>
      <c r="C146" s="219" t="s">
        <v>160</v>
      </c>
      <c r="D146" s="219" t="s">
        <v>131</v>
      </c>
      <c r="E146" s="220" t="s">
        <v>608</v>
      </c>
      <c r="F146" s="221" t="s">
        <v>609</v>
      </c>
      <c r="G146" s="222" t="s">
        <v>156</v>
      </c>
      <c r="H146" s="223">
        <v>19.25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0.00091</v>
      </c>
      <c r="R146" s="229">
        <f>Q146*H146</f>
        <v>0.017517499999999998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135</v>
      </c>
      <c r="AT146" s="231" t="s">
        <v>131</v>
      </c>
      <c r="AU146" s="231" t="s">
        <v>141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135</v>
      </c>
      <c r="BM146" s="231" t="s">
        <v>610</v>
      </c>
    </row>
    <row r="147" s="13" customFormat="1">
      <c r="A147" s="13"/>
      <c r="B147" s="233"/>
      <c r="C147" s="234"/>
      <c r="D147" s="235" t="s">
        <v>137</v>
      </c>
      <c r="E147" s="236" t="s">
        <v>1</v>
      </c>
      <c r="F147" s="237" t="s">
        <v>611</v>
      </c>
      <c r="G147" s="234"/>
      <c r="H147" s="238">
        <v>19.25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137</v>
      </c>
      <c r="AU147" s="244" t="s">
        <v>141</v>
      </c>
      <c r="AV147" s="13" t="s">
        <v>86</v>
      </c>
      <c r="AW147" s="13" t="s">
        <v>32</v>
      </c>
      <c r="AX147" s="13" t="s">
        <v>84</v>
      </c>
      <c r="AY147" s="244" t="s">
        <v>129</v>
      </c>
    </row>
    <row r="148" s="12" customFormat="1" ht="20.88" customHeight="1">
      <c r="A148" s="12"/>
      <c r="B148" s="203"/>
      <c r="C148" s="204"/>
      <c r="D148" s="205" t="s">
        <v>75</v>
      </c>
      <c r="E148" s="217" t="s">
        <v>135</v>
      </c>
      <c r="F148" s="217" t="s">
        <v>612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SUM(P149:P150)</f>
        <v>0</v>
      </c>
      <c r="Q148" s="211"/>
      <c r="R148" s="212">
        <f>SUM(R149:R150)</f>
        <v>0</v>
      </c>
      <c r="S148" s="211"/>
      <c r="T148" s="21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84</v>
      </c>
      <c r="AT148" s="215" t="s">
        <v>75</v>
      </c>
      <c r="AU148" s="215" t="s">
        <v>86</v>
      </c>
      <c r="AY148" s="214" t="s">
        <v>129</v>
      </c>
      <c r="BK148" s="216">
        <f>SUM(BK149:BK150)</f>
        <v>0</v>
      </c>
    </row>
    <row r="149" s="2" customFormat="1" ht="24.15" customHeight="1">
      <c r="A149" s="38"/>
      <c r="B149" s="39"/>
      <c r="C149" s="219" t="s">
        <v>165</v>
      </c>
      <c r="D149" s="219" t="s">
        <v>131</v>
      </c>
      <c r="E149" s="220" t="s">
        <v>613</v>
      </c>
      <c r="F149" s="221" t="s">
        <v>614</v>
      </c>
      <c r="G149" s="222" t="s">
        <v>182</v>
      </c>
      <c r="H149" s="223">
        <v>2.7999999999999998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135</v>
      </c>
      <c r="AT149" s="231" t="s">
        <v>131</v>
      </c>
      <c r="AU149" s="231" t="s">
        <v>141</v>
      </c>
      <c r="AY149" s="17" t="s">
        <v>129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135</v>
      </c>
      <c r="BM149" s="231" t="s">
        <v>615</v>
      </c>
    </row>
    <row r="150" s="13" customFormat="1">
      <c r="A150" s="13"/>
      <c r="B150" s="233"/>
      <c r="C150" s="234"/>
      <c r="D150" s="235" t="s">
        <v>137</v>
      </c>
      <c r="E150" s="236" t="s">
        <v>1</v>
      </c>
      <c r="F150" s="237" t="s">
        <v>616</v>
      </c>
      <c r="G150" s="234"/>
      <c r="H150" s="238">
        <v>2.7999999999999998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137</v>
      </c>
      <c r="AU150" s="244" t="s">
        <v>141</v>
      </c>
      <c r="AV150" s="13" t="s">
        <v>86</v>
      </c>
      <c r="AW150" s="13" t="s">
        <v>32</v>
      </c>
      <c r="AX150" s="13" t="s">
        <v>84</v>
      </c>
      <c r="AY150" s="244" t="s">
        <v>129</v>
      </c>
    </row>
    <row r="151" s="12" customFormat="1" ht="20.88" customHeight="1">
      <c r="A151" s="12"/>
      <c r="B151" s="203"/>
      <c r="C151" s="204"/>
      <c r="D151" s="205" t="s">
        <v>75</v>
      </c>
      <c r="E151" s="217" t="s">
        <v>617</v>
      </c>
      <c r="F151" s="217" t="s">
        <v>618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SUM(P152:P173)</f>
        <v>0</v>
      </c>
      <c r="Q151" s="211"/>
      <c r="R151" s="212">
        <f>SUM(R152:R173)</f>
        <v>2.00454</v>
      </c>
      <c r="S151" s="211"/>
      <c r="T151" s="213">
        <f>SUM(T152:T173)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141</v>
      </c>
      <c r="AT151" s="215" t="s">
        <v>75</v>
      </c>
      <c r="AU151" s="215" t="s">
        <v>86</v>
      </c>
      <c r="AY151" s="214" t="s">
        <v>129</v>
      </c>
      <c r="BK151" s="216">
        <f>SUM(BK152:BK173)</f>
        <v>0</v>
      </c>
    </row>
    <row r="152" s="2" customFormat="1" ht="24.15" customHeight="1">
      <c r="A152" s="38"/>
      <c r="B152" s="39"/>
      <c r="C152" s="219" t="s">
        <v>170</v>
      </c>
      <c r="D152" s="219" t="s">
        <v>131</v>
      </c>
      <c r="E152" s="220" t="s">
        <v>619</v>
      </c>
      <c r="F152" s="221" t="s">
        <v>620</v>
      </c>
      <c r="G152" s="222" t="s">
        <v>305</v>
      </c>
      <c r="H152" s="223">
        <v>2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461</v>
      </c>
      <c r="AT152" s="231" t="s">
        <v>131</v>
      </c>
      <c r="AU152" s="231" t="s">
        <v>141</v>
      </c>
      <c r="AY152" s="17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461</v>
      </c>
      <c r="BM152" s="231" t="s">
        <v>621</v>
      </c>
    </row>
    <row r="153" s="13" customFormat="1">
      <c r="A153" s="13"/>
      <c r="B153" s="233"/>
      <c r="C153" s="234"/>
      <c r="D153" s="235" t="s">
        <v>137</v>
      </c>
      <c r="E153" s="236" t="s">
        <v>1</v>
      </c>
      <c r="F153" s="237" t="s">
        <v>86</v>
      </c>
      <c r="G153" s="234"/>
      <c r="H153" s="238">
        <v>2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137</v>
      </c>
      <c r="AU153" s="244" t="s">
        <v>141</v>
      </c>
      <c r="AV153" s="13" t="s">
        <v>86</v>
      </c>
      <c r="AW153" s="13" t="s">
        <v>32</v>
      </c>
      <c r="AX153" s="13" t="s">
        <v>84</v>
      </c>
      <c r="AY153" s="244" t="s">
        <v>129</v>
      </c>
    </row>
    <row r="154" s="2" customFormat="1" ht="24.15" customHeight="1">
      <c r="A154" s="38"/>
      <c r="B154" s="39"/>
      <c r="C154" s="267" t="s">
        <v>174</v>
      </c>
      <c r="D154" s="267" t="s">
        <v>216</v>
      </c>
      <c r="E154" s="268" t="s">
        <v>622</v>
      </c>
      <c r="F154" s="269" t="s">
        <v>623</v>
      </c>
      <c r="G154" s="270" t="s">
        <v>305</v>
      </c>
      <c r="H154" s="271">
        <v>2</v>
      </c>
      <c r="I154" s="272"/>
      <c r="J154" s="273">
        <f>ROUND(I154*H154,2)</f>
        <v>0</v>
      </c>
      <c r="K154" s="274"/>
      <c r="L154" s="275"/>
      <c r="M154" s="276" t="s">
        <v>1</v>
      </c>
      <c r="N154" s="277" t="s">
        <v>41</v>
      </c>
      <c r="O154" s="91"/>
      <c r="P154" s="229">
        <f>O154*H154</f>
        <v>0</v>
      </c>
      <c r="Q154" s="229">
        <v>0.062</v>
      </c>
      <c r="R154" s="229">
        <f>Q154*H154</f>
        <v>0.124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624</v>
      </c>
      <c r="AT154" s="231" t="s">
        <v>216</v>
      </c>
      <c r="AU154" s="231" t="s">
        <v>141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624</v>
      </c>
      <c r="BM154" s="231" t="s">
        <v>625</v>
      </c>
    </row>
    <row r="155" s="2" customFormat="1" ht="16.5" customHeight="1">
      <c r="A155" s="38"/>
      <c r="B155" s="39"/>
      <c r="C155" s="219" t="s">
        <v>179</v>
      </c>
      <c r="D155" s="219" t="s">
        <v>131</v>
      </c>
      <c r="E155" s="220" t="s">
        <v>626</v>
      </c>
      <c r="F155" s="221" t="s">
        <v>627</v>
      </c>
      <c r="G155" s="222" t="s">
        <v>305</v>
      </c>
      <c r="H155" s="223">
        <v>2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461</v>
      </c>
      <c r="AT155" s="231" t="s">
        <v>131</v>
      </c>
      <c r="AU155" s="231" t="s">
        <v>141</v>
      </c>
      <c r="AY155" s="17" t="s">
        <v>129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461</v>
      </c>
      <c r="BM155" s="231" t="s">
        <v>628</v>
      </c>
    </row>
    <row r="156" s="13" customFormat="1">
      <c r="A156" s="13"/>
      <c r="B156" s="233"/>
      <c r="C156" s="234"/>
      <c r="D156" s="235" t="s">
        <v>137</v>
      </c>
      <c r="E156" s="236" t="s">
        <v>1</v>
      </c>
      <c r="F156" s="237" t="s">
        <v>86</v>
      </c>
      <c r="G156" s="234"/>
      <c r="H156" s="238">
        <v>2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137</v>
      </c>
      <c r="AU156" s="244" t="s">
        <v>141</v>
      </c>
      <c r="AV156" s="13" t="s">
        <v>86</v>
      </c>
      <c r="AW156" s="13" t="s">
        <v>32</v>
      </c>
      <c r="AX156" s="13" t="s">
        <v>84</v>
      </c>
      <c r="AY156" s="244" t="s">
        <v>129</v>
      </c>
    </row>
    <row r="157" s="2" customFormat="1" ht="16.5" customHeight="1">
      <c r="A157" s="38"/>
      <c r="B157" s="39"/>
      <c r="C157" s="267" t="s">
        <v>629</v>
      </c>
      <c r="D157" s="267" t="s">
        <v>216</v>
      </c>
      <c r="E157" s="268" t="s">
        <v>630</v>
      </c>
      <c r="F157" s="269" t="s">
        <v>631</v>
      </c>
      <c r="G157" s="270" t="s">
        <v>305</v>
      </c>
      <c r="H157" s="271">
        <v>2</v>
      </c>
      <c r="I157" s="272"/>
      <c r="J157" s="273">
        <f>ROUND(I157*H157,2)</f>
        <v>0</v>
      </c>
      <c r="K157" s="274"/>
      <c r="L157" s="275"/>
      <c r="M157" s="276" t="s">
        <v>1</v>
      </c>
      <c r="N157" s="277" t="s">
        <v>41</v>
      </c>
      <c r="O157" s="91"/>
      <c r="P157" s="229">
        <f>O157*H157</f>
        <v>0</v>
      </c>
      <c r="Q157" s="229">
        <v>0.77000000000000002</v>
      </c>
      <c r="R157" s="229">
        <f>Q157*H157</f>
        <v>1.54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624</v>
      </c>
      <c r="AT157" s="231" t="s">
        <v>216</v>
      </c>
      <c r="AU157" s="231" t="s">
        <v>141</v>
      </c>
      <c r="AY157" s="17" t="s">
        <v>129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624</v>
      </c>
      <c r="BM157" s="231" t="s">
        <v>632</v>
      </c>
    </row>
    <row r="158" s="2" customFormat="1" ht="24.15" customHeight="1">
      <c r="A158" s="38"/>
      <c r="B158" s="39"/>
      <c r="C158" s="219" t="s">
        <v>633</v>
      </c>
      <c r="D158" s="219" t="s">
        <v>131</v>
      </c>
      <c r="E158" s="220" t="s">
        <v>634</v>
      </c>
      <c r="F158" s="221" t="s">
        <v>635</v>
      </c>
      <c r="G158" s="222" t="s">
        <v>305</v>
      </c>
      <c r="H158" s="223">
        <v>2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461</v>
      </c>
      <c r="AT158" s="231" t="s">
        <v>131</v>
      </c>
      <c r="AU158" s="231" t="s">
        <v>141</v>
      </c>
      <c r="AY158" s="17" t="s">
        <v>129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461</v>
      </c>
      <c r="BM158" s="231" t="s">
        <v>636</v>
      </c>
    </row>
    <row r="159" s="13" customFormat="1">
      <c r="A159" s="13"/>
      <c r="B159" s="233"/>
      <c r="C159" s="234"/>
      <c r="D159" s="235" t="s">
        <v>137</v>
      </c>
      <c r="E159" s="236" t="s">
        <v>1</v>
      </c>
      <c r="F159" s="237" t="s">
        <v>86</v>
      </c>
      <c r="G159" s="234"/>
      <c r="H159" s="238">
        <v>2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137</v>
      </c>
      <c r="AU159" s="244" t="s">
        <v>141</v>
      </c>
      <c r="AV159" s="13" t="s">
        <v>86</v>
      </c>
      <c r="AW159" s="13" t="s">
        <v>32</v>
      </c>
      <c r="AX159" s="13" t="s">
        <v>84</v>
      </c>
      <c r="AY159" s="244" t="s">
        <v>129</v>
      </c>
    </row>
    <row r="160" s="2" customFormat="1" ht="21.75" customHeight="1">
      <c r="A160" s="38"/>
      <c r="B160" s="39"/>
      <c r="C160" s="267" t="s">
        <v>8</v>
      </c>
      <c r="D160" s="267" t="s">
        <v>216</v>
      </c>
      <c r="E160" s="268" t="s">
        <v>637</v>
      </c>
      <c r="F160" s="269" t="s">
        <v>638</v>
      </c>
      <c r="G160" s="270" t="s">
        <v>305</v>
      </c>
      <c r="H160" s="271">
        <v>1</v>
      </c>
      <c r="I160" s="272"/>
      <c r="J160" s="273">
        <f>ROUND(I160*H160,2)</f>
        <v>0</v>
      </c>
      <c r="K160" s="274"/>
      <c r="L160" s="275"/>
      <c r="M160" s="276" t="s">
        <v>1</v>
      </c>
      <c r="N160" s="277" t="s">
        <v>41</v>
      </c>
      <c r="O160" s="91"/>
      <c r="P160" s="229">
        <f>O160*H160</f>
        <v>0</v>
      </c>
      <c r="Q160" s="229">
        <v>0.27900000000000003</v>
      </c>
      <c r="R160" s="229">
        <f>Q160*H160</f>
        <v>0.27900000000000003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624</v>
      </c>
      <c r="AT160" s="231" t="s">
        <v>216</v>
      </c>
      <c r="AU160" s="231" t="s">
        <v>141</v>
      </c>
      <c r="AY160" s="17" t="s">
        <v>129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624</v>
      </c>
      <c r="BM160" s="231" t="s">
        <v>639</v>
      </c>
    </row>
    <row r="161" s="13" customFormat="1">
      <c r="A161" s="13"/>
      <c r="B161" s="233"/>
      <c r="C161" s="234"/>
      <c r="D161" s="235" t="s">
        <v>137</v>
      </c>
      <c r="E161" s="236" t="s">
        <v>1</v>
      </c>
      <c r="F161" s="237" t="s">
        <v>84</v>
      </c>
      <c r="G161" s="234"/>
      <c r="H161" s="238">
        <v>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137</v>
      </c>
      <c r="AU161" s="244" t="s">
        <v>141</v>
      </c>
      <c r="AV161" s="13" t="s">
        <v>86</v>
      </c>
      <c r="AW161" s="13" t="s">
        <v>32</v>
      </c>
      <c r="AX161" s="13" t="s">
        <v>84</v>
      </c>
      <c r="AY161" s="244" t="s">
        <v>129</v>
      </c>
    </row>
    <row r="162" s="2" customFormat="1" ht="16.5" customHeight="1">
      <c r="A162" s="38"/>
      <c r="B162" s="39"/>
      <c r="C162" s="267" t="s">
        <v>201</v>
      </c>
      <c r="D162" s="267" t="s">
        <v>216</v>
      </c>
      <c r="E162" s="268" t="s">
        <v>640</v>
      </c>
      <c r="F162" s="269" t="s">
        <v>641</v>
      </c>
      <c r="G162" s="270" t="s">
        <v>305</v>
      </c>
      <c r="H162" s="271">
        <v>1</v>
      </c>
      <c r="I162" s="272"/>
      <c r="J162" s="273">
        <f>ROUND(I162*H162,2)</f>
        <v>0</v>
      </c>
      <c r="K162" s="274"/>
      <c r="L162" s="275"/>
      <c r="M162" s="276" t="s">
        <v>1</v>
      </c>
      <c r="N162" s="277" t="s">
        <v>41</v>
      </c>
      <c r="O162" s="91"/>
      <c r="P162" s="229">
        <f>O162*H162</f>
        <v>0</v>
      </c>
      <c r="Q162" s="229">
        <v>0.035799999999999998</v>
      </c>
      <c r="R162" s="229">
        <f>Q162*H162</f>
        <v>0.035799999999999998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624</v>
      </c>
      <c r="AT162" s="231" t="s">
        <v>216</v>
      </c>
      <c r="AU162" s="231" t="s">
        <v>141</v>
      </c>
      <c r="AY162" s="17" t="s">
        <v>129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624</v>
      </c>
      <c r="BM162" s="231" t="s">
        <v>642</v>
      </c>
    </row>
    <row r="163" s="13" customFormat="1">
      <c r="A163" s="13"/>
      <c r="B163" s="233"/>
      <c r="C163" s="234"/>
      <c r="D163" s="235" t="s">
        <v>137</v>
      </c>
      <c r="E163" s="236" t="s">
        <v>1</v>
      </c>
      <c r="F163" s="237" t="s">
        <v>84</v>
      </c>
      <c r="G163" s="234"/>
      <c r="H163" s="238">
        <v>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137</v>
      </c>
      <c r="AU163" s="244" t="s">
        <v>141</v>
      </c>
      <c r="AV163" s="13" t="s">
        <v>86</v>
      </c>
      <c r="AW163" s="13" t="s">
        <v>32</v>
      </c>
      <c r="AX163" s="13" t="s">
        <v>84</v>
      </c>
      <c r="AY163" s="244" t="s">
        <v>129</v>
      </c>
    </row>
    <row r="164" s="2" customFormat="1" ht="21.75" customHeight="1">
      <c r="A164" s="38"/>
      <c r="B164" s="39"/>
      <c r="C164" s="219" t="s">
        <v>205</v>
      </c>
      <c r="D164" s="219" t="s">
        <v>131</v>
      </c>
      <c r="E164" s="220" t="s">
        <v>643</v>
      </c>
      <c r="F164" s="221" t="s">
        <v>644</v>
      </c>
      <c r="G164" s="222" t="s">
        <v>305</v>
      </c>
      <c r="H164" s="223">
        <v>2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461</v>
      </c>
      <c r="AT164" s="231" t="s">
        <v>131</v>
      </c>
      <c r="AU164" s="231" t="s">
        <v>141</v>
      </c>
      <c r="AY164" s="17" t="s">
        <v>129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461</v>
      </c>
      <c r="BM164" s="231" t="s">
        <v>645</v>
      </c>
    </row>
    <row r="165" s="13" customFormat="1">
      <c r="A165" s="13"/>
      <c r="B165" s="233"/>
      <c r="C165" s="234"/>
      <c r="D165" s="235" t="s">
        <v>137</v>
      </c>
      <c r="E165" s="236" t="s">
        <v>1</v>
      </c>
      <c r="F165" s="237" t="s">
        <v>86</v>
      </c>
      <c r="G165" s="234"/>
      <c r="H165" s="238">
        <v>2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137</v>
      </c>
      <c r="AU165" s="244" t="s">
        <v>141</v>
      </c>
      <c r="AV165" s="13" t="s">
        <v>86</v>
      </c>
      <c r="AW165" s="13" t="s">
        <v>32</v>
      </c>
      <c r="AX165" s="13" t="s">
        <v>84</v>
      </c>
      <c r="AY165" s="244" t="s">
        <v>129</v>
      </c>
    </row>
    <row r="166" s="2" customFormat="1" ht="16.5" customHeight="1">
      <c r="A166" s="38"/>
      <c r="B166" s="39"/>
      <c r="C166" s="219" t="s">
        <v>211</v>
      </c>
      <c r="D166" s="219" t="s">
        <v>131</v>
      </c>
      <c r="E166" s="220" t="s">
        <v>646</v>
      </c>
      <c r="F166" s="221" t="s">
        <v>647</v>
      </c>
      <c r="G166" s="222" t="s">
        <v>305</v>
      </c>
      <c r="H166" s="223">
        <v>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461</v>
      </c>
      <c r="AT166" s="231" t="s">
        <v>131</v>
      </c>
      <c r="AU166" s="231" t="s">
        <v>141</v>
      </c>
      <c r="AY166" s="17" t="s">
        <v>129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461</v>
      </c>
      <c r="BM166" s="231" t="s">
        <v>648</v>
      </c>
    </row>
    <row r="167" s="13" customFormat="1">
      <c r="A167" s="13"/>
      <c r="B167" s="233"/>
      <c r="C167" s="234"/>
      <c r="D167" s="235" t="s">
        <v>137</v>
      </c>
      <c r="E167" s="236" t="s">
        <v>1</v>
      </c>
      <c r="F167" s="237" t="s">
        <v>86</v>
      </c>
      <c r="G167" s="234"/>
      <c r="H167" s="238">
        <v>2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137</v>
      </c>
      <c r="AU167" s="244" t="s">
        <v>141</v>
      </c>
      <c r="AV167" s="13" t="s">
        <v>86</v>
      </c>
      <c r="AW167" s="13" t="s">
        <v>32</v>
      </c>
      <c r="AX167" s="13" t="s">
        <v>84</v>
      </c>
      <c r="AY167" s="244" t="s">
        <v>129</v>
      </c>
    </row>
    <row r="168" s="2" customFormat="1" ht="16.5" customHeight="1">
      <c r="A168" s="38"/>
      <c r="B168" s="39"/>
      <c r="C168" s="219" t="s">
        <v>215</v>
      </c>
      <c r="D168" s="219" t="s">
        <v>131</v>
      </c>
      <c r="E168" s="220" t="s">
        <v>649</v>
      </c>
      <c r="F168" s="221" t="s">
        <v>650</v>
      </c>
      <c r="G168" s="222" t="s">
        <v>156</v>
      </c>
      <c r="H168" s="223">
        <v>26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461</v>
      </c>
      <c r="AT168" s="231" t="s">
        <v>131</v>
      </c>
      <c r="AU168" s="231" t="s">
        <v>141</v>
      </c>
      <c r="AY168" s="17" t="s">
        <v>129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461</v>
      </c>
      <c r="BM168" s="231" t="s">
        <v>651</v>
      </c>
    </row>
    <row r="169" s="13" customFormat="1">
      <c r="A169" s="13"/>
      <c r="B169" s="233"/>
      <c r="C169" s="234"/>
      <c r="D169" s="235" t="s">
        <v>137</v>
      </c>
      <c r="E169" s="236" t="s">
        <v>1</v>
      </c>
      <c r="F169" s="237" t="s">
        <v>652</v>
      </c>
      <c r="G169" s="234"/>
      <c r="H169" s="238">
        <v>26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137</v>
      </c>
      <c r="AU169" s="244" t="s">
        <v>141</v>
      </c>
      <c r="AV169" s="13" t="s">
        <v>86</v>
      </c>
      <c r="AW169" s="13" t="s">
        <v>32</v>
      </c>
      <c r="AX169" s="13" t="s">
        <v>84</v>
      </c>
      <c r="AY169" s="244" t="s">
        <v>129</v>
      </c>
    </row>
    <row r="170" s="2" customFormat="1" ht="16.5" customHeight="1">
      <c r="A170" s="38"/>
      <c r="B170" s="39"/>
      <c r="C170" s="267" t="s">
        <v>227</v>
      </c>
      <c r="D170" s="267" t="s">
        <v>216</v>
      </c>
      <c r="E170" s="268" t="s">
        <v>653</v>
      </c>
      <c r="F170" s="269" t="s">
        <v>654</v>
      </c>
      <c r="G170" s="270" t="s">
        <v>156</v>
      </c>
      <c r="H170" s="271">
        <v>28.600000000000001</v>
      </c>
      <c r="I170" s="272"/>
      <c r="J170" s="273">
        <f>ROUND(I170*H170,2)</f>
        <v>0</v>
      </c>
      <c r="K170" s="274"/>
      <c r="L170" s="275"/>
      <c r="M170" s="276" t="s">
        <v>1</v>
      </c>
      <c r="N170" s="277" t="s">
        <v>41</v>
      </c>
      <c r="O170" s="91"/>
      <c r="P170" s="229">
        <f>O170*H170</f>
        <v>0</v>
      </c>
      <c r="Q170" s="229">
        <v>0.00089999999999999998</v>
      </c>
      <c r="R170" s="229">
        <f>Q170*H170</f>
        <v>0.025739999999999999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624</v>
      </c>
      <c r="AT170" s="231" t="s">
        <v>216</v>
      </c>
      <c r="AU170" s="231" t="s">
        <v>141</v>
      </c>
      <c r="AY170" s="17" t="s">
        <v>129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624</v>
      </c>
      <c r="BM170" s="231" t="s">
        <v>655</v>
      </c>
    </row>
    <row r="171" s="13" customFormat="1">
      <c r="A171" s="13"/>
      <c r="B171" s="233"/>
      <c r="C171" s="234"/>
      <c r="D171" s="235" t="s">
        <v>137</v>
      </c>
      <c r="E171" s="236" t="s">
        <v>1</v>
      </c>
      <c r="F171" s="237" t="s">
        <v>656</v>
      </c>
      <c r="G171" s="234"/>
      <c r="H171" s="238">
        <v>28.600000000000001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137</v>
      </c>
      <c r="AU171" s="244" t="s">
        <v>141</v>
      </c>
      <c r="AV171" s="13" t="s">
        <v>86</v>
      </c>
      <c r="AW171" s="13" t="s">
        <v>32</v>
      </c>
      <c r="AX171" s="13" t="s">
        <v>84</v>
      </c>
      <c r="AY171" s="244" t="s">
        <v>129</v>
      </c>
    </row>
    <row r="172" s="2" customFormat="1" ht="16.5" customHeight="1">
      <c r="A172" s="38"/>
      <c r="B172" s="39"/>
      <c r="C172" s="219" t="s">
        <v>7</v>
      </c>
      <c r="D172" s="219" t="s">
        <v>131</v>
      </c>
      <c r="E172" s="220" t="s">
        <v>657</v>
      </c>
      <c r="F172" s="221" t="s">
        <v>658</v>
      </c>
      <c r="G172" s="222" t="s">
        <v>659</v>
      </c>
      <c r="H172" s="223">
        <v>2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461</v>
      </c>
      <c r="AT172" s="231" t="s">
        <v>131</v>
      </c>
      <c r="AU172" s="231" t="s">
        <v>141</v>
      </c>
      <c r="AY172" s="17" t="s">
        <v>129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461</v>
      </c>
      <c r="BM172" s="231" t="s">
        <v>660</v>
      </c>
    </row>
    <row r="173" s="13" customFormat="1">
      <c r="A173" s="13"/>
      <c r="B173" s="233"/>
      <c r="C173" s="234"/>
      <c r="D173" s="235" t="s">
        <v>137</v>
      </c>
      <c r="E173" s="236" t="s">
        <v>1</v>
      </c>
      <c r="F173" s="237" t="s">
        <v>86</v>
      </c>
      <c r="G173" s="234"/>
      <c r="H173" s="238">
        <v>2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137</v>
      </c>
      <c r="AU173" s="244" t="s">
        <v>141</v>
      </c>
      <c r="AV173" s="13" t="s">
        <v>86</v>
      </c>
      <c r="AW173" s="13" t="s">
        <v>32</v>
      </c>
      <c r="AX173" s="13" t="s">
        <v>84</v>
      </c>
      <c r="AY173" s="244" t="s">
        <v>129</v>
      </c>
    </row>
    <row r="174" s="12" customFormat="1" ht="25.92" customHeight="1">
      <c r="A174" s="12"/>
      <c r="B174" s="203"/>
      <c r="C174" s="204"/>
      <c r="D174" s="205" t="s">
        <v>75</v>
      </c>
      <c r="E174" s="206" t="s">
        <v>482</v>
      </c>
      <c r="F174" s="206" t="s">
        <v>483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P175+P181+P183+P186</f>
        <v>0</v>
      </c>
      <c r="Q174" s="211"/>
      <c r="R174" s="212">
        <f>R175+R181+R183+R186</f>
        <v>0</v>
      </c>
      <c r="S174" s="211"/>
      <c r="T174" s="213">
        <f>T175+T181+T183+T186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149</v>
      </c>
      <c r="AT174" s="215" t="s">
        <v>75</v>
      </c>
      <c r="AU174" s="215" t="s">
        <v>76</v>
      </c>
      <c r="AY174" s="214" t="s">
        <v>129</v>
      </c>
      <c r="BK174" s="216">
        <f>BK175+BK181+BK183+BK186</f>
        <v>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484</v>
      </c>
      <c r="F175" s="217" t="s">
        <v>485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SUM(P176:P180)</f>
        <v>0</v>
      </c>
      <c r="Q175" s="211"/>
      <c r="R175" s="212">
        <f>SUM(R176:R180)</f>
        <v>0</v>
      </c>
      <c r="S175" s="211"/>
      <c r="T175" s="213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149</v>
      </c>
      <c r="AT175" s="215" t="s">
        <v>75</v>
      </c>
      <c r="AU175" s="215" t="s">
        <v>84</v>
      </c>
      <c r="AY175" s="214" t="s">
        <v>129</v>
      </c>
      <c r="BK175" s="216">
        <f>SUM(BK176:BK180)</f>
        <v>0</v>
      </c>
    </row>
    <row r="176" s="2" customFormat="1" ht="16.5" customHeight="1">
      <c r="A176" s="38"/>
      <c r="B176" s="39"/>
      <c r="C176" s="219" t="s">
        <v>235</v>
      </c>
      <c r="D176" s="219" t="s">
        <v>131</v>
      </c>
      <c r="E176" s="220" t="s">
        <v>487</v>
      </c>
      <c r="F176" s="221" t="s">
        <v>488</v>
      </c>
      <c r="G176" s="222" t="s">
        <v>489</v>
      </c>
      <c r="H176" s="223">
        <v>1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490</v>
      </c>
      <c r="AT176" s="231" t="s">
        <v>131</v>
      </c>
      <c r="AU176" s="231" t="s">
        <v>86</v>
      </c>
      <c r="AY176" s="17" t="s">
        <v>129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490</v>
      </c>
      <c r="BM176" s="231" t="s">
        <v>661</v>
      </c>
    </row>
    <row r="177" s="2" customFormat="1" ht="16.5" customHeight="1">
      <c r="A177" s="38"/>
      <c r="B177" s="39"/>
      <c r="C177" s="219" t="s">
        <v>240</v>
      </c>
      <c r="D177" s="219" t="s">
        <v>131</v>
      </c>
      <c r="E177" s="220" t="s">
        <v>493</v>
      </c>
      <c r="F177" s="221" t="s">
        <v>494</v>
      </c>
      <c r="G177" s="222" t="s">
        <v>489</v>
      </c>
      <c r="H177" s="223">
        <v>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490</v>
      </c>
      <c r="AT177" s="231" t="s">
        <v>131</v>
      </c>
      <c r="AU177" s="231" t="s">
        <v>86</v>
      </c>
      <c r="AY177" s="17" t="s">
        <v>129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490</v>
      </c>
      <c r="BM177" s="231" t="s">
        <v>662</v>
      </c>
    </row>
    <row r="178" s="2" customFormat="1" ht="21.75" customHeight="1">
      <c r="A178" s="38"/>
      <c r="B178" s="39"/>
      <c r="C178" s="219" t="s">
        <v>245</v>
      </c>
      <c r="D178" s="219" t="s">
        <v>131</v>
      </c>
      <c r="E178" s="220" t="s">
        <v>497</v>
      </c>
      <c r="F178" s="221" t="s">
        <v>498</v>
      </c>
      <c r="G178" s="222" t="s">
        <v>489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490</v>
      </c>
      <c r="AT178" s="231" t="s">
        <v>131</v>
      </c>
      <c r="AU178" s="231" t="s">
        <v>86</v>
      </c>
      <c r="AY178" s="17" t="s">
        <v>129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490</v>
      </c>
      <c r="BM178" s="231" t="s">
        <v>663</v>
      </c>
    </row>
    <row r="179" s="2" customFormat="1" ht="16.5" customHeight="1">
      <c r="A179" s="38"/>
      <c r="B179" s="39"/>
      <c r="C179" s="219" t="s">
        <v>249</v>
      </c>
      <c r="D179" s="219" t="s">
        <v>131</v>
      </c>
      <c r="E179" s="220" t="s">
        <v>501</v>
      </c>
      <c r="F179" s="221" t="s">
        <v>502</v>
      </c>
      <c r="G179" s="222" t="s">
        <v>489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490</v>
      </c>
      <c r="AT179" s="231" t="s">
        <v>131</v>
      </c>
      <c r="AU179" s="231" t="s">
        <v>86</v>
      </c>
      <c r="AY179" s="17" t="s">
        <v>129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490</v>
      </c>
      <c r="BM179" s="231" t="s">
        <v>664</v>
      </c>
    </row>
    <row r="180" s="2" customFormat="1" ht="24.15" customHeight="1">
      <c r="A180" s="38"/>
      <c r="B180" s="39"/>
      <c r="C180" s="219" t="s">
        <v>254</v>
      </c>
      <c r="D180" s="219" t="s">
        <v>131</v>
      </c>
      <c r="E180" s="220" t="s">
        <v>505</v>
      </c>
      <c r="F180" s="221" t="s">
        <v>506</v>
      </c>
      <c r="G180" s="222" t="s">
        <v>489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490</v>
      </c>
      <c r="AT180" s="231" t="s">
        <v>131</v>
      </c>
      <c r="AU180" s="231" t="s">
        <v>86</v>
      </c>
      <c r="AY180" s="17" t="s">
        <v>129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490</v>
      </c>
      <c r="BM180" s="231" t="s">
        <v>665</v>
      </c>
    </row>
    <row r="181" s="12" customFormat="1" ht="22.8" customHeight="1">
      <c r="A181" s="12"/>
      <c r="B181" s="203"/>
      <c r="C181" s="204"/>
      <c r="D181" s="205" t="s">
        <v>75</v>
      </c>
      <c r="E181" s="217" t="s">
        <v>508</v>
      </c>
      <c r="F181" s="217" t="s">
        <v>509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P182</f>
        <v>0</v>
      </c>
      <c r="Q181" s="211"/>
      <c r="R181" s="212">
        <f>R182</f>
        <v>0</v>
      </c>
      <c r="S181" s="211"/>
      <c r="T181" s="213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149</v>
      </c>
      <c r="AT181" s="215" t="s">
        <v>75</v>
      </c>
      <c r="AU181" s="215" t="s">
        <v>84</v>
      </c>
      <c r="AY181" s="214" t="s">
        <v>129</v>
      </c>
      <c r="BK181" s="216">
        <f>BK182</f>
        <v>0</v>
      </c>
    </row>
    <row r="182" s="2" customFormat="1" ht="24.15" customHeight="1">
      <c r="A182" s="38"/>
      <c r="B182" s="39"/>
      <c r="C182" s="219" t="s">
        <v>259</v>
      </c>
      <c r="D182" s="219" t="s">
        <v>131</v>
      </c>
      <c r="E182" s="220" t="s">
        <v>511</v>
      </c>
      <c r="F182" s="221" t="s">
        <v>512</v>
      </c>
      <c r="G182" s="222" t="s">
        <v>489</v>
      </c>
      <c r="H182" s="223">
        <v>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490</v>
      </c>
      <c r="AT182" s="231" t="s">
        <v>131</v>
      </c>
      <c r="AU182" s="231" t="s">
        <v>86</v>
      </c>
      <c r="AY182" s="17" t="s">
        <v>129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490</v>
      </c>
      <c r="BM182" s="231" t="s">
        <v>666</v>
      </c>
    </row>
    <row r="183" s="12" customFormat="1" ht="22.8" customHeight="1">
      <c r="A183" s="12"/>
      <c r="B183" s="203"/>
      <c r="C183" s="204"/>
      <c r="D183" s="205" t="s">
        <v>75</v>
      </c>
      <c r="E183" s="217" t="s">
        <v>514</v>
      </c>
      <c r="F183" s="217" t="s">
        <v>515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SUM(P184:P185)</f>
        <v>0</v>
      </c>
      <c r="Q183" s="211"/>
      <c r="R183" s="212">
        <f>SUM(R184:R185)</f>
        <v>0</v>
      </c>
      <c r="S183" s="211"/>
      <c r="T183" s="213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149</v>
      </c>
      <c r="AT183" s="215" t="s">
        <v>75</v>
      </c>
      <c r="AU183" s="215" t="s">
        <v>84</v>
      </c>
      <c r="AY183" s="214" t="s">
        <v>129</v>
      </c>
      <c r="BK183" s="216">
        <f>SUM(BK184:BK185)</f>
        <v>0</v>
      </c>
    </row>
    <row r="184" s="2" customFormat="1" ht="16.5" customHeight="1">
      <c r="A184" s="38"/>
      <c r="B184" s="39"/>
      <c r="C184" s="219" t="s">
        <v>263</v>
      </c>
      <c r="D184" s="219" t="s">
        <v>131</v>
      </c>
      <c r="E184" s="220" t="s">
        <v>667</v>
      </c>
      <c r="F184" s="221" t="s">
        <v>668</v>
      </c>
      <c r="G184" s="222" t="s">
        <v>489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490</v>
      </c>
      <c r="AT184" s="231" t="s">
        <v>131</v>
      </c>
      <c r="AU184" s="231" t="s">
        <v>86</v>
      </c>
      <c r="AY184" s="17" t="s">
        <v>129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490</v>
      </c>
      <c r="BM184" s="231" t="s">
        <v>669</v>
      </c>
    </row>
    <row r="185" s="2" customFormat="1" ht="16.5" customHeight="1">
      <c r="A185" s="38"/>
      <c r="B185" s="39"/>
      <c r="C185" s="219" t="s">
        <v>268</v>
      </c>
      <c r="D185" s="219" t="s">
        <v>131</v>
      </c>
      <c r="E185" s="220" t="s">
        <v>670</v>
      </c>
      <c r="F185" s="221" t="s">
        <v>671</v>
      </c>
      <c r="G185" s="222" t="s">
        <v>489</v>
      </c>
      <c r="H185" s="223">
        <v>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490</v>
      </c>
      <c r="AT185" s="231" t="s">
        <v>131</v>
      </c>
      <c r="AU185" s="231" t="s">
        <v>86</v>
      </c>
      <c r="AY185" s="17" t="s">
        <v>129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490</v>
      </c>
      <c r="BM185" s="231" t="s">
        <v>672</v>
      </c>
    </row>
    <row r="186" s="12" customFormat="1" ht="22.8" customHeight="1">
      <c r="A186" s="12"/>
      <c r="B186" s="203"/>
      <c r="C186" s="204"/>
      <c r="D186" s="205" t="s">
        <v>75</v>
      </c>
      <c r="E186" s="217" t="s">
        <v>521</v>
      </c>
      <c r="F186" s="217" t="s">
        <v>522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P187</f>
        <v>0</v>
      </c>
      <c r="Q186" s="211"/>
      <c r="R186" s="212">
        <f>R187</f>
        <v>0</v>
      </c>
      <c r="S186" s="211"/>
      <c r="T186" s="21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149</v>
      </c>
      <c r="AT186" s="215" t="s">
        <v>75</v>
      </c>
      <c r="AU186" s="215" t="s">
        <v>84</v>
      </c>
      <c r="AY186" s="214" t="s">
        <v>129</v>
      </c>
      <c r="BK186" s="216">
        <f>BK187</f>
        <v>0</v>
      </c>
    </row>
    <row r="187" s="2" customFormat="1" ht="16.5" customHeight="1">
      <c r="A187" s="38"/>
      <c r="B187" s="39"/>
      <c r="C187" s="219" t="s">
        <v>275</v>
      </c>
      <c r="D187" s="219" t="s">
        <v>131</v>
      </c>
      <c r="E187" s="220" t="s">
        <v>524</v>
      </c>
      <c r="F187" s="221" t="s">
        <v>525</v>
      </c>
      <c r="G187" s="222" t="s">
        <v>489</v>
      </c>
      <c r="H187" s="223">
        <v>1</v>
      </c>
      <c r="I187" s="224"/>
      <c r="J187" s="225">
        <f>ROUND(I187*H187,2)</f>
        <v>0</v>
      </c>
      <c r="K187" s="226"/>
      <c r="L187" s="44"/>
      <c r="M187" s="278" t="s">
        <v>1</v>
      </c>
      <c r="N187" s="279" t="s">
        <v>41</v>
      </c>
      <c r="O187" s="280"/>
      <c r="P187" s="281">
        <f>O187*H187</f>
        <v>0</v>
      </c>
      <c r="Q187" s="281">
        <v>0</v>
      </c>
      <c r="R187" s="281">
        <f>Q187*H187</f>
        <v>0</v>
      </c>
      <c r="S187" s="281">
        <v>0</v>
      </c>
      <c r="T187" s="28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490</v>
      </c>
      <c r="AT187" s="231" t="s">
        <v>131</v>
      </c>
      <c r="AU187" s="231" t="s">
        <v>86</v>
      </c>
      <c r="AY187" s="17" t="s">
        <v>129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490</v>
      </c>
      <c r="BM187" s="231" t="s">
        <v>673</v>
      </c>
    </row>
    <row r="188" s="2" customFormat="1" ht="6.96" customHeight="1">
      <c r="A188" s="38"/>
      <c r="B188" s="66"/>
      <c r="C188" s="67"/>
      <c r="D188" s="67"/>
      <c r="E188" s="67"/>
      <c r="F188" s="67"/>
      <c r="G188" s="67"/>
      <c r="H188" s="67"/>
      <c r="I188" s="67"/>
      <c r="J188" s="67"/>
      <c r="K188" s="67"/>
      <c r="L188" s="44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sheetProtection sheet="1" autoFilter="0" formatColumns="0" formatRows="0" objects="1" scenarios="1" spinCount="100000" saltValue="gYm/jvV4N6VqOOTYjQw3gIckgsio3IdyR9xqqgVkOwXiuw9/k78dQggXvnko5+pVBf1QEwl3AWqSdj0y2AcNXw==" hashValue="04SCU310FPiciHgPKchtFq1CrGUQRXI3Ir3qFJonbJI7Z7HLGSrC6P1lBwFvyZWqJ/zNaSqJU7VrxSKOj2QnMg==" algorithmName="SHA-512" password="CC35"/>
  <autoFilter ref="C125:K18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LAPTOP-G0FMFB3Q\ivans</dc:creator>
  <cp:lastModifiedBy>LAPTOP-G0FMFB3Q\ivans</cp:lastModifiedBy>
  <dcterms:created xsi:type="dcterms:W3CDTF">2025-02-19T15:18:31Z</dcterms:created>
  <dcterms:modified xsi:type="dcterms:W3CDTF">2025-02-19T15:18:34Z</dcterms:modified>
</cp:coreProperties>
</file>