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MARDESIGN\Projekty 2025\033 BD Bohumín Čs. Amrády\Silnoproudá elektroinstalace 1054\"/>
    </mc:Choice>
  </mc:AlternateContent>
  <xr:revisionPtr revIDLastSave="0" documentId="13_ncr:1_{6A5ACA54-1A6A-4721-80F3-EAADC14A4EB1}" xr6:coauthVersionLast="47" xr6:coauthVersionMax="47" xr10:uidLastSave="{00000000-0000-0000-0000-000000000000}"/>
  <bookViews>
    <workbookView xWindow="-120" yWindow="-120" windowWidth="29040" windowHeight="15720" xr2:uid="{4DDCD156-50FD-461C-885C-2F828FD3B272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B3" i="3"/>
  <c r="C4" i="3" s="1"/>
  <c r="I128" i="2"/>
  <c r="H128" i="2"/>
  <c r="F128" i="2"/>
  <c r="I127" i="2"/>
  <c r="H127" i="2"/>
  <c r="F127" i="2"/>
  <c r="I126" i="2"/>
  <c r="H126" i="2"/>
  <c r="F126" i="2"/>
  <c r="J126" i="2" s="1"/>
  <c r="I125" i="2"/>
  <c r="H125" i="2"/>
  <c r="F125" i="2"/>
  <c r="J125" i="2" s="1"/>
  <c r="I124" i="2"/>
  <c r="H124" i="2"/>
  <c r="F124" i="2"/>
  <c r="J124" i="2" s="1"/>
  <c r="I123" i="2"/>
  <c r="H123" i="2"/>
  <c r="F123" i="2"/>
  <c r="J123" i="2" s="1"/>
  <c r="I122" i="2"/>
  <c r="H122" i="2"/>
  <c r="F122" i="2"/>
  <c r="I121" i="2"/>
  <c r="H121" i="2"/>
  <c r="F121" i="2"/>
  <c r="F129" i="2" s="1"/>
  <c r="J119" i="2"/>
  <c r="I119" i="2"/>
  <c r="J117" i="2"/>
  <c r="I117" i="2"/>
  <c r="I116" i="2"/>
  <c r="H116" i="2"/>
  <c r="F116" i="2"/>
  <c r="J116" i="2" s="1"/>
  <c r="I115" i="2"/>
  <c r="H115" i="2"/>
  <c r="H118" i="2" s="1"/>
  <c r="C41" i="3" s="1"/>
  <c r="F115" i="2"/>
  <c r="J115" i="2" s="1"/>
  <c r="J113" i="2"/>
  <c r="I113" i="2"/>
  <c r="I111" i="2"/>
  <c r="H111" i="2"/>
  <c r="H112" i="2" s="1"/>
  <c r="C40" i="3" s="1"/>
  <c r="F111" i="2"/>
  <c r="F112" i="2" s="1"/>
  <c r="B40" i="3" s="1"/>
  <c r="J109" i="2"/>
  <c r="I109" i="2"/>
  <c r="I107" i="2"/>
  <c r="H107" i="2"/>
  <c r="H108" i="2" s="1"/>
  <c r="C39" i="3" s="1"/>
  <c r="F107" i="2"/>
  <c r="J107" i="2" s="1"/>
  <c r="J108" i="2" s="1"/>
  <c r="J105" i="2"/>
  <c r="I105" i="2"/>
  <c r="I103" i="2"/>
  <c r="H103" i="2"/>
  <c r="F103" i="2"/>
  <c r="J103" i="2" s="1"/>
  <c r="I102" i="2"/>
  <c r="H102" i="2"/>
  <c r="F102" i="2"/>
  <c r="J102" i="2" s="1"/>
  <c r="I101" i="2"/>
  <c r="H101" i="2"/>
  <c r="F101" i="2"/>
  <c r="J101" i="2" s="1"/>
  <c r="I100" i="2"/>
  <c r="H100" i="2"/>
  <c r="F100" i="2"/>
  <c r="J100" i="2" s="1"/>
  <c r="I99" i="2"/>
  <c r="H99" i="2"/>
  <c r="F99" i="2"/>
  <c r="J98" i="2"/>
  <c r="I98" i="2"/>
  <c r="I97" i="2"/>
  <c r="H97" i="2"/>
  <c r="F97" i="2"/>
  <c r="J97" i="2" s="1"/>
  <c r="I96" i="2"/>
  <c r="H96" i="2"/>
  <c r="F96" i="2"/>
  <c r="J96" i="2" s="1"/>
  <c r="I95" i="2"/>
  <c r="H95" i="2"/>
  <c r="F95" i="2"/>
  <c r="J95" i="2" s="1"/>
  <c r="I94" i="2"/>
  <c r="H94" i="2"/>
  <c r="F94" i="2"/>
  <c r="I93" i="2"/>
  <c r="H93" i="2"/>
  <c r="F93" i="2"/>
  <c r="J93" i="2" s="1"/>
  <c r="I92" i="2"/>
  <c r="H92" i="2"/>
  <c r="F92" i="2"/>
  <c r="J92" i="2" s="1"/>
  <c r="I91" i="2"/>
  <c r="H91" i="2"/>
  <c r="F91" i="2"/>
  <c r="J89" i="2"/>
  <c r="I89" i="2"/>
  <c r="I87" i="2"/>
  <c r="H87" i="2"/>
  <c r="F87" i="2"/>
  <c r="I86" i="2"/>
  <c r="H86" i="2"/>
  <c r="F86" i="2"/>
  <c r="J84" i="2"/>
  <c r="I84" i="2"/>
  <c r="J82" i="2"/>
  <c r="I82" i="2"/>
  <c r="I81" i="2"/>
  <c r="H81" i="2"/>
  <c r="F81" i="2"/>
  <c r="J81" i="2" s="1"/>
  <c r="I80" i="2"/>
  <c r="H80" i="2"/>
  <c r="F80" i="2"/>
  <c r="J80" i="2" s="1"/>
  <c r="I79" i="2"/>
  <c r="H79" i="2"/>
  <c r="F79" i="2"/>
  <c r="J79" i="2" s="1"/>
  <c r="I78" i="2"/>
  <c r="H78" i="2"/>
  <c r="F78" i="2"/>
  <c r="J78" i="2" s="1"/>
  <c r="I77" i="2"/>
  <c r="H77" i="2"/>
  <c r="F77" i="2"/>
  <c r="J77" i="2" s="1"/>
  <c r="I76" i="2"/>
  <c r="H76" i="2"/>
  <c r="F76" i="2"/>
  <c r="J76" i="2" s="1"/>
  <c r="I75" i="2"/>
  <c r="H75" i="2"/>
  <c r="F75" i="2"/>
  <c r="J75" i="2" s="1"/>
  <c r="I74" i="2"/>
  <c r="H74" i="2"/>
  <c r="F74" i="2"/>
  <c r="J74" i="2" s="1"/>
  <c r="I73" i="2"/>
  <c r="H73" i="2"/>
  <c r="F73" i="2"/>
  <c r="I72" i="2"/>
  <c r="H72" i="2"/>
  <c r="F72" i="2"/>
  <c r="J72" i="2" s="1"/>
  <c r="J70" i="2"/>
  <c r="I70" i="2"/>
  <c r="I68" i="2"/>
  <c r="H68" i="2"/>
  <c r="F68" i="2"/>
  <c r="J68" i="2" s="1"/>
  <c r="I67" i="2"/>
  <c r="H67" i="2"/>
  <c r="H69" i="2" s="1"/>
  <c r="C35" i="3" s="1"/>
  <c r="F67" i="2"/>
  <c r="F69" i="2" s="1"/>
  <c r="B35" i="3" s="1"/>
  <c r="J65" i="2"/>
  <c r="I65" i="2"/>
  <c r="J63" i="2"/>
  <c r="I63" i="2"/>
  <c r="I62" i="2"/>
  <c r="H62" i="2"/>
  <c r="F62" i="2"/>
  <c r="J62" i="2" s="1"/>
  <c r="I61" i="2"/>
  <c r="H61" i="2"/>
  <c r="F61" i="2"/>
  <c r="J61" i="2" s="1"/>
  <c r="I60" i="2"/>
  <c r="H60" i="2"/>
  <c r="F60" i="2"/>
  <c r="J60" i="2" s="1"/>
  <c r="I58" i="2"/>
  <c r="H58" i="2"/>
  <c r="F58" i="2"/>
  <c r="J58" i="2" s="1"/>
  <c r="I57" i="2"/>
  <c r="H57" i="2"/>
  <c r="F57" i="2"/>
  <c r="J57" i="2" s="1"/>
  <c r="I56" i="2"/>
  <c r="H56" i="2"/>
  <c r="F56" i="2"/>
  <c r="I55" i="2"/>
  <c r="H55" i="2"/>
  <c r="F55" i="2"/>
  <c r="J55" i="2" s="1"/>
  <c r="I54" i="2"/>
  <c r="H54" i="2"/>
  <c r="F54" i="2"/>
  <c r="I53" i="2"/>
  <c r="H53" i="2"/>
  <c r="F53" i="2"/>
  <c r="J53" i="2" s="1"/>
  <c r="I52" i="2"/>
  <c r="H52" i="2"/>
  <c r="F52" i="2"/>
  <c r="J52" i="2" s="1"/>
  <c r="I51" i="2"/>
  <c r="H51" i="2"/>
  <c r="F51" i="2"/>
  <c r="J51" i="2" s="1"/>
  <c r="I50" i="2"/>
  <c r="H50" i="2"/>
  <c r="F50" i="2"/>
  <c r="J50" i="2" s="1"/>
  <c r="I49" i="2"/>
  <c r="H49" i="2"/>
  <c r="F49" i="2"/>
  <c r="I48" i="2"/>
  <c r="H48" i="2"/>
  <c r="F48" i="2"/>
  <c r="J48" i="2" s="1"/>
  <c r="I47" i="2"/>
  <c r="H47" i="2"/>
  <c r="F47" i="2"/>
  <c r="J47" i="2" s="1"/>
  <c r="I46" i="2"/>
  <c r="H46" i="2"/>
  <c r="F46" i="2"/>
  <c r="I45" i="2"/>
  <c r="H45" i="2"/>
  <c r="F45" i="2"/>
  <c r="J45" i="2" s="1"/>
  <c r="I44" i="2"/>
  <c r="H44" i="2"/>
  <c r="F44" i="2"/>
  <c r="J44" i="2" s="1"/>
  <c r="I43" i="2"/>
  <c r="H43" i="2"/>
  <c r="F43" i="2"/>
  <c r="J43" i="2" s="1"/>
  <c r="I42" i="2"/>
  <c r="H42" i="2"/>
  <c r="F42" i="2"/>
  <c r="I41" i="2"/>
  <c r="H41" i="2"/>
  <c r="F41" i="2"/>
  <c r="J41" i="2" s="1"/>
  <c r="I40" i="2"/>
  <c r="H40" i="2"/>
  <c r="F40" i="2"/>
  <c r="J40" i="2" s="1"/>
  <c r="I38" i="2"/>
  <c r="H38" i="2"/>
  <c r="F38" i="2"/>
  <c r="I37" i="2"/>
  <c r="H37" i="2"/>
  <c r="F37" i="2"/>
  <c r="J37" i="2" s="1"/>
  <c r="I36" i="2"/>
  <c r="H36" i="2"/>
  <c r="F36" i="2"/>
  <c r="I35" i="2"/>
  <c r="H35" i="2"/>
  <c r="F35" i="2"/>
  <c r="I33" i="2"/>
  <c r="H33" i="2"/>
  <c r="F33" i="2"/>
  <c r="J33" i="2" s="1"/>
  <c r="I32" i="2"/>
  <c r="H32" i="2"/>
  <c r="F32" i="2"/>
  <c r="J32" i="2" s="1"/>
  <c r="I30" i="2"/>
  <c r="H30" i="2"/>
  <c r="F30" i="2"/>
  <c r="J30" i="2" s="1"/>
  <c r="I29" i="2"/>
  <c r="H29" i="2"/>
  <c r="F29" i="2"/>
  <c r="J29" i="2" s="1"/>
  <c r="I28" i="2"/>
  <c r="H28" i="2"/>
  <c r="F28" i="2"/>
  <c r="I27" i="2"/>
  <c r="H27" i="2"/>
  <c r="F27" i="2"/>
  <c r="J25" i="2"/>
  <c r="I25" i="2"/>
  <c r="J23" i="2"/>
  <c r="I23" i="2"/>
  <c r="I22" i="2"/>
  <c r="H22" i="2"/>
  <c r="F22" i="2"/>
  <c r="J22" i="2" s="1"/>
  <c r="I21" i="2"/>
  <c r="H21" i="2"/>
  <c r="F21" i="2"/>
  <c r="I19" i="2"/>
  <c r="H19" i="2"/>
  <c r="F19" i="2"/>
  <c r="I18" i="2"/>
  <c r="H18" i="2"/>
  <c r="F18" i="2"/>
  <c r="I17" i="2"/>
  <c r="H17" i="2"/>
  <c r="F17" i="2"/>
  <c r="J14" i="2"/>
  <c r="I14" i="2"/>
  <c r="I12" i="2"/>
  <c r="H12" i="2"/>
  <c r="F12" i="2"/>
  <c r="I11" i="2"/>
  <c r="H11" i="2"/>
  <c r="F11" i="2"/>
  <c r="J11" i="2" s="1"/>
  <c r="I10" i="2"/>
  <c r="H10" i="2"/>
  <c r="F10" i="2"/>
  <c r="J10" i="2" s="1"/>
  <c r="I9" i="2"/>
  <c r="H9" i="2"/>
  <c r="F9" i="2"/>
  <c r="J9" i="2" s="1"/>
  <c r="I8" i="2"/>
  <c r="H8" i="2"/>
  <c r="F8" i="2"/>
  <c r="J8" i="2" s="1"/>
  <c r="I7" i="2"/>
  <c r="H7" i="2"/>
  <c r="F7" i="2"/>
  <c r="I6" i="2"/>
  <c r="H6" i="2"/>
  <c r="F6" i="2"/>
  <c r="I4" i="2"/>
  <c r="H4" i="2"/>
  <c r="F4" i="2"/>
  <c r="J128" i="2" l="1"/>
  <c r="J127" i="2"/>
  <c r="J122" i="2"/>
  <c r="H129" i="2"/>
  <c r="J94" i="2"/>
  <c r="H88" i="2"/>
  <c r="C37" i="3" s="1"/>
  <c r="J56" i="2"/>
  <c r="J54" i="2"/>
  <c r="J49" i="2"/>
  <c r="J42" i="2"/>
  <c r="J38" i="2"/>
  <c r="J27" i="2"/>
  <c r="J21" i="2"/>
  <c r="J17" i="2"/>
  <c r="F88" i="2"/>
  <c r="B37" i="3" s="1"/>
  <c r="J12" i="2"/>
  <c r="J7" i="2"/>
  <c r="J6" i="2"/>
  <c r="F104" i="2"/>
  <c r="B38" i="3" s="1"/>
  <c r="J4" i="2"/>
  <c r="H24" i="2"/>
  <c r="C33" i="3" s="1"/>
  <c r="H83" i="2"/>
  <c r="C36" i="3" s="1"/>
  <c r="H104" i="2"/>
  <c r="C38" i="3" s="1"/>
  <c r="H64" i="2"/>
  <c r="C34" i="3" s="1"/>
  <c r="F64" i="2"/>
  <c r="B34" i="3" s="1"/>
  <c r="J118" i="2"/>
  <c r="F24" i="2"/>
  <c r="B33" i="3" s="1"/>
  <c r="H13" i="2"/>
  <c r="C32" i="3" s="1"/>
  <c r="J46" i="2"/>
  <c r="J28" i="2"/>
  <c r="J19" i="2"/>
  <c r="J35" i="2"/>
  <c r="J73" i="2"/>
  <c r="J86" i="2"/>
  <c r="J99" i="2"/>
  <c r="J36" i="2"/>
  <c r="J83" i="2"/>
  <c r="C42" i="3"/>
  <c r="J13" i="2"/>
  <c r="B42" i="3"/>
  <c r="J67" i="2"/>
  <c r="J69" i="2" s="1"/>
  <c r="F108" i="2"/>
  <c r="B39" i="3" s="1"/>
  <c r="J87" i="2"/>
  <c r="J88" i="2" s="1"/>
  <c r="J121" i="2"/>
  <c r="J18" i="2"/>
  <c r="J91" i="2"/>
  <c r="J111" i="2"/>
  <c r="J112" i="2" s="1"/>
  <c r="F83" i="2"/>
  <c r="B36" i="3" s="1"/>
  <c r="F13" i="2"/>
  <c r="B32" i="3" s="1"/>
  <c r="F118" i="2"/>
  <c r="B41" i="3" s="1"/>
  <c r="C11" i="3"/>
  <c r="B4" i="3"/>
  <c r="B7" i="3"/>
  <c r="J129" i="2" l="1"/>
  <c r="J64" i="2"/>
  <c r="J24" i="2"/>
  <c r="J104" i="2"/>
  <c r="C6" i="3"/>
  <c r="C5" i="3"/>
  <c r="B12" i="3"/>
  <c r="C8" i="3" l="1"/>
  <c r="C7" i="3"/>
  <c r="C12" i="3" l="1"/>
  <c r="C15" i="3"/>
  <c r="C20" i="3" l="1"/>
  <c r="C19" i="3"/>
  <c r="C13" i="3"/>
  <c r="C14" i="3"/>
  <c r="C21" i="3" l="1"/>
  <c r="C16" i="3"/>
  <c r="C22" i="3" s="1"/>
  <c r="C24" i="3" l="1"/>
  <c r="B25" i="3" s="1"/>
  <c r="C25" i="3" s="1"/>
  <c r="C27" i="3" s="1"/>
  <c r="C29" i="3" l="1"/>
  <c r="C30" i="3"/>
</calcChain>
</file>

<file path=xl/sharedStrings.xml><?xml version="1.0" encoding="utf-8"?>
<sst xmlns="http://schemas.openxmlformats.org/spreadsheetml/2006/main" count="505" uniqueCount="278">
  <si>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</si>
  <si>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</si>
  <si>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</si>
  <si>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</si>
  <si>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</si>
  <si>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</si>
  <si>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</si>
  <si>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Město Bohumín, Masarykova 158, 735 81 Bohumín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</si>
  <si>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</si>
  <si>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</si>
  <si>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</si>
  <si>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</si>
  <si>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</si>
  <si>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</si>
  <si>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</si>
  <si>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</si>
  <si>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</si>
  <si>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</si>
  <si>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</si>
  <si>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</si>
  <si>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</si>
  <si>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</si>
  <si>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</si>
  <si>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</si>
  <si>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</si>
  <si>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</si>
  <si>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</si>
  <si>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</si>
  <si>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</si>
  <si>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</si>
  <si>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</si>
  <si>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</si>
  <si>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</si>
  <si>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</si>
  <si>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</si>
  <si>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</si>
  <si>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</si>
  <si>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</si>
  <si>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</si>
  <si>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</si>
  <si>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</si>
  <si>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</si>
  <si>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</si>
  <si>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</si>
  <si>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</si>
  <si>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</si>
  <si>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</si>
  <si>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</si>
  <si>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</si>
  <si>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</si>
  <si>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</si>
  <si>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</si>
  <si>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</si>
  <si>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</si>
  <si>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 - Výměna stoupacího vedení</t>
  </si>
  <si>
    <t>KABEL SILOVÝ,IZOLACE PVC</t>
  </si>
  <si>
    <t>1</t>
  </si>
  <si>
    <t>CYKY-J 4x95 mm2 , pevně</t>
  </si>
  <si>
    <t>m</t>
  </si>
  <si>
    <t>VODIČ JEDNOŽILOVÝ OHEBNÝ (CYA)</t>
  </si>
  <si>
    <t>2</t>
  </si>
  <si>
    <t>H07V-K 70  mm2 , pevně</t>
  </si>
  <si>
    <t>3</t>
  </si>
  <si>
    <t>H07V-K 95  mm2 , pevně</t>
  </si>
  <si>
    <t>4</t>
  </si>
  <si>
    <t>Instalační trubka ocelová se závitem, průměr 63mm</t>
  </si>
  <si>
    <t>5</t>
  </si>
  <si>
    <t>Stoupací svorkovnice krytá 1pól OBL 70/25-1</t>
  </si>
  <si>
    <t>ks</t>
  </si>
  <si>
    <t>6</t>
  </si>
  <si>
    <t>Drobný kotvící materiál a spoj. materiál SET</t>
  </si>
  <si>
    <t>7</t>
  </si>
  <si>
    <t>Ukončení vodičů CYA 1x70 ZŽ</t>
  </si>
  <si>
    <t>8</t>
  </si>
  <si>
    <t>Ukončení vodičů H07Z-K 1x95</t>
  </si>
  <si>
    <t>Montážní materiál a práce - celkem</t>
  </si>
  <si>
    <t>Montážní materiál a práce - Výměna přívodům k výtahům a VZT</t>
  </si>
  <si>
    <t>KABEL SILOVÝ,IZOLACE PVC S VODIČEM PE</t>
  </si>
  <si>
    <t>9</t>
  </si>
  <si>
    <t>Kabel CYKY-J 5x6</t>
  </si>
  <si>
    <t>10</t>
  </si>
  <si>
    <t>Instalační trubky pevná/ohebná 32</t>
  </si>
  <si>
    <t>11</t>
  </si>
  <si>
    <t>VODIČ PRO POSPOJOVÁNÍ</t>
  </si>
  <si>
    <t>12</t>
  </si>
  <si>
    <t>CY16 Žlutozelený, pevně</t>
  </si>
  <si>
    <t>13</t>
  </si>
  <si>
    <t>Ukončení vodičů 6mm2</t>
  </si>
  <si>
    <t>14</t>
  </si>
  <si>
    <t>Podružný materiál</t>
  </si>
  <si>
    <t>Montážní materiál a práce - Výměna přívodům k výtahům a VZT - celkem</t>
  </si>
  <si>
    <t>Montážní materiál a práce LV + přívody ke svítidlům</t>
  </si>
  <si>
    <t>Kabel CXKH-R 3x1,5</t>
  </si>
  <si>
    <t>16</t>
  </si>
  <si>
    <t>Kabel CXKH-R 3x2,5</t>
  </si>
  <si>
    <t>17</t>
  </si>
  <si>
    <t>Kabel CYKY-J 3x1,5</t>
  </si>
  <si>
    <t>18</t>
  </si>
  <si>
    <t>Kabel CYKY-J 3x2,5</t>
  </si>
  <si>
    <t>19</t>
  </si>
  <si>
    <t>CYKY-J 5x10 mm2 , pevně</t>
  </si>
  <si>
    <t>20</t>
  </si>
  <si>
    <t>CYKY-J 5x16 mm2 , pevně</t>
  </si>
  <si>
    <t>22</t>
  </si>
  <si>
    <t>Drobný kotvící a spoj. mat. (šrouby, svorky, stahovací pásky, úchyty, apod.) SET</t>
  </si>
  <si>
    <t>23</t>
  </si>
  <si>
    <t>Svorkovnice krabicová wago set</t>
  </si>
  <si>
    <t>kpl</t>
  </si>
  <si>
    <t>24</t>
  </si>
  <si>
    <t>Instalační krabice odbočné s víčkem VLK 80</t>
  </si>
  <si>
    <t>SPÍNAČ DO VLHKA V IZOL. IP44 BARVA ŠEDÁ</t>
  </si>
  <si>
    <t>25</t>
  </si>
  <si>
    <t>1-pólový vypínač na povrch</t>
  </si>
  <si>
    <t>26</t>
  </si>
  <si>
    <t>střídavý přepínač na povrch</t>
  </si>
  <si>
    <t>27</t>
  </si>
  <si>
    <t>instalační krabice pod výpínače - krabice přístrojová</t>
  </si>
  <si>
    <t>28</t>
  </si>
  <si>
    <t>tlačítka bílá s popiskem ABB tango- zvonky (vč. rámečku a klapky)</t>
  </si>
  <si>
    <t>29</t>
  </si>
  <si>
    <t>Svítidlo E LED, 230V/18W, IP65</t>
  </si>
  <si>
    <t>30</t>
  </si>
  <si>
    <t>Svítidlo NO - 1x1W, dočasně 3h</t>
  </si>
  <si>
    <t>31</t>
  </si>
  <si>
    <t>Svítidlo NO - 1x1W, dočasně 3h, včetně piktogramu</t>
  </si>
  <si>
    <t>32</t>
  </si>
  <si>
    <t>Svítidlo N1 - 1x3W, dočasně 3h, včetně piktogramu</t>
  </si>
  <si>
    <t>33</t>
  </si>
  <si>
    <t>Svítidlo A - Přisazení LED s pohybovým čidlem 1x18W, LED IP44</t>
  </si>
  <si>
    <t>34</t>
  </si>
  <si>
    <t>Svítidlo B - Přisazení svitidlo LED, 1x18W, IP44</t>
  </si>
  <si>
    <t>35</t>
  </si>
  <si>
    <t>Svítidlo C - Přisazení svítidlo LED s pohybovým čidlem 1x18W, IP44</t>
  </si>
  <si>
    <t>36</t>
  </si>
  <si>
    <t>Svitidlo D - Přisazené svítidlo LED, 1x18W, IP65</t>
  </si>
  <si>
    <t>37</t>
  </si>
  <si>
    <t>Svítidlo F - Přisazené LED svítidlo 18W, IP44</t>
  </si>
  <si>
    <t>38</t>
  </si>
  <si>
    <t>Pohybové čidlo, 360 stupnů, ovladácí prvek relé, master</t>
  </si>
  <si>
    <t>39</t>
  </si>
  <si>
    <t>Pohybové čidlo, 360 stupnů, ovladácí prvek relé, slave</t>
  </si>
  <si>
    <t>40</t>
  </si>
  <si>
    <t>Demontáž a nová montáž provizor. osv. - materiál použit z provizorního osv.</t>
  </si>
  <si>
    <t>41</t>
  </si>
  <si>
    <t>Instalační lišta LV 120x40 vč. přepážky + rohů, spojek, rozpěrek apod.</t>
  </si>
  <si>
    <t>42</t>
  </si>
  <si>
    <t>Instalační lišta LV 35x25</t>
  </si>
  <si>
    <t>43</t>
  </si>
  <si>
    <t>Zásuvka ve sklepě IP 44 abb praktik</t>
  </si>
  <si>
    <t>44</t>
  </si>
  <si>
    <t>CY6 Žlutozelený, pevně</t>
  </si>
  <si>
    <t>45</t>
  </si>
  <si>
    <t>Demontáž svítidel</t>
  </si>
  <si>
    <t>hod</t>
  </si>
  <si>
    <t>46</t>
  </si>
  <si>
    <t>Ukončení vodičů 1,5 - 2,5 mm2</t>
  </si>
  <si>
    <t>47</t>
  </si>
  <si>
    <t>Montážní materiál a práce LV + přívody ke svítidlům - celkem</t>
  </si>
  <si>
    <t>Montážní materiál a práce - Přivody k bytům</t>
  </si>
  <si>
    <t>48</t>
  </si>
  <si>
    <t>Kabel CXKH-R 5x6</t>
  </si>
  <si>
    <t>49</t>
  </si>
  <si>
    <t>Práce výměna přívodních vedení k bytům</t>
  </si>
  <si>
    <t>Montážní materiál a práce - Přivody k bytům - celkem</t>
  </si>
  <si>
    <t>Montážní materiál a práce - Oprava rozvaděče společných prostor</t>
  </si>
  <si>
    <t>50</t>
  </si>
  <si>
    <t>Rošt rozvaděč spol. prostor vč. certifikace - výroba namíru</t>
  </si>
  <si>
    <t>51</t>
  </si>
  <si>
    <t>MSN-40-3 Vypínač</t>
  </si>
  <si>
    <t>Ks</t>
  </si>
  <si>
    <t>52</t>
  </si>
  <si>
    <t>SVBC-12,5-4-MZ Kombinovaný svodič bleskových proudů a přepětí</t>
  </si>
  <si>
    <t>53</t>
  </si>
  <si>
    <t>OLE-10B-1N-030A Proudový chránič s nadproudovou ochranou</t>
  </si>
  <si>
    <t>54</t>
  </si>
  <si>
    <t>OLE-16B-1N-030AC Proudový chránič s nadproudovou ochranou</t>
  </si>
  <si>
    <t>55</t>
  </si>
  <si>
    <t>LTE-20B-3 Jistič</t>
  </si>
  <si>
    <t>56</t>
  </si>
  <si>
    <t>LTE-16B-1 Jistič</t>
  </si>
  <si>
    <t>57</t>
  </si>
  <si>
    <t>Materiál na opravu rozvaděče vč. zámků (barva, zámky, uchycení, plech, apod.)</t>
  </si>
  <si>
    <t>58</t>
  </si>
  <si>
    <t>Práce oprava a výměna rozvaděče</t>
  </si>
  <si>
    <t>59</t>
  </si>
  <si>
    <t>60</t>
  </si>
  <si>
    <t>Montážní materiál a práce - Oprava rozvaděče společných prostor - celkem</t>
  </si>
  <si>
    <t>Montážní materiál a práce - Protipožární ucpávky</t>
  </si>
  <si>
    <t>61</t>
  </si>
  <si>
    <t>Protipožární ucpávky - materiál</t>
  </si>
  <si>
    <t>62</t>
  </si>
  <si>
    <t>Protipožární ucpávky - dokumentace</t>
  </si>
  <si>
    <t>Montážní materiál a práce - Protipožární ucpávky - celkem</t>
  </si>
  <si>
    <t>Montážní materiál a práce - Oprava rozvaděčů RE</t>
  </si>
  <si>
    <t>63</t>
  </si>
  <si>
    <t>Jistič 1fáz. 25A /20A OEZ</t>
  </si>
  <si>
    <t>64</t>
  </si>
  <si>
    <t>Jistič 3fáz. 40A OEZ</t>
  </si>
  <si>
    <t>65</t>
  </si>
  <si>
    <t>Zásuvka rozvaděč, uzamykatelná</t>
  </si>
  <si>
    <t>66</t>
  </si>
  <si>
    <t>67</t>
  </si>
  <si>
    <t>Drobný materiál DIN lišty, fáz. lišta, kotvení, spojovací mat, apod. SET</t>
  </si>
  <si>
    <t>68</t>
  </si>
  <si>
    <t>Svorka řadová wago 2006-1201</t>
  </si>
  <si>
    <t>69</t>
  </si>
  <si>
    <t>Svorka řadová wago zelenožlutá 2006-1207</t>
  </si>
  <si>
    <t>70</t>
  </si>
  <si>
    <t>Vodiče pro vydrátování ER CY 1x6 SET</t>
  </si>
  <si>
    <t>71</t>
  </si>
  <si>
    <t>Krabice instalační s víčkem 125x125</t>
  </si>
  <si>
    <t>72</t>
  </si>
  <si>
    <t>Mat. na opravu rozvaděče vč. zámků, nového krycího plechu, skel apod. SET</t>
  </si>
  <si>
    <t>73</t>
  </si>
  <si>
    <t>Práce repase rozvaděčů</t>
  </si>
  <si>
    <t>74</t>
  </si>
  <si>
    <t>Montážní materiál a práce - Oprava rozvaděčů RE - celkem</t>
  </si>
  <si>
    <t>Montážní materiál a práce - Oprava rozvaděče RV</t>
  </si>
  <si>
    <t>75</t>
  </si>
  <si>
    <t>Repasování rozvaděče RV dle přiloženého schématu</t>
  </si>
  <si>
    <t>Montážní materiál a práce - Oprava rozvaděče RV - celkem</t>
  </si>
  <si>
    <t>Montážní materiál a práce - Oprava rozvaděče RM</t>
  </si>
  <si>
    <t>76</t>
  </si>
  <si>
    <t>Montážní materiál a práce - Oprava rozvaděče RM - celkem</t>
  </si>
  <si>
    <t>Montážní materiál a práce - přepěťové ochrany</t>
  </si>
  <si>
    <t>77</t>
  </si>
  <si>
    <t>78</t>
  </si>
  <si>
    <t>Práce instalace přěpěťových ochran</t>
  </si>
  <si>
    <t>79</t>
  </si>
  <si>
    <t>Montážní materiál a práce - přepěťové ochrany - celkem</t>
  </si>
  <si>
    <t>HZS</t>
  </si>
  <si>
    <t>80</t>
  </si>
  <si>
    <t>Odvoz a likvidace elektroodpadu</t>
  </si>
  <si>
    <t>81</t>
  </si>
  <si>
    <t>Ekologická likvidace svítidel a baterií</t>
  </si>
  <si>
    <t>82</t>
  </si>
  <si>
    <t>Úklid</t>
  </si>
  <si>
    <t>83</t>
  </si>
  <si>
    <t>Odplombování a nahlášení ČEZ</t>
  </si>
  <si>
    <t>84</t>
  </si>
  <si>
    <t>Stavební práce</t>
  </si>
  <si>
    <t>85</t>
  </si>
  <si>
    <t>Dokumentace skutečného provedení</t>
  </si>
  <si>
    <t>86</t>
  </si>
  <si>
    <t>Revizní technik</t>
  </si>
  <si>
    <t>87</t>
  </si>
  <si>
    <t>Spolupráce s revizním technikem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</si>
  <si>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</si>
  <si>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</si>
  <si>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</si>
  <si>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</si>
  <si>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</si>
  <si>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</si>
  <si>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</si>
  <si>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</si>
  <si>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</si>
  <si>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</si>
  <si>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</si>
  <si>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</si>
  <si>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</si>
  <si>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</si>
  <si>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</si>
  <si>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</si>
  <si>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</si>
  <si>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</si>
  <si>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</si>
  <si>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</si>
  <si>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</si>
  <si>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</si>
  <si>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</si>
  <si>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</si>
  <si>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</si>
  <si>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</si>
  <si>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</si>
  <si>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</si>
  <si>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</si>
  <si>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Elektroinstalace společných prostor bytového domu, Čs. Armády 1054, Bohumín</t>
  </si>
  <si>
    <t>Silnoproudá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</si>
</sst>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䜀焤樀ஔ☸×_x0008_"/>
      <charset val="238"/>
    </font>
    <font>
      <b/>
      <sz val="11"/>
      <color rgb="FF000000"/>
      <name val="敓潧⁥䥕䜀焤樀ஔ☸×_x0008_"/>
      <charset val="238"/>
    </font>
    <font>
      <b/>
      <sz val="10"/>
      <color rgb="FF000000"/>
      <name val="敓潧⁥䥕䜀焤樀ஔ☸×_x0008_"/>
      <charset val="238"/>
    </font>
    <font>
      <b/>
      <sz val="9"/>
      <color rgb="FF000000"/>
      <name val="敓潧⁥䥕䜀焤樀ஔ☸×_x0008_"/>
      <charset val="238"/>
    </font>
    <font>
      <i/>
      <sz val="10"/>
      <color rgb="FF000000"/>
      <name val="敓潧⁥䥕䜀焤樀ஔ☸×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1CA3A-5BE8-4AC5-8266-465E3C259FA7}">
  <dimension ref="A1:B33"/>
  <sheetViews>
    <sheetView tabSelected="1" workbookViewId="0">
      <selection activeCell="B9" sqref="B9"/>
    </sheetView>
  </sheetViews>
  <sheetFormatPr defaultRowHeight="15"/>
  <cols>
    <col min="1" max="1" width="28.42578125" style="1" bestFit="1" customWidth="1"/>
    <col min="2" max="2" width="75" style="1" bestFit="1" customWidth="1"/>
    <col min="4" max="4" width="0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276</v>
      </c>
    </row>
    <row r="4" spans="1:2">
      <c r="A4" s="2" t="s">
        <v>5</v>
      </c>
      <c r="B4" s="4" t="s">
        <v>277</v>
      </c>
    </row>
    <row r="5" spans="1:2">
      <c r="A5" s="2" t="s">
        <v>6</v>
      </c>
      <c r="B5" s="4" t="s">
        <v>7</v>
      </c>
    </row>
    <row r="6" spans="1:2">
      <c r="A6" s="2" t="s">
        <v>8</v>
      </c>
      <c r="B6" s="4" t="s">
        <v>9</v>
      </c>
    </row>
    <row r="7" spans="1:2">
      <c r="A7" s="2" t="s">
        <v>10</v>
      </c>
      <c r="B7" s="4" t="s">
        <v>9</v>
      </c>
    </row>
    <row r="8" spans="1:2">
      <c r="A8" s="2" t="s">
        <v>11</v>
      </c>
      <c r="B8" s="4" t="s">
        <v>9</v>
      </c>
    </row>
    <row r="9" spans="1:2">
      <c r="A9" s="2" t="s">
        <v>12</v>
      </c>
      <c r="B9" s="4" t="s">
        <v>13</v>
      </c>
    </row>
    <row r="10" spans="1:2">
      <c r="A10" s="2" t="s">
        <v>14</v>
      </c>
      <c r="B10" s="4" t="s">
        <v>9</v>
      </c>
    </row>
    <row r="11" spans="1:2">
      <c r="A11" s="2" t="s">
        <v>15</v>
      </c>
      <c r="B11" s="4" t="s">
        <v>9</v>
      </c>
    </row>
    <row r="12" spans="1:2">
      <c r="A12" s="2" t="s">
        <v>16</v>
      </c>
      <c r="B12" s="4" t="s">
        <v>9</v>
      </c>
    </row>
    <row r="13" spans="1:2">
      <c r="A13" s="2" t="s">
        <v>17</v>
      </c>
      <c r="B13" s="4" t="s">
        <v>9</v>
      </c>
    </row>
    <row r="14" spans="1:2">
      <c r="A14" s="2" t="s">
        <v>18</v>
      </c>
      <c r="B14" s="4" t="s">
        <v>19</v>
      </c>
    </row>
    <row r="15" spans="1:2">
      <c r="A15" s="2" t="s">
        <v>9</v>
      </c>
      <c r="B15" s="5" t="s">
        <v>9</v>
      </c>
    </row>
    <row r="16" spans="1:2">
      <c r="A16" s="2" t="s">
        <v>20</v>
      </c>
      <c r="B16" s="6" t="s">
        <v>21</v>
      </c>
    </row>
    <row r="17" spans="1:2">
      <c r="A17" s="2" t="s">
        <v>22</v>
      </c>
      <c r="B17" s="6" t="s">
        <v>23</v>
      </c>
    </row>
    <row r="18" spans="1:2">
      <c r="A18" s="2" t="s">
        <v>24</v>
      </c>
      <c r="B18" s="6" t="s">
        <v>25</v>
      </c>
    </row>
    <row r="19" spans="1:2">
      <c r="A19" s="2" t="s">
        <v>26</v>
      </c>
      <c r="B19" s="6" t="s">
        <v>27</v>
      </c>
    </row>
    <row r="20" spans="1:2">
      <c r="A20" s="2" t="s">
        <v>28</v>
      </c>
      <c r="B20" s="6" t="s">
        <v>27</v>
      </c>
    </row>
    <row r="21" spans="1:2">
      <c r="A21" s="2" t="s">
        <v>29</v>
      </c>
      <c r="B21" s="6" t="s">
        <v>27</v>
      </c>
    </row>
    <row r="22" spans="1:2">
      <c r="A22" s="2" t="s">
        <v>30</v>
      </c>
      <c r="B22" s="6" t="s">
        <v>27</v>
      </c>
    </row>
    <row r="23" spans="1:2">
      <c r="A23" s="2" t="s">
        <v>31</v>
      </c>
      <c r="B23" s="6" t="s">
        <v>27</v>
      </c>
    </row>
    <row r="24" spans="1:2">
      <c r="A24" s="2" t="s">
        <v>32</v>
      </c>
      <c r="B24" s="6" t="s">
        <v>27</v>
      </c>
    </row>
    <row r="25" spans="1:2">
      <c r="A25" s="2" t="s">
        <v>33</v>
      </c>
      <c r="B25" s="6" t="s">
        <v>27</v>
      </c>
    </row>
    <row r="26" spans="1:2">
      <c r="A26" s="2" t="s">
        <v>34</v>
      </c>
      <c r="B26" s="6" t="s">
        <v>35</v>
      </c>
    </row>
    <row r="27" spans="1:2">
      <c r="A27" s="2" t="s">
        <v>36</v>
      </c>
      <c r="B27" s="6" t="s">
        <v>27</v>
      </c>
    </row>
    <row r="28" spans="1:2">
      <c r="A28" s="2" t="s">
        <v>37</v>
      </c>
      <c r="B28" s="6" t="s">
        <v>27</v>
      </c>
    </row>
    <row r="29" spans="1:2">
      <c r="A29" s="2" t="s">
        <v>38</v>
      </c>
      <c r="B29" s="6" t="s">
        <v>27</v>
      </c>
    </row>
    <row r="30" spans="1:2">
      <c r="A30" s="2" t="s">
        <v>39</v>
      </c>
      <c r="B30" s="6" t="s">
        <v>27</v>
      </c>
    </row>
    <row r="31" spans="1:2" ht="24.75">
      <c r="A31" s="7" t="s">
        <v>40</v>
      </c>
      <c r="B31" s="6" t="s">
        <v>41</v>
      </c>
    </row>
    <row r="32" spans="1:2">
      <c r="A32" s="2" t="s">
        <v>42</v>
      </c>
      <c r="B32" s="6" t="s">
        <v>43</v>
      </c>
    </row>
    <row r="33" spans="1:2">
      <c r="A33" s="1" t="s">
        <v>44</v>
      </c>
      <c r="B33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F2978-522D-406D-9942-AAA33AB0849C}">
  <dimension ref="A1:C56"/>
  <sheetViews>
    <sheetView workbookViewId="0">
      <selection activeCell="E21" sqref="E21"/>
    </sheetView>
  </sheetViews>
  <sheetFormatPr defaultRowHeight="15"/>
  <cols>
    <col min="1" max="1" width="53" style="1" bestFit="1" customWidth="1"/>
    <col min="2" max="2" width="15" style="8" bestFit="1" customWidth="1"/>
    <col min="3" max="3" width="13.140625" style="8" bestFit="1" customWidth="1"/>
    <col min="6" max="6" width="0" hidden="1" customWidth="1"/>
  </cols>
  <sheetData>
    <row r="1" spans="1:3">
      <c r="A1" s="2" t="s">
        <v>0</v>
      </c>
      <c r="B1" s="9" t="s">
        <v>248</v>
      </c>
      <c r="C1" s="9" t="s">
        <v>249</v>
      </c>
    </row>
    <row r="2" spans="1:3">
      <c r="A2" s="4" t="s">
        <v>250</v>
      </c>
      <c r="B2" s="14"/>
      <c r="C2" s="14"/>
    </row>
    <row r="3" spans="1:3">
      <c r="A3" s="5" t="s">
        <v>251</v>
      </c>
      <c r="B3" s="13">
        <f>0</f>
        <v>0</v>
      </c>
      <c r="C3" s="13"/>
    </row>
    <row r="4" spans="1:3">
      <c r="A4" s="5" t="s">
        <v>252</v>
      </c>
      <c r="B4" s="13">
        <f>B3 * Parametry!B16 / 100</f>
        <v>0</v>
      </c>
      <c r="C4" s="13">
        <f>B3 * Parametry!B17 / 100</f>
        <v>0</v>
      </c>
    </row>
    <row r="5" spans="1:3">
      <c r="A5" s="5" t="s">
        <v>253</v>
      </c>
      <c r="B5" s="13"/>
      <c r="C5" s="13">
        <f>(Rozpočet!F129) + (Rozpočet!F104+Rozpočet!F108+Rozpočet!F112+Rozpočet!F118+Rozpočet!F13+Rozpočet!F24+Rozpočet!F64+Rozpočet!F69+Rozpočet!F83+Rozpočet!F88)</f>
        <v>0</v>
      </c>
    </row>
    <row r="6" spans="1:3">
      <c r="A6" s="5" t="s">
        <v>254</v>
      </c>
      <c r="B6" s="13"/>
      <c r="C6" s="13">
        <f>0 + (Rozpočet!H129) + (Rozpočet!H104+Rozpočet!H108+Rozpočet!H112+Rozpočet!H118+Rozpočet!H13+Rozpočet!H24+Rozpočet!H64+Rozpočet!H69+Rozpočet!H83+Rozpočet!H88)</f>
        <v>0</v>
      </c>
    </row>
    <row r="7" spans="1:3">
      <c r="A7" s="6" t="s">
        <v>255</v>
      </c>
      <c r="B7" s="15">
        <f>B3 + B4</f>
        <v>0</v>
      </c>
      <c r="C7" s="15">
        <f>C3 + C4 + C5 + C6</f>
        <v>0</v>
      </c>
    </row>
    <row r="8" spans="1:3">
      <c r="A8" s="5" t="s">
        <v>256</v>
      </c>
      <c r="B8" s="13"/>
      <c r="C8" s="13">
        <f>(C5 + C6) * Parametry!B18 / 100</f>
        <v>0</v>
      </c>
    </row>
    <row r="9" spans="1:3">
      <c r="A9" s="5" t="s">
        <v>257</v>
      </c>
      <c r="B9" s="13"/>
      <c r="C9" s="13">
        <f>0 + 0</f>
        <v>0</v>
      </c>
    </row>
    <row r="10" spans="1:3">
      <c r="A10" s="5" t="s">
        <v>258</v>
      </c>
      <c r="B10" s="13"/>
      <c r="C10" s="13">
        <f>0 + 0</f>
        <v>0</v>
      </c>
    </row>
    <row r="11" spans="1:3">
      <c r="A11" s="5" t="s">
        <v>259</v>
      </c>
      <c r="B11" s="13"/>
      <c r="C11" s="13">
        <f>(C9 + C10) * Parametry!B19 / 100</f>
        <v>0</v>
      </c>
    </row>
    <row r="12" spans="1:3">
      <c r="A12" s="6" t="s">
        <v>260</v>
      </c>
      <c r="B12" s="15">
        <f>B7</f>
        <v>0</v>
      </c>
      <c r="C12" s="15">
        <f>C7 + C8 + C9 + C10 + C11</f>
        <v>0</v>
      </c>
    </row>
    <row r="13" spans="1:3">
      <c r="A13" s="5" t="s">
        <v>261</v>
      </c>
      <c r="B13" s="13"/>
      <c r="C13" s="13">
        <f>(B12 + C12) * Parametry!B20 / 100</f>
        <v>0</v>
      </c>
    </row>
    <row r="14" spans="1:3">
      <c r="A14" s="5" t="s">
        <v>262</v>
      </c>
      <c r="B14" s="13"/>
      <c r="C14" s="13">
        <f>(B12 + C12) * Parametry!B21 / 100</f>
        <v>0</v>
      </c>
    </row>
    <row r="15" spans="1:3">
      <c r="A15" s="5" t="s">
        <v>263</v>
      </c>
      <c r="B15" s="13"/>
      <c r="C15" s="13">
        <f>(B7 + C7) * Parametry!B22 / 100</f>
        <v>0</v>
      </c>
    </row>
    <row r="16" spans="1:3">
      <c r="A16" s="4" t="s">
        <v>264</v>
      </c>
      <c r="B16" s="14"/>
      <c r="C16" s="14">
        <f>B12 + C12 + C13 + C14 + C15</f>
        <v>0</v>
      </c>
    </row>
    <row r="17" spans="1:3">
      <c r="A17" s="5" t="s">
        <v>9</v>
      </c>
      <c r="B17" s="13"/>
      <c r="C17" s="13"/>
    </row>
    <row r="18" spans="1:3">
      <c r="A18" s="4" t="s">
        <v>265</v>
      </c>
      <c r="B18" s="14"/>
      <c r="C18" s="14"/>
    </row>
    <row r="19" spans="1:3">
      <c r="A19" s="5" t="s">
        <v>266</v>
      </c>
      <c r="B19" s="13"/>
      <c r="C19" s="13">
        <f>C12 * Parametry!B23 / 100</f>
        <v>0</v>
      </c>
    </row>
    <row r="20" spans="1:3">
      <c r="A20" s="5" t="s">
        <v>267</v>
      </c>
      <c r="B20" s="13"/>
      <c r="C20" s="13">
        <f>C12 * Parametry!B24 / 100</f>
        <v>0</v>
      </c>
    </row>
    <row r="21" spans="1:3">
      <c r="A21" s="4" t="s">
        <v>268</v>
      </c>
      <c r="B21" s="14"/>
      <c r="C21" s="14">
        <f>C19 + C20</f>
        <v>0</v>
      </c>
    </row>
    <row r="22" spans="1:3">
      <c r="A22" s="5" t="s">
        <v>269</v>
      </c>
      <c r="B22" s="13"/>
      <c r="C22" s="13">
        <f>Parametry!B25 * Parametry!B28 * (C16 * Parametry!B27)^Parametry!B26</f>
        <v>0</v>
      </c>
    </row>
    <row r="23" spans="1:3">
      <c r="A23" s="5" t="s">
        <v>9</v>
      </c>
      <c r="B23" s="13"/>
      <c r="C23" s="13"/>
    </row>
    <row r="24" spans="1:3">
      <c r="A24" s="3" t="s">
        <v>270</v>
      </c>
      <c r="B24" s="10"/>
      <c r="C24" s="10">
        <f>C16 + C21 + C22</f>
        <v>0</v>
      </c>
    </row>
    <row r="25" spans="1:3">
      <c r="A25" s="5" t="s">
        <v>271</v>
      </c>
      <c r="B25" s="13">
        <f>C24</f>
        <v>0</v>
      </c>
      <c r="C25" s="13">
        <f>B25 * Parametry!B31 / 100</f>
        <v>0</v>
      </c>
    </row>
    <row r="26" spans="1:3">
      <c r="A26" s="5" t="s">
        <v>272</v>
      </c>
      <c r="B26" s="13">
        <f>0 + 0</f>
        <v>0</v>
      </c>
      <c r="C26" s="13">
        <f>B26 * Parametry!B32 / 100</f>
        <v>0</v>
      </c>
    </row>
    <row r="27" spans="1:3">
      <c r="A27" s="3" t="s">
        <v>273</v>
      </c>
      <c r="B27" s="10"/>
      <c r="C27" s="10">
        <f>C24 + C25 + C26</f>
        <v>0</v>
      </c>
    </row>
    <row r="28" spans="1:3">
      <c r="A28" s="5" t="s">
        <v>9</v>
      </c>
      <c r="B28" s="13"/>
      <c r="C28" s="13"/>
    </row>
    <row r="29" spans="1:3">
      <c r="A29" s="5" t="s">
        <v>274</v>
      </c>
      <c r="B29" s="13"/>
      <c r="C29" s="13">
        <f>C24 * Parametry!B29 / 100</f>
        <v>0</v>
      </c>
    </row>
    <row r="30" spans="1:3">
      <c r="A30" s="5" t="s">
        <v>274</v>
      </c>
      <c r="B30" s="13"/>
      <c r="C30" s="13">
        <f>C24 * Parametry!B30 / 100</f>
        <v>0</v>
      </c>
    </row>
    <row r="31" spans="1:3">
      <c r="A31" s="4" t="s">
        <v>275</v>
      </c>
      <c r="B31" s="16" t="s">
        <v>48</v>
      </c>
      <c r="C31" s="16" t="s">
        <v>50</v>
      </c>
    </row>
    <row r="32" spans="1:3">
      <c r="A32" s="5" t="s">
        <v>54</v>
      </c>
      <c r="B32" s="13">
        <f>(Rozpočet!F13)</f>
        <v>0</v>
      </c>
      <c r="C32" s="13">
        <f>(Rozpočet!H13)</f>
        <v>0</v>
      </c>
    </row>
    <row r="33" spans="1:3">
      <c r="A33" s="5" t="s">
        <v>76</v>
      </c>
      <c r="B33" s="13">
        <f>(Rozpočet!F24)</f>
        <v>0</v>
      </c>
      <c r="C33" s="13">
        <f>(Rozpočet!H24)</f>
        <v>0</v>
      </c>
    </row>
    <row r="34" spans="1:3">
      <c r="A34" s="5" t="s">
        <v>91</v>
      </c>
      <c r="B34" s="13">
        <f>(Rozpočet!F64)</f>
        <v>0</v>
      </c>
      <c r="C34" s="13">
        <f>(Rozpočet!H64)</f>
        <v>0</v>
      </c>
    </row>
    <row r="35" spans="1:3">
      <c r="A35" s="5" t="s">
        <v>158</v>
      </c>
      <c r="B35" s="13">
        <f>(Rozpočet!F69)</f>
        <v>0</v>
      </c>
      <c r="C35" s="13">
        <f>(Rozpočet!H69)</f>
        <v>0</v>
      </c>
    </row>
    <row r="36" spans="1:3">
      <c r="A36" s="5" t="s">
        <v>164</v>
      </c>
      <c r="B36" s="13">
        <f>(Rozpočet!F83)</f>
        <v>0</v>
      </c>
      <c r="C36" s="13">
        <f>(Rozpočet!H83)</f>
        <v>0</v>
      </c>
    </row>
    <row r="37" spans="1:3">
      <c r="A37" s="5" t="s">
        <v>187</v>
      </c>
      <c r="B37" s="13">
        <f>(Rozpočet!F88)</f>
        <v>0</v>
      </c>
      <c r="C37" s="13">
        <f>(Rozpočet!H88)</f>
        <v>0</v>
      </c>
    </row>
    <row r="38" spans="1:3">
      <c r="A38" s="5" t="s">
        <v>193</v>
      </c>
      <c r="B38" s="13">
        <f>(Rozpočet!F104)</f>
        <v>0</v>
      </c>
      <c r="C38" s="13">
        <f>(Rozpočet!H104)</f>
        <v>0</v>
      </c>
    </row>
    <row r="39" spans="1:3">
      <c r="A39" s="5" t="s">
        <v>217</v>
      </c>
      <c r="B39" s="13">
        <f>(Rozpočet!F108)</f>
        <v>0</v>
      </c>
      <c r="C39" s="13">
        <f>(Rozpočet!H108)</f>
        <v>0</v>
      </c>
    </row>
    <row r="40" spans="1:3">
      <c r="A40" s="5" t="s">
        <v>221</v>
      </c>
      <c r="B40" s="13">
        <f>(Rozpočet!F112)</f>
        <v>0</v>
      </c>
      <c r="C40" s="13">
        <f>(Rozpočet!H112)</f>
        <v>0</v>
      </c>
    </row>
    <row r="41" spans="1:3">
      <c r="A41" s="5" t="s">
        <v>224</v>
      </c>
      <c r="B41" s="13">
        <f>(Rozpočet!F118)</f>
        <v>0</v>
      </c>
      <c r="C41" s="13">
        <f>(Rozpočet!H118)</f>
        <v>0</v>
      </c>
    </row>
    <row r="42" spans="1:3">
      <c r="A42" s="5" t="s">
        <v>230</v>
      </c>
      <c r="B42" s="13">
        <f>(Rozpočet!F129)</f>
        <v>0</v>
      </c>
      <c r="C42" s="13">
        <f>(Rozpočet!H129)</f>
        <v>0</v>
      </c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54465-76F5-4CD7-A9C3-D275D8DD8064}">
  <dimension ref="A1:J142"/>
  <sheetViews>
    <sheetView topLeftCell="A88" workbookViewId="0">
      <selection activeCell="K126" sqref="K126"/>
    </sheetView>
  </sheetViews>
  <sheetFormatPr defaultRowHeight="15"/>
  <cols>
    <col min="1" max="1" width="6.140625" style="1" bestFit="1" customWidth="1"/>
    <col min="2" max="2" width="54" style="21" customWidth="1"/>
    <col min="3" max="3" width="4" style="1" bestFit="1" customWidth="1"/>
    <col min="4" max="4" width="7.85546875" style="8" bestFit="1" customWidth="1"/>
    <col min="5" max="5" width="8.85546875" style="8" bestFit="1" customWidth="1"/>
    <col min="6" max="6" width="13.42578125" style="8" bestFit="1" customWidth="1"/>
    <col min="7" max="7" width="8.85546875" style="8" bestFit="1" customWidth="1"/>
    <col min="8" max="8" width="12.5703125" style="8" bestFit="1" customWidth="1"/>
    <col min="9" max="9" width="8.85546875" style="8" bestFit="1" customWidth="1"/>
    <col min="10" max="10" width="13.140625" style="8" bestFit="1" customWidth="1"/>
    <col min="13" max="13" width="0" hidden="1" customWidth="1"/>
  </cols>
  <sheetData>
    <row r="1" spans="1:10">
      <c r="A1" s="2" t="s">
        <v>45</v>
      </c>
      <c r="B1" s="7" t="s">
        <v>0</v>
      </c>
      <c r="C1" s="2" t="s">
        <v>46</v>
      </c>
      <c r="D1" s="9" t="s">
        <v>47</v>
      </c>
      <c r="E1" s="9" t="s">
        <v>48</v>
      </c>
      <c r="F1" s="9" t="s">
        <v>49</v>
      </c>
      <c r="G1" s="9" t="s">
        <v>50</v>
      </c>
      <c r="H1" s="9" t="s">
        <v>51</v>
      </c>
      <c r="I1" s="9" t="s">
        <v>52</v>
      </c>
      <c r="J1" s="9" t="s">
        <v>53</v>
      </c>
    </row>
    <row r="2" spans="1:10" ht="30">
      <c r="A2" s="3" t="s">
        <v>9</v>
      </c>
      <c r="B2" s="17" t="s">
        <v>54</v>
      </c>
      <c r="C2" s="3" t="s">
        <v>9</v>
      </c>
      <c r="D2" s="10"/>
      <c r="E2" s="10"/>
      <c r="F2" s="10"/>
      <c r="G2" s="10"/>
      <c r="H2" s="10"/>
      <c r="I2" s="10"/>
      <c r="J2" s="10"/>
    </row>
    <row r="3" spans="1:10">
      <c r="A3" s="11" t="s">
        <v>9</v>
      </c>
      <c r="B3" s="18" t="s">
        <v>55</v>
      </c>
      <c r="C3" s="11" t="s">
        <v>9</v>
      </c>
      <c r="D3" s="12"/>
      <c r="E3" s="12"/>
      <c r="F3" s="12"/>
      <c r="G3" s="12"/>
      <c r="H3" s="12"/>
      <c r="I3" s="12"/>
      <c r="J3" s="12"/>
    </row>
    <row r="4" spans="1:10">
      <c r="A4" s="5" t="s">
        <v>56</v>
      </c>
      <c r="B4" s="19" t="s">
        <v>57</v>
      </c>
      <c r="C4" s="5" t="s">
        <v>58</v>
      </c>
      <c r="D4" s="13">
        <v>45</v>
      </c>
      <c r="E4" s="13">
        <v>0</v>
      </c>
      <c r="F4" s="13">
        <f>D4*E4</f>
        <v>0</v>
      </c>
      <c r="G4" s="13">
        <v>0</v>
      </c>
      <c r="H4" s="13">
        <f>D4*G4</f>
        <v>0</v>
      </c>
      <c r="I4" s="13">
        <f>E4+G4</f>
        <v>0</v>
      </c>
      <c r="J4" s="13">
        <f>F4+H4</f>
        <v>0</v>
      </c>
    </row>
    <row r="5" spans="1:10">
      <c r="A5" s="11" t="s">
        <v>9</v>
      </c>
      <c r="B5" s="18" t="s">
        <v>59</v>
      </c>
      <c r="C5" s="11" t="s">
        <v>9</v>
      </c>
      <c r="D5" s="12"/>
      <c r="E5" s="12"/>
      <c r="F5" s="12"/>
      <c r="G5" s="12"/>
      <c r="H5" s="12"/>
      <c r="I5" s="12"/>
      <c r="J5" s="12"/>
    </row>
    <row r="6" spans="1:10">
      <c r="A6" s="5" t="s">
        <v>60</v>
      </c>
      <c r="B6" s="19" t="s">
        <v>61</v>
      </c>
      <c r="C6" s="5" t="s">
        <v>58</v>
      </c>
      <c r="D6" s="13">
        <v>140</v>
      </c>
      <c r="E6" s="13">
        <v>0</v>
      </c>
      <c r="F6" s="13">
        <f t="shared" ref="F6:F12" si="0">D6*E6</f>
        <v>0</v>
      </c>
      <c r="G6" s="13">
        <v>0</v>
      </c>
      <c r="H6" s="13">
        <f t="shared" ref="H6:H12" si="1">D6*G6</f>
        <v>0</v>
      </c>
      <c r="I6" s="13">
        <f t="shared" ref="I6:J12" si="2">E6+G6</f>
        <v>0</v>
      </c>
      <c r="J6" s="13">
        <f t="shared" si="2"/>
        <v>0</v>
      </c>
    </row>
    <row r="7" spans="1:10">
      <c r="A7" s="5" t="s">
        <v>62</v>
      </c>
      <c r="B7" s="19" t="s">
        <v>63</v>
      </c>
      <c r="C7" s="5" t="s">
        <v>58</v>
      </c>
      <c r="D7" s="13">
        <v>360</v>
      </c>
      <c r="E7" s="13">
        <v>0</v>
      </c>
      <c r="F7" s="13">
        <f t="shared" si="0"/>
        <v>0</v>
      </c>
      <c r="G7" s="13">
        <v>0</v>
      </c>
      <c r="H7" s="13">
        <f t="shared" si="1"/>
        <v>0</v>
      </c>
      <c r="I7" s="13">
        <f t="shared" si="2"/>
        <v>0</v>
      </c>
      <c r="J7" s="13">
        <f t="shared" si="2"/>
        <v>0</v>
      </c>
    </row>
    <row r="8" spans="1:10">
      <c r="A8" s="5" t="s">
        <v>64</v>
      </c>
      <c r="B8" s="19" t="s">
        <v>65</v>
      </c>
      <c r="C8" s="5" t="s">
        <v>58</v>
      </c>
      <c r="D8" s="13">
        <v>180</v>
      </c>
      <c r="E8" s="13">
        <v>0</v>
      </c>
      <c r="F8" s="13">
        <f t="shared" si="0"/>
        <v>0</v>
      </c>
      <c r="G8" s="13">
        <v>0</v>
      </c>
      <c r="H8" s="13">
        <f t="shared" si="1"/>
        <v>0</v>
      </c>
      <c r="I8" s="13">
        <f t="shared" si="2"/>
        <v>0</v>
      </c>
      <c r="J8" s="13">
        <f t="shared" si="2"/>
        <v>0</v>
      </c>
    </row>
    <row r="9" spans="1:10">
      <c r="A9" s="5" t="s">
        <v>66</v>
      </c>
      <c r="B9" s="19" t="s">
        <v>67</v>
      </c>
      <c r="C9" s="5" t="s">
        <v>68</v>
      </c>
      <c r="D9" s="13">
        <v>70</v>
      </c>
      <c r="E9" s="13">
        <v>0</v>
      </c>
      <c r="F9" s="13">
        <f t="shared" si="0"/>
        <v>0</v>
      </c>
      <c r="G9" s="13">
        <v>0</v>
      </c>
      <c r="H9" s="13">
        <f t="shared" si="1"/>
        <v>0</v>
      </c>
      <c r="I9" s="13">
        <f t="shared" si="2"/>
        <v>0</v>
      </c>
      <c r="J9" s="13">
        <f t="shared" si="2"/>
        <v>0</v>
      </c>
    </row>
    <row r="10" spans="1:10">
      <c r="A10" s="5" t="s">
        <v>69</v>
      </c>
      <c r="B10" s="19" t="s">
        <v>70</v>
      </c>
      <c r="C10" s="5" t="s">
        <v>68</v>
      </c>
      <c r="D10" s="13">
        <v>1</v>
      </c>
      <c r="E10" s="13">
        <v>0</v>
      </c>
      <c r="F10" s="13">
        <f t="shared" si="0"/>
        <v>0</v>
      </c>
      <c r="G10" s="13">
        <v>0</v>
      </c>
      <c r="H10" s="13">
        <f t="shared" si="1"/>
        <v>0</v>
      </c>
      <c r="I10" s="13">
        <f t="shared" si="2"/>
        <v>0</v>
      </c>
      <c r="J10" s="13">
        <f t="shared" si="2"/>
        <v>0</v>
      </c>
    </row>
    <row r="11" spans="1:10">
      <c r="A11" s="5" t="s">
        <v>71</v>
      </c>
      <c r="B11" s="19" t="s">
        <v>72</v>
      </c>
      <c r="C11" s="5" t="s">
        <v>68</v>
      </c>
      <c r="D11" s="13">
        <v>14</v>
      </c>
      <c r="E11" s="13">
        <v>0</v>
      </c>
      <c r="F11" s="13">
        <f t="shared" si="0"/>
        <v>0</v>
      </c>
      <c r="G11" s="13">
        <v>0</v>
      </c>
      <c r="H11" s="13">
        <f t="shared" si="1"/>
        <v>0</v>
      </c>
      <c r="I11" s="13">
        <f t="shared" si="2"/>
        <v>0</v>
      </c>
      <c r="J11" s="13">
        <f t="shared" si="2"/>
        <v>0</v>
      </c>
    </row>
    <row r="12" spans="1:10">
      <c r="A12" s="5" t="s">
        <v>73</v>
      </c>
      <c r="B12" s="19" t="s">
        <v>74</v>
      </c>
      <c r="C12" s="5" t="s">
        <v>68</v>
      </c>
      <c r="D12" s="13">
        <v>64</v>
      </c>
      <c r="E12" s="13">
        <v>0</v>
      </c>
      <c r="F12" s="13">
        <f t="shared" si="0"/>
        <v>0</v>
      </c>
      <c r="G12" s="13">
        <v>0</v>
      </c>
      <c r="H12" s="13">
        <f t="shared" si="1"/>
        <v>0</v>
      </c>
      <c r="I12" s="13">
        <f t="shared" si="2"/>
        <v>0</v>
      </c>
      <c r="J12" s="13">
        <f t="shared" si="2"/>
        <v>0</v>
      </c>
    </row>
    <row r="13" spans="1:10">
      <c r="A13" s="3" t="s">
        <v>9</v>
      </c>
      <c r="B13" s="17" t="s">
        <v>75</v>
      </c>
      <c r="C13" s="3" t="s">
        <v>9</v>
      </c>
      <c r="D13" s="10"/>
      <c r="E13" s="10"/>
      <c r="F13" s="10">
        <f>SUM(F3:F12)</f>
        <v>0</v>
      </c>
      <c r="G13" s="10"/>
      <c r="H13" s="10">
        <f>SUM(H3:H12)</f>
        <v>0</v>
      </c>
      <c r="I13" s="10"/>
      <c r="J13" s="10">
        <f>SUM(J3:J12)</f>
        <v>0</v>
      </c>
    </row>
    <row r="14" spans="1:10">
      <c r="A14" s="5" t="s">
        <v>9</v>
      </c>
      <c r="B14" s="19" t="s">
        <v>9</v>
      </c>
      <c r="C14" s="5" t="s">
        <v>9</v>
      </c>
      <c r="D14" s="13"/>
      <c r="E14" s="13"/>
      <c r="F14" s="13"/>
      <c r="G14" s="13"/>
      <c r="H14" s="13"/>
      <c r="I14" s="13">
        <f>E14+G14</f>
        <v>0</v>
      </c>
      <c r="J14" s="13">
        <f>F14+H14</f>
        <v>0</v>
      </c>
    </row>
    <row r="15" spans="1:10" ht="30">
      <c r="A15" s="3" t="s">
        <v>9</v>
      </c>
      <c r="B15" s="17" t="s">
        <v>76</v>
      </c>
      <c r="C15" s="3" t="s">
        <v>9</v>
      </c>
      <c r="D15" s="10"/>
      <c r="E15" s="10"/>
      <c r="F15" s="10"/>
      <c r="G15" s="10"/>
      <c r="H15" s="10"/>
      <c r="I15" s="10"/>
      <c r="J15" s="10"/>
    </row>
    <row r="16" spans="1:10">
      <c r="A16" s="11" t="s">
        <v>9</v>
      </c>
      <c r="B16" s="18" t="s">
        <v>77</v>
      </c>
      <c r="C16" s="11" t="s">
        <v>9</v>
      </c>
      <c r="D16" s="12"/>
      <c r="E16" s="12"/>
      <c r="F16" s="12"/>
      <c r="G16" s="12"/>
      <c r="H16" s="12"/>
      <c r="I16" s="12"/>
      <c r="J16" s="12"/>
    </row>
    <row r="17" spans="1:10">
      <c r="A17" s="5" t="s">
        <v>78</v>
      </c>
      <c r="B17" s="19" t="s">
        <v>79</v>
      </c>
      <c r="C17" s="5" t="s">
        <v>58</v>
      </c>
      <c r="D17" s="13">
        <v>135</v>
      </c>
      <c r="E17" s="13">
        <v>0</v>
      </c>
      <c r="F17" s="13">
        <f>D17*E17</f>
        <v>0</v>
      </c>
      <c r="G17" s="13">
        <v>0</v>
      </c>
      <c r="H17" s="13">
        <f>D17*G17</f>
        <v>0</v>
      </c>
      <c r="I17" s="13">
        <f t="shared" ref="I17:J19" si="3">E17+G17</f>
        <v>0</v>
      </c>
      <c r="J17" s="13">
        <f t="shared" si="3"/>
        <v>0</v>
      </c>
    </row>
    <row r="18" spans="1:10">
      <c r="A18" s="5" t="s">
        <v>80</v>
      </c>
      <c r="B18" s="19" t="s">
        <v>81</v>
      </c>
      <c r="C18" s="5" t="s">
        <v>58</v>
      </c>
      <c r="D18" s="13">
        <v>135</v>
      </c>
      <c r="E18" s="13">
        <v>0</v>
      </c>
      <c r="F18" s="13">
        <f>D18*E18</f>
        <v>0</v>
      </c>
      <c r="G18" s="13">
        <v>0</v>
      </c>
      <c r="H18" s="13">
        <f>D18*G18</f>
        <v>0</v>
      </c>
      <c r="I18" s="13">
        <f t="shared" si="3"/>
        <v>0</v>
      </c>
      <c r="J18" s="13">
        <f t="shared" si="3"/>
        <v>0</v>
      </c>
    </row>
    <row r="19" spans="1:10">
      <c r="A19" s="5" t="s">
        <v>82</v>
      </c>
      <c r="B19" s="19" t="s">
        <v>70</v>
      </c>
      <c r="C19" s="5" t="s">
        <v>68</v>
      </c>
      <c r="D19" s="13">
        <v>1</v>
      </c>
      <c r="E19" s="13">
        <v>0</v>
      </c>
      <c r="F19" s="13">
        <f>D19*E19</f>
        <v>0</v>
      </c>
      <c r="G19" s="13">
        <v>0</v>
      </c>
      <c r="H19" s="13">
        <f>D19*G19</f>
        <v>0</v>
      </c>
      <c r="I19" s="13">
        <f t="shared" si="3"/>
        <v>0</v>
      </c>
      <c r="J19" s="13">
        <f t="shared" si="3"/>
        <v>0</v>
      </c>
    </row>
    <row r="20" spans="1:10">
      <c r="A20" s="11" t="s">
        <v>9</v>
      </c>
      <c r="B20" s="18" t="s">
        <v>83</v>
      </c>
      <c r="C20" s="11" t="s">
        <v>9</v>
      </c>
      <c r="D20" s="12"/>
      <c r="E20" s="12"/>
      <c r="F20" s="12"/>
      <c r="G20" s="12"/>
      <c r="H20" s="12"/>
      <c r="I20" s="12"/>
      <c r="J20" s="12"/>
    </row>
    <row r="21" spans="1:10">
      <c r="A21" s="5" t="s">
        <v>84</v>
      </c>
      <c r="B21" s="19" t="s">
        <v>85</v>
      </c>
      <c r="C21" s="5" t="s">
        <v>58</v>
      </c>
      <c r="D21" s="13">
        <v>40</v>
      </c>
      <c r="E21" s="13">
        <v>0</v>
      </c>
      <c r="F21" s="13">
        <f>D21*E21</f>
        <v>0</v>
      </c>
      <c r="G21" s="13">
        <v>0</v>
      </c>
      <c r="H21" s="13">
        <f>D21*G21</f>
        <v>0</v>
      </c>
      <c r="I21" s="13">
        <f t="shared" ref="I21:J23" si="4">E21+G21</f>
        <v>0</v>
      </c>
      <c r="J21" s="13">
        <f t="shared" si="4"/>
        <v>0</v>
      </c>
    </row>
    <row r="22" spans="1:10">
      <c r="A22" s="5" t="s">
        <v>86</v>
      </c>
      <c r="B22" s="19" t="s">
        <v>87</v>
      </c>
      <c r="C22" s="5" t="s">
        <v>68</v>
      </c>
      <c r="D22" s="13">
        <v>20</v>
      </c>
      <c r="E22" s="13">
        <v>0</v>
      </c>
      <c r="F22" s="13">
        <f>D22*E22</f>
        <v>0</v>
      </c>
      <c r="G22" s="13">
        <v>0</v>
      </c>
      <c r="H22" s="13">
        <f>D22*G22</f>
        <v>0</v>
      </c>
      <c r="I22" s="13">
        <f t="shared" si="4"/>
        <v>0</v>
      </c>
      <c r="J22" s="13">
        <f t="shared" si="4"/>
        <v>0</v>
      </c>
    </row>
    <row r="23" spans="1:10">
      <c r="A23" s="5" t="s">
        <v>88</v>
      </c>
      <c r="B23" s="19" t="s">
        <v>89</v>
      </c>
      <c r="C23" s="5" t="s">
        <v>9</v>
      </c>
      <c r="D23" s="13"/>
      <c r="E23" s="13"/>
      <c r="F23" s="13"/>
      <c r="G23" s="13"/>
      <c r="H23" s="13"/>
      <c r="I23" s="13">
        <f t="shared" si="4"/>
        <v>0</v>
      </c>
      <c r="J23" s="13">
        <f t="shared" si="4"/>
        <v>0</v>
      </c>
    </row>
    <row r="24" spans="1:10" ht="30">
      <c r="A24" s="3" t="s">
        <v>9</v>
      </c>
      <c r="B24" s="17" t="s">
        <v>90</v>
      </c>
      <c r="C24" s="3" t="s">
        <v>9</v>
      </c>
      <c r="D24" s="10"/>
      <c r="E24" s="10"/>
      <c r="F24" s="10">
        <f>SUM(F16:F23)</f>
        <v>0</v>
      </c>
      <c r="G24" s="10"/>
      <c r="H24" s="10">
        <f>SUM(H16:H23)</f>
        <v>0</v>
      </c>
      <c r="I24" s="10"/>
      <c r="J24" s="10">
        <f>SUM(J16:J23)</f>
        <v>0</v>
      </c>
    </row>
    <row r="25" spans="1:10">
      <c r="A25" s="5" t="s">
        <v>9</v>
      </c>
      <c r="B25" s="19" t="s">
        <v>9</v>
      </c>
      <c r="C25" s="5" t="s">
        <v>9</v>
      </c>
      <c r="D25" s="13"/>
      <c r="E25" s="13"/>
      <c r="F25" s="13"/>
      <c r="G25" s="13"/>
      <c r="H25" s="13"/>
      <c r="I25" s="13">
        <f>E25+G25</f>
        <v>0</v>
      </c>
      <c r="J25" s="13">
        <f>F25+H25</f>
        <v>0</v>
      </c>
    </row>
    <row r="26" spans="1:10" ht="30">
      <c r="A26" s="3" t="s">
        <v>9</v>
      </c>
      <c r="B26" s="17" t="s">
        <v>91</v>
      </c>
      <c r="C26" s="3" t="s">
        <v>9</v>
      </c>
      <c r="D26" s="10"/>
      <c r="E26" s="10"/>
      <c r="F26" s="10"/>
      <c r="G26" s="10"/>
      <c r="H26" s="10"/>
      <c r="I26" s="10"/>
      <c r="J26" s="10"/>
    </row>
    <row r="27" spans="1:10">
      <c r="A27" s="5" t="s">
        <v>43</v>
      </c>
      <c r="B27" s="19" t="s">
        <v>92</v>
      </c>
      <c r="C27" s="5" t="s">
        <v>58</v>
      </c>
      <c r="D27" s="13">
        <v>2210</v>
      </c>
      <c r="E27" s="13">
        <v>0</v>
      </c>
      <c r="F27" s="13">
        <f>D27*E27</f>
        <v>0</v>
      </c>
      <c r="G27" s="13">
        <v>0</v>
      </c>
      <c r="H27" s="13">
        <f>D27*G27</f>
        <v>0</v>
      </c>
      <c r="I27" s="13">
        <f t="shared" ref="I27:J30" si="5">E27+G27</f>
        <v>0</v>
      </c>
      <c r="J27" s="13">
        <f t="shared" si="5"/>
        <v>0</v>
      </c>
    </row>
    <row r="28" spans="1:10">
      <c r="A28" s="5" t="s">
        <v>93</v>
      </c>
      <c r="B28" s="19" t="s">
        <v>94</v>
      </c>
      <c r="C28" s="5" t="s">
        <v>58</v>
      </c>
      <c r="D28" s="13">
        <v>200</v>
      </c>
      <c r="E28" s="13">
        <v>0</v>
      </c>
      <c r="F28" s="13">
        <f>D28*E28</f>
        <v>0</v>
      </c>
      <c r="G28" s="13">
        <v>0</v>
      </c>
      <c r="H28" s="13">
        <f>D28*G28</f>
        <v>0</v>
      </c>
      <c r="I28" s="13">
        <f t="shared" si="5"/>
        <v>0</v>
      </c>
      <c r="J28" s="13">
        <f t="shared" si="5"/>
        <v>0</v>
      </c>
    </row>
    <row r="29" spans="1:10">
      <c r="A29" s="5" t="s">
        <v>95</v>
      </c>
      <c r="B29" s="19" t="s">
        <v>96</v>
      </c>
      <c r="C29" s="5" t="s">
        <v>58</v>
      </c>
      <c r="D29" s="13">
        <v>240</v>
      </c>
      <c r="E29" s="13">
        <v>0</v>
      </c>
      <c r="F29" s="13">
        <f>D29*E29</f>
        <v>0</v>
      </c>
      <c r="G29" s="13">
        <v>0</v>
      </c>
      <c r="H29" s="13">
        <f>D29*G29</f>
        <v>0</v>
      </c>
      <c r="I29" s="13">
        <f t="shared" si="5"/>
        <v>0</v>
      </c>
      <c r="J29" s="13">
        <f t="shared" si="5"/>
        <v>0</v>
      </c>
    </row>
    <row r="30" spans="1:10">
      <c r="A30" s="5" t="s">
        <v>97</v>
      </c>
      <c r="B30" s="19" t="s">
        <v>98</v>
      </c>
      <c r="C30" s="5" t="s">
        <v>58</v>
      </c>
      <c r="D30" s="13">
        <v>165</v>
      </c>
      <c r="E30" s="13">
        <v>0</v>
      </c>
      <c r="F30" s="13">
        <f>D30*E30</f>
        <v>0</v>
      </c>
      <c r="G30" s="13">
        <v>0</v>
      </c>
      <c r="H30" s="13">
        <f>D30*G30</f>
        <v>0</v>
      </c>
      <c r="I30" s="13">
        <f t="shared" si="5"/>
        <v>0</v>
      </c>
      <c r="J30" s="13">
        <f t="shared" si="5"/>
        <v>0</v>
      </c>
    </row>
    <row r="31" spans="1:10">
      <c r="A31" s="11" t="s">
        <v>9</v>
      </c>
      <c r="B31" s="18" t="s">
        <v>77</v>
      </c>
      <c r="C31" s="11" t="s">
        <v>9</v>
      </c>
      <c r="D31" s="12"/>
      <c r="E31" s="12"/>
      <c r="F31" s="12"/>
      <c r="G31" s="12"/>
      <c r="H31" s="12"/>
      <c r="I31" s="12"/>
      <c r="J31" s="12"/>
    </row>
    <row r="32" spans="1:10">
      <c r="A32" s="5" t="s">
        <v>99</v>
      </c>
      <c r="B32" s="19" t="s">
        <v>100</v>
      </c>
      <c r="C32" s="5" t="s">
        <v>58</v>
      </c>
      <c r="D32" s="13">
        <v>20</v>
      </c>
      <c r="E32" s="13">
        <v>0</v>
      </c>
      <c r="F32" s="13">
        <f>D32*E32</f>
        <v>0</v>
      </c>
      <c r="G32" s="13">
        <v>0</v>
      </c>
      <c r="H32" s="13">
        <f>D32*G32</f>
        <v>0</v>
      </c>
      <c r="I32" s="13">
        <f>E32+G32</f>
        <v>0</v>
      </c>
      <c r="J32" s="13">
        <f>F32+H32</f>
        <v>0</v>
      </c>
    </row>
    <row r="33" spans="1:10">
      <c r="A33" s="5" t="s">
        <v>101</v>
      </c>
      <c r="B33" s="19" t="s">
        <v>102</v>
      </c>
      <c r="C33" s="5" t="s">
        <v>58</v>
      </c>
      <c r="D33" s="13">
        <v>15</v>
      </c>
      <c r="E33" s="13">
        <v>0</v>
      </c>
      <c r="F33" s="13">
        <f>D33*E33</f>
        <v>0</v>
      </c>
      <c r="G33" s="13">
        <v>0</v>
      </c>
      <c r="H33" s="13">
        <f>D33*G33</f>
        <v>0</v>
      </c>
      <c r="I33" s="13">
        <f>E33+G33</f>
        <v>0</v>
      </c>
      <c r="J33" s="13">
        <f>F33+H33</f>
        <v>0</v>
      </c>
    </row>
    <row r="34" spans="1:10">
      <c r="A34" s="11" t="s">
        <v>9</v>
      </c>
      <c r="B34" s="18" t="s">
        <v>83</v>
      </c>
      <c r="C34" s="11" t="s">
        <v>9</v>
      </c>
      <c r="D34" s="12"/>
      <c r="E34" s="12"/>
      <c r="F34" s="12"/>
      <c r="G34" s="12"/>
      <c r="H34" s="12"/>
      <c r="I34" s="12"/>
      <c r="J34" s="12"/>
    </row>
    <row r="35" spans="1:10">
      <c r="A35" s="5" t="s">
        <v>41</v>
      </c>
      <c r="B35" s="19" t="s">
        <v>85</v>
      </c>
      <c r="C35" s="5" t="s">
        <v>58</v>
      </c>
      <c r="D35" s="13">
        <v>50</v>
      </c>
      <c r="E35" s="13">
        <v>0</v>
      </c>
      <c r="F35" s="13">
        <f>D35*E35</f>
        <v>0</v>
      </c>
      <c r="G35" s="13">
        <v>0</v>
      </c>
      <c r="H35" s="13">
        <f>D35*G35</f>
        <v>0</v>
      </c>
      <c r="I35" s="13">
        <f t="shared" ref="I35:J38" si="6">E35+G35</f>
        <v>0</v>
      </c>
      <c r="J35" s="13">
        <f t="shared" si="6"/>
        <v>0</v>
      </c>
    </row>
    <row r="36" spans="1:10" ht="24.75">
      <c r="A36" s="5" t="s">
        <v>103</v>
      </c>
      <c r="B36" s="19" t="s">
        <v>104</v>
      </c>
      <c r="C36" s="5" t="s">
        <v>68</v>
      </c>
      <c r="D36" s="13">
        <v>1</v>
      </c>
      <c r="E36" s="13">
        <v>0</v>
      </c>
      <c r="F36" s="13">
        <f>D36*E36</f>
        <v>0</v>
      </c>
      <c r="G36" s="13">
        <v>0</v>
      </c>
      <c r="H36" s="13">
        <f>D36*G36</f>
        <v>0</v>
      </c>
      <c r="I36" s="13">
        <f t="shared" si="6"/>
        <v>0</v>
      </c>
      <c r="J36" s="13">
        <f t="shared" si="6"/>
        <v>0</v>
      </c>
    </row>
    <row r="37" spans="1:10">
      <c r="A37" s="5" t="s">
        <v>105</v>
      </c>
      <c r="B37" s="19" t="s">
        <v>106</v>
      </c>
      <c r="C37" s="5" t="s">
        <v>107</v>
      </c>
      <c r="D37" s="13">
        <v>8</v>
      </c>
      <c r="E37" s="13">
        <v>0</v>
      </c>
      <c r="F37" s="13">
        <f>D37*E37</f>
        <v>0</v>
      </c>
      <c r="G37" s="13">
        <v>0</v>
      </c>
      <c r="H37" s="13">
        <f>D37*G37</f>
        <v>0</v>
      </c>
      <c r="I37" s="13">
        <f t="shared" si="6"/>
        <v>0</v>
      </c>
      <c r="J37" s="13">
        <f t="shared" si="6"/>
        <v>0</v>
      </c>
    </row>
    <row r="38" spans="1:10">
      <c r="A38" s="5" t="s">
        <v>108</v>
      </c>
      <c r="B38" s="19" t="s">
        <v>109</v>
      </c>
      <c r="C38" s="5" t="s">
        <v>68</v>
      </c>
      <c r="D38" s="13">
        <v>180</v>
      </c>
      <c r="E38" s="13">
        <v>0</v>
      </c>
      <c r="F38" s="13">
        <f>D38*E38</f>
        <v>0</v>
      </c>
      <c r="G38" s="13">
        <v>0</v>
      </c>
      <c r="H38" s="13">
        <f>D38*G38</f>
        <v>0</v>
      </c>
      <c r="I38" s="13">
        <f t="shared" si="6"/>
        <v>0</v>
      </c>
      <c r="J38" s="13">
        <f t="shared" si="6"/>
        <v>0</v>
      </c>
    </row>
    <row r="39" spans="1:10">
      <c r="A39" s="11" t="s">
        <v>9</v>
      </c>
      <c r="B39" s="18" t="s">
        <v>110</v>
      </c>
      <c r="C39" s="11" t="s">
        <v>9</v>
      </c>
      <c r="D39" s="12"/>
      <c r="E39" s="12"/>
      <c r="F39" s="12"/>
      <c r="G39" s="12"/>
      <c r="H39" s="12"/>
      <c r="I39" s="12"/>
      <c r="J39" s="12"/>
    </row>
    <row r="40" spans="1:10">
      <c r="A40" s="5" t="s">
        <v>111</v>
      </c>
      <c r="B40" s="19" t="s">
        <v>112</v>
      </c>
      <c r="C40" s="5" t="s">
        <v>68</v>
      </c>
      <c r="D40" s="13">
        <v>21</v>
      </c>
      <c r="E40" s="13">
        <v>0</v>
      </c>
      <c r="F40" s="13">
        <f t="shared" ref="F40:F58" si="7">D40*E40</f>
        <v>0</v>
      </c>
      <c r="G40" s="13">
        <v>0</v>
      </c>
      <c r="H40" s="13">
        <f t="shared" ref="H40:H58" si="8">D40*G40</f>
        <v>0</v>
      </c>
      <c r="I40" s="13">
        <f t="shared" ref="I40:I58" si="9">E40+G40</f>
        <v>0</v>
      </c>
      <c r="J40" s="13">
        <f t="shared" ref="J40:J58" si="10">F40+H40</f>
        <v>0</v>
      </c>
    </row>
    <row r="41" spans="1:10">
      <c r="A41" s="5" t="s">
        <v>113</v>
      </c>
      <c r="B41" s="19" t="s">
        <v>114</v>
      </c>
      <c r="C41" s="5" t="s">
        <v>68</v>
      </c>
      <c r="D41" s="13">
        <v>2</v>
      </c>
      <c r="E41" s="13">
        <v>0</v>
      </c>
      <c r="F41" s="13">
        <f t="shared" si="7"/>
        <v>0</v>
      </c>
      <c r="G41" s="13">
        <v>0</v>
      </c>
      <c r="H41" s="13">
        <f t="shared" si="8"/>
        <v>0</v>
      </c>
      <c r="I41" s="13">
        <f t="shared" si="9"/>
        <v>0</v>
      </c>
      <c r="J41" s="13">
        <f t="shared" si="10"/>
        <v>0</v>
      </c>
    </row>
    <row r="42" spans="1:10">
      <c r="A42" s="5" t="s">
        <v>115</v>
      </c>
      <c r="B42" s="19" t="s">
        <v>116</v>
      </c>
      <c r="C42" s="5" t="s">
        <v>68</v>
      </c>
      <c r="D42" s="13">
        <v>60</v>
      </c>
      <c r="E42" s="13">
        <v>0</v>
      </c>
      <c r="F42" s="13">
        <f t="shared" si="7"/>
        <v>0</v>
      </c>
      <c r="G42" s="13">
        <v>0</v>
      </c>
      <c r="H42" s="13">
        <f t="shared" si="8"/>
        <v>0</v>
      </c>
      <c r="I42" s="13">
        <f t="shared" si="9"/>
        <v>0</v>
      </c>
      <c r="J42" s="13">
        <f t="shared" si="10"/>
        <v>0</v>
      </c>
    </row>
    <row r="43" spans="1:10">
      <c r="A43" s="5" t="s">
        <v>117</v>
      </c>
      <c r="B43" s="19" t="s">
        <v>118</v>
      </c>
      <c r="C43" s="5" t="s">
        <v>68</v>
      </c>
      <c r="D43" s="13">
        <v>60</v>
      </c>
      <c r="E43" s="13">
        <v>0</v>
      </c>
      <c r="F43" s="13">
        <f t="shared" si="7"/>
        <v>0</v>
      </c>
      <c r="G43" s="13">
        <v>0</v>
      </c>
      <c r="H43" s="13">
        <f t="shared" si="8"/>
        <v>0</v>
      </c>
      <c r="I43" s="13">
        <f t="shared" si="9"/>
        <v>0</v>
      </c>
      <c r="J43" s="13">
        <f t="shared" si="10"/>
        <v>0</v>
      </c>
    </row>
    <row r="44" spans="1:10">
      <c r="A44" s="5" t="s">
        <v>119</v>
      </c>
      <c r="B44" s="19" t="s">
        <v>120</v>
      </c>
      <c r="C44" s="5" t="s">
        <v>68</v>
      </c>
      <c r="D44" s="13">
        <v>73</v>
      </c>
      <c r="E44" s="13">
        <v>0</v>
      </c>
      <c r="F44" s="13">
        <f t="shared" si="7"/>
        <v>0</v>
      </c>
      <c r="G44" s="13">
        <v>0</v>
      </c>
      <c r="H44" s="13">
        <f t="shared" si="8"/>
        <v>0</v>
      </c>
      <c r="I44" s="13">
        <f t="shared" si="9"/>
        <v>0</v>
      </c>
      <c r="J44" s="13">
        <f t="shared" si="10"/>
        <v>0</v>
      </c>
    </row>
    <row r="45" spans="1:10">
      <c r="A45" s="5" t="s">
        <v>121</v>
      </c>
      <c r="B45" s="19" t="s">
        <v>122</v>
      </c>
      <c r="C45" s="5" t="s">
        <v>68</v>
      </c>
      <c r="D45" s="13">
        <v>55</v>
      </c>
      <c r="E45" s="13">
        <v>0</v>
      </c>
      <c r="F45" s="13">
        <f t="shared" si="7"/>
        <v>0</v>
      </c>
      <c r="G45" s="13">
        <v>0</v>
      </c>
      <c r="H45" s="13">
        <f t="shared" si="8"/>
        <v>0</v>
      </c>
      <c r="I45" s="13">
        <f t="shared" si="9"/>
        <v>0</v>
      </c>
      <c r="J45" s="13">
        <f t="shared" si="10"/>
        <v>0</v>
      </c>
    </row>
    <row r="46" spans="1:10">
      <c r="A46" s="5" t="s">
        <v>123</v>
      </c>
      <c r="B46" s="19" t="s">
        <v>124</v>
      </c>
      <c r="C46" s="5" t="s">
        <v>68</v>
      </c>
      <c r="D46" s="13">
        <v>27</v>
      </c>
      <c r="E46" s="13">
        <v>0</v>
      </c>
      <c r="F46" s="13">
        <f t="shared" si="7"/>
        <v>0</v>
      </c>
      <c r="G46" s="13">
        <v>0</v>
      </c>
      <c r="H46" s="13">
        <f t="shared" si="8"/>
        <v>0</v>
      </c>
      <c r="I46" s="13">
        <f t="shared" si="9"/>
        <v>0</v>
      </c>
      <c r="J46" s="13">
        <f t="shared" si="10"/>
        <v>0</v>
      </c>
    </row>
    <row r="47" spans="1:10">
      <c r="A47" s="5" t="s">
        <v>125</v>
      </c>
      <c r="B47" s="19" t="s">
        <v>126</v>
      </c>
      <c r="C47" s="5" t="s">
        <v>68</v>
      </c>
      <c r="D47" s="13">
        <v>12</v>
      </c>
      <c r="E47" s="13">
        <v>0</v>
      </c>
      <c r="F47" s="13">
        <f t="shared" si="7"/>
        <v>0</v>
      </c>
      <c r="G47" s="13">
        <v>0</v>
      </c>
      <c r="H47" s="13">
        <f t="shared" si="8"/>
        <v>0</v>
      </c>
      <c r="I47" s="13">
        <f t="shared" si="9"/>
        <v>0</v>
      </c>
      <c r="J47" s="13">
        <f t="shared" si="10"/>
        <v>0</v>
      </c>
    </row>
    <row r="48" spans="1:10">
      <c r="A48" s="5" t="s">
        <v>127</v>
      </c>
      <c r="B48" s="19" t="s">
        <v>128</v>
      </c>
      <c r="C48" s="5" t="s">
        <v>68</v>
      </c>
      <c r="D48" s="13">
        <v>60</v>
      </c>
      <c r="E48" s="13">
        <v>0</v>
      </c>
      <c r="F48" s="13">
        <f t="shared" si="7"/>
        <v>0</v>
      </c>
      <c r="G48" s="13">
        <v>0</v>
      </c>
      <c r="H48" s="13">
        <f t="shared" si="8"/>
        <v>0</v>
      </c>
      <c r="I48" s="13">
        <f t="shared" si="9"/>
        <v>0</v>
      </c>
      <c r="J48" s="13">
        <f t="shared" si="10"/>
        <v>0</v>
      </c>
    </row>
    <row r="49" spans="1:10">
      <c r="A49" s="5" t="s">
        <v>129</v>
      </c>
      <c r="B49" s="19" t="s">
        <v>130</v>
      </c>
      <c r="C49" s="5" t="s">
        <v>68</v>
      </c>
      <c r="D49" s="13">
        <v>36</v>
      </c>
      <c r="E49" s="13">
        <v>0</v>
      </c>
      <c r="F49" s="13">
        <f t="shared" si="7"/>
        <v>0</v>
      </c>
      <c r="G49" s="13">
        <v>0</v>
      </c>
      <c r="H49" s="13">
        <f t="shared" si="8"/>
        <v>0</v>
      </c>
      <c r="I49" s="13">
        <f t="shared" si="9"/>
        <v>0</v>
      </c>
      <c r="J49" s="13">
        <f t="shared" si="10"/>
        <v>0</v>
      </c>
    </row>
    <row r="50" spans="1:10" ht="24.75">
      <c r="A50" s="5" t="s">
        <v>131</v>
      </c>
      <c r="B50" s="19" t="s">
        <v>132</v>
      </c>
      <c r="C50" s="5" t="s">
        <v>68</v>
      </c>
      <c r="D50" s="13">
        <v>24</v>
      </c>
      <c r="E50" s="13">
        <v>0</v>
      </c>
      <c r="F50" s="13">
        <f t="shared" si="7"/>
        <v>0</v>
      </c>
      <c r="G50" s="13">
        <v>0</v>
      </c>
      <c r="H50" s="13">
        <f t="shared" si="8"/>
        <v>0</v>
      </c>
      <c r="I50" s="13">
        <f t="shared" si="9"/>
        <v>0</v>
      </c>
      <c r="J50" s="13">
        <f t="shared" si="10"/>
        <v>0</v>
      </c>
    </row>
    <row r="51" spans="1:10">
      <c r="A51" s="5" t="s">
        <v>133</v>
      </c>
      <c r="B51" s="19" t="s">
        <v>134</v>
      </c>
      <c r="C51" s="5" t="s">
        <v>68</v>
      </c>
      <c r="D51" s="13">
        <v>4</v>
      </c>
      <c r="E51" s="13">
        <v>0</v>
      </c>
      <c r="F51" s="13">
        <f t="shared" si="7"/>
        <v>0</v>
      </c>
      <c r="G51" s="13">
        <v>0</v>
      </c>
      <c r="H51" s="13">
        <f t="shared" si="8"/>
        <v>0</v>
      </c>
      <c r="I51" s="13">
        <f t="shared" si="9"/>
        <v>0</v>
      </c>
      <c r="J51" s="13">
        <f t="shared" si="10"/>
        <v>0</v>
      </c>
    </row>
    <row r="52" spans="1:10">
      <c r="A52" s="5" t="s">
        <v>135</v>
      </c>
      <c r="B52" s="19" t="s">
        <v>136</v>
      </c>
      <c r="C52" s="5" t="s">
        <v>68</v>
      </c>
      <c r="D52" s="13">
        <v>26</v>
      </c>
      <c r="E52" s="13">
        <v>0</v>
      </c>
      <c r="F52" s="13">
        <f t="shared" si="7"/>
        <v>0</v>
      </c>
      <c r="G52" s="13">
        <v>0</v>
      </c>
      <c r="H52" s="13">
        <f t="shared" si="8"/>
        <v>0</v>
      </c>
      <c r="I52" s="13">
        <f t="shared" si="9"/>
        <v>0</v>
      </c>
      <c r="J52" s="13">
        <f t="shared" si="10"/>
        <v>0</v>
      </c>
    </row>
    <row r="53" spans="1:10">
      <c r="A53" s="5" t="s">
        <v>137</v>
      </c>
      <c r="B53" s="19" t="s">
        <v>138</v>
      </c>
      <c r="C53" s="5" t="s">
        <v>68</v>
      </c>
      <c r="D53" s="13">
        <v>4</v>
      </c>
      <c r="E53" s="13">
        <v>0</v>
      </c>
      <c r="F53" s="13">
        <f t="shared" si="7"/>
        <v>0</v>
      </c>
      <c r="G53" s="13">
        <v>0</v>
      </c>
      <c r="H53" s="13">
        <f t="shared" si="8"/>
        <v>0</v>
      </c>
      <c r="I53" s="13">
        <f t="shared" si="9"/>
        <v>0</v>
      </c>
      <c r="J53" s="13">
        <f t="shared" si="10"/>
        <v>0</v>
      </c>
    </row>
    <row r="54" spans="1:10">
      <c r="A54" s="5" t="s">
        <v>139</v>
      </c>
      <c r="B54" s="19" t="s">
        <v>140</v>
      </c>
      <c r="C54" s="5" t="s">
        <v>68</v>
      </c>
      <c r="D54" s="13">
        <v>11</v>
      </c>
      <c r="E54" s="13">
        <v>0</v>
      </c>
      <c r="F54" s="13">
        <f t="shared" si="7"/>
        <v>0</v>
      </c>
      <c r="G54" s="13">
        <v>0</v>
      </c>
      <c r="H54" s="13">
        <f t="shared" si="8"/>
        <v>0</v>
      </c>
      <c r="I54" s="13">
        <f t="shared" si="9"/>
        <v>0</v>
      </c>
      <c r="J54" s="13">
        <f t="shared" si="10"/>
        <v>0</v>
      </c>
    </row>
    <row r="55" spans="1:10" ht="24.75">
      <c r="A55" s="5" t="s">
        <v>141</v>
      </c>
      <c r="B55" s="19" t="s">
        <v>142</v>
      </c>
      <c r="C55" s="5" t="s">
        <v>68</v>
      </c>
      <c r="D55" s="13">
        <v>32</v>
      </c>
      <c r="E55" s="13">
        <v>0</v>
      </c>
      <c r="F55" s="13">
        <f t="shared" si="7"/>
        <v>0</v>
      </c>
      <c r="G55" s="13">
        <v>0</v>
      </c>
      <c r="H55" s="13">
        <f t="shared" si="8"/>
        <v>0</v>
      </c>
      <c r="I55" s="13">
        <f t="shared" si="9"/>
        <v>0</v>
      </c>
      <c r="J55" s="13">
        <f t="shared" si="10"/>
        <v>0</v>
      </c>
    </row>
    <row r="56" spans="1:10" ht="24.75">
      <c r="A56" s="5" t="s">
        <v>143</v>
      </c>
      <c r="B56" s="19" t="s">
        <v>144</v>
      </c>
      <c r="C56" s="5" t="s">
        <v>58</v>
      </c>
      <c r="D56" s="13">
        <v>355</v>
      </c>
      <c r="E56" s="13">
        <v>0</v>
      </c>
      <c r="F56" s="13">
        <f t="shared" si="7"/>
        <v>0</v>
      </c>
      <c r="G56" s="13">
        <v>0</v>
      </c>
      <c r="H56" s="13">
        <f t="shared" si="8"/>
        <v>0</v>
      </c>
      <c r="I56" s="13">
        <f t="shared" si="9"/>
        <v>0</v>
      </c>
      <c r="J56" s="13">
        <f t="shared" si="10"/>
        <v>0</v>
      </c>
    </row>
    <row r="57" spans="1:10">
      <c r="A57" s="5" t="s">
        <v>145</v>
      </c>
      <c r="B57" s="19" t="s">
        <v>146</v>
      </c>
      <c r="C57" s="5" t="s">
        <v>58</v>
      </c>
      <c r="D57" s="13">
        <v>1050</v>
      </c>
      <c r="E57" s="13">
        <v>0</v>
      </c>
      <c r="F57" s="13">
        <f t="shared" si="7"/>
        <v>0</v>
      </c>
      <c r="G57" s="13">
        <v>0</v>
      </c>
      <c r="H57" s="13">
        <f t="shared" si="8"/>
        <v>0</v>
      </c>
      <c r="I57" s="13">
        <f t="shared" si="9"/>
        <v>0</v>
      </c>
      <c r="J57" s="13">
        <f t="shared" si="10"/>
        <v>0</v>
      </c>
    </row>
    <row r="58" spans="1:10">
      <c r="A58" s="5" t="s">
        <v>147</v>
      </c>
      <c r="B58" s="19" t="s">
        <v>148</v>
      </c>
      <c r="C58" s="5" t="s">
        <v>68</v>
      </c>
      <c r="D58" s="13">
        <v>2</v>
      </c>
      <c r="E58" s="13">
        <v>0</v>
      </c>
      <c r="F58" s="13">
        <f t="shared" si="7"/>
        <v>0</v>
      </c>
      <c r="G58" s="13">
        <v>0</v>
      </c>
      <c r="H58" s="13">
        <f t="shared" si="8"/>
        <v>0</v>
      </c>
      <c r="I58" s="13">
        <f t="shared" si="9"/>
        <v>0</v>
      </c>
      <c r="J58" s="13">
        <f t="shared" si="10"/>
        <v>0</v>
      </c>
    </row>
    <row r="59" spans="1:10">
      <c r="A59" s="11" t="s">
        <v>9</v>
      </c>
      <c r="B59" s="18" t="s">
        <v>83</v>
      </c>
      <c r="C59" s="11" t="s">
        <v>9</v>
      </c>
      <c r="D59" s="12"/>
      <c r="E59" s="12"/>
      <c r="F59" s="12"/>
      <c r="G59" s="12"/>
      <c r="H59" s="12"/>
      <c r="I59" s="12"/>
      <c r="J59" s="12"/>
    </row>
    <row r="60" spans="1:10">
      <c r="A60" s="5" t="s">
        <v>149</v>
      </c>
      <c r="B60" s="19" t="s">
        <v>150</v>
      </c>
      <c r="C60" s="5" t="s">
        <v>58</v>
      </c>
      <c r="D60" s="13">
        <v>50</v>
      </c>
      <c r="E60" s="13">
        <v>0</v>
      </c>
      <c r="F60" s="13">
        <f>D60*E60</f>
        <v>0</v>
      </c>
      <c r="G60" s="13">
        <v>0</v>
      </c>
      <c r="H60" s="13">
        <f>D60*G60</f>
        <v>0</v>
      </c>
      <c r="I60" s="13">
        <f t="shared" ref="I60:J63" si="11">E60+G60</f>
        <v>0</v>
      </c>
      <c r="J60" s="13">
        <f t="shared" si="11"/>
        <v>0</v>
      </c>
    </row>
    <row r="61" spans="1:10">
      <c r="A61" s="5" t="s">
        <v>151</v>
      </c>
      <c r="B61" s="19" t="s">
        <v>152</v>
      </c>
      <c r="C61" s="5" t="s">
        <v>153</v>
      </c>
      <c r="D61" s="13">
        <v>145</v>
      </c>
      <c r="E61" s="13">
        <v>0</v>
      </c>
      <c r="F61" s="13">
        <f>D61*E61</f>
        <v>0</v>
      </c>
      <c r="G61" s="13">
        <v>0</v>
      </c>
      <c r="H61" s="13">
        <f>D61*G61</f>
        <v>0</v>
      </c>
      <c r="I61" s="13">
        <f t="shared" si="11"/>
        <v>0</v>
      </c>
      <c r="J61" s="13">
        <f t="shared" si="11"/>
        <v>0</v>
      </c>
    </row>
    <row r="62" spans="1:10">
      <c r="A62" s="5" t="s">
        <v>154</v>
      </c>
      <c r="B62" s="19" t="s">
        <v>155</v>
      </c>
      <c r="C62" s="5" t="s">
        <v>68</v>
      </c>
      <c r="D62" s="13">
        <v>480</v>
      </c>
      <c r="E62" s="13">
        <v>0</v>
      </c>
      <c r="F62" s="13">
        <f>D62*E62</f>
        <v>0</v>
      </c>
      <c r="G62" s="13">
        <v>0</v>
      </c>
      <c r="H62" s="13">
        <f>D62*G62</f>
        <v>0</v>
      </c>
      <c r="I62" s="13">
        <f t="shared" si="11"/>
        <v>0</v>
      </c>
      <c r="J62" s="13">
        <f t="shared" si="11"/>
        <v>0</v>
      </c>
    </row>
    <row r="63" spans="1:10">
      <c r="A63" s="5" t="s">
        <v>156</v>
      </c>
      <c r="B63" s="19" t="s">
        <v>89</v>
      </c>
      <c r="C63" s="5" t="s">
        <v>9</v>
      </c>
      <c r="D63" s="13"/>
      <c r="E63" s="13"/>
      <c r="F63" s="13"/>
      <c r="G63" s="13"/>
      <c r="H63" s="13"/>
      <c r="I63" s="13">
        <f t="shared" si="11"/>
        <v>0</v>
      </c>
      <c r="J63" s="13">
        <f t="shared" si="11"/>
        <v>0</v>
      </c>
    </row>
    <row r="64" spans="1:10" ht="30">
      <c r="A64" s="3" t="s">
        <v>9</v>
      </c>
      <c r="B64" s="17" t="s">
        <v>157</v>
      </c>
      <c r="C64" s="3" t="s">
        <v>9</v>
      </c>
      <c r="D64" s="10"/>
      <c r="E64" s="10"/>
      <c r="F64" s="10">
        <f>SUM(F27:F63)</f>
        <v>0</v>
      </c>
      <c r="G64" s="10"/>
      <c r="H64" s="10">
        <f>SUM(H27:H63)</f>
        <v>0</v>
      </c>
      <c r="I64" s="10"/>
      <c r="J64" s="10">
        <f>SUM(J27:J63)</f>
        <v>0</v>
      </c>
    </row>
    <row r="65" spans="1:10">
      <c r="A65" s="5" t="s">
        <v>9</v>
      </c>
      <c r="B65" s="19" t="s">
        <v>9</v>
      </c>
      <c r="C65" s="5" t="s">
        <v>9</v>
      </c>
      <c r="D65" s="13"/>
      <c r="E65" s="13"/>
      <c r="F65" s="13"/>
      <c r="G65" s="13"/>
      <c r="H65" s="13"/>
      <c r="I65" s="13">
        <f>E65+G65</f>
        <v>0</v>
      </c>
      <c r="J65" s="13">
        <f>F65+H65</f>
        <v>0</v>
      </c>
    </row>
    <row r="66" spans="1:10">
      <c r="A66" s="3" t="s">
        <v>9</v>
      </c>
      <c r="B66" s="17" t="s">
        <v>158</v>
      </c>
      <c r="C66" s="3" t="s">
        <v>9</v>
      </c>
      <c r="D66" s="10"/>
      <c r="E66" s="10"/>
      <c r="F66" s="10"/>
      <c r="G66" s="10"/>
      <c r="H66" s="10"/>
      <c r="I66" s="10"/>
      <c r="J66" s="10"/>
    </row>
    <row r="67" spans="1:10">
      <c r="A67" s="5" t="s">
        <v>159</v>
      </c>
      <c r="B67" s="19" t="s">
        <v>160</v>
      </c>
      <c r="C67" s="5" t="s">
        <v>58</v>
      </c>
      <c r="D67" s="13">
        <v>925</v>
      </c>
      <c r="E67" s="13">
        <v>0</v>
      </c>
      <c r="F67" s="13">
        <f>D67*E67</f>
        <v>0</v>
      </c>
      <c r="G67" s="13">
        <v>0</v>
      </c>
      <c r="H67" s="13">
        <f>D67*G67</f>
        <v>0</v>
      </c>
      <c r="I67" s="13">
        <f>E67+G67</f>
        <v>0</v>
      </c>
      <c r="J67" s="13">
        <f>F67+H67</f>
        <v>0</v>
      </c>
    </row>
    <row r="68" spans="1:10">
      <c r="A68" s="5" t="s">
        <v>161</v>
      </c>
      <c r="B68" s="19" t="s">
        <v>162</v>
      </c>
      <c r="C68" s="5" t="s">
        <v>68</v>
      </c>
      <c r="D68" s="13">
        <v>60</v>
      </c>
      <c r="E68" s="13">
        <v>0</v>
      </c>
      <c r="F68" s="13">
        <f>D68*E68</f>
        <v>0</v>
      </c>
      <c r="G68" s="13">
        <v>0</v>
      </c>
      <c r="H68" s="13">
        <f>D68*G68</f>
        <v>0</v>
      </c>
      <c r="I68" s="13">
        <f>E68+G68</f>
        <v>0</v>
      </c>
      <c r="J68" s="13">
        <f>F68+H68</f>
        <v>0</v>
      </c>
    </row>
    <row r="69" spans="1:10" ht="30">
      <c r="A69" s="3" t="s">
        <v>9</v>
      </c>
      <c r="B69" s="17" t="s">
        <v>163</v>
      </c>
      <c r="C69" s="3" t="s">
        <v>9</v>
      </c>
      <c r="D69" s="10"/>
      <c r="E69" s="10"/>
      <c r="F69" s="10">
        <f>SUM(F67:F68)</f>
        <v>0</v>
      </c>
      <c r="G69" s="10"/>
      <c r="H69" s="10">
        <f>SUM(H67:H68)</f>
        <v>0</v>
      </c>
      <c r="I69" s="10"/>
      <c r="J69" s="10">
        <f>SUM(J67:J68)</f>
        <v>0</v>
      </c>
    </row>
    <row r="70" spans="1:10">
      <c r="A70" s="5" t="s">
        <v>9</v>
      </c>
      <c r="B70" s="19" t="s">
        <v>9</v>
      </c>
      <c r="C70" s="5" t="s">
        <v>9</v>
      </c>
      <c r="D70" s="13"/>
      <c r="E70" s="13"/>
      <c r="F70" s="13"/>
      <c r="G70" s="13"/>
      <c r="H70" s="13"/>
      <c r="I70" s="13">
        <f>E70+G70</f>
        <v>0</v>
      </c>
      <c r="J70" s="13">
        <f>F70+H70</f>
        <v>0</v>
      </c>
    </row>
    <row r="71" spans="1:10" ht="30">
      <c r="A71" s="3" t="s">
        <v>9</v>
      </c>
      <c r="B71" s="17" t="s">
        <v>164</v>
      </c>
      <c r="C71" s="3" t="s">
        <v>9</v>
      </c>
      <c r="D71" s="10"/>
      <c r="E71" s="10"/>
      <c r="F71" s="10"/>
      <c r="G71" s="10"/>
      <c r="H71" s="10"/>
      <c r="I71" s="10"/>
      <c r="J71" s="10"/>
    </row>
    <row r="72" spans="1:10">
      <c r="A72" s="5" t="s">
        <v>165</v>
      </c>
      <c r="B72" s="19" t="s">
        <v>166</v>
      </c>
      <c r="C72" s="5" t="s">
        <v>68</v>
      </c>
      <c r="D72" s="13">
        <v>1</v>
      </c>
      <c r="E72" s="13">
        <v>0</v>
      </c>
      <c r="F72" s="13">
        <f t="shared" ref="F72:F81" si="12">D72*E72</f>
        <v>0</v>
      </c>
      <c r="G72" s="13">
        <v>0</v>
      </c>
      <c r="H72" s="13">
        <f t="shared" ref="H72:H81" si="13">D72*G72</f>
        <v>0</v>
      </c>
      <c r="I72" s="13">
        <f t="shared" ref="I72:I82" si="14">E72+G72</f>
        <v>0</v>
      </c>
      <c r="J72" s="13">
        <f t="shared" ref="J72:J82" si="15">F72+H72</f>
        <v>0</v>
      </c>
    </row>
    <row r="73" spans="1:10">
      <c r="A73" s="5" t="s">
        <v>167</v>
      </c>
      <c r="B73" s="19" t="s">
        <v>168</v>
      </c>
      <c r="C73" s="5" t="s">
        <v>169</v>
      </c>
      <c r="D73" s="13">
        <v>1</v>
      </c>
      <c r="E73" s="13">
        <v>0</v>
      </c>
      <c r="F73" s="13">
        <f t="shared" si="12"/>
        <v>0</v>
      </c>
      <c r="G73" s="13">
        <v>0</v>
      </c>
      <c r="H73" s="13">
        <f t="shared" si="13"/>
        <v>0</v>
      </c>
      <c r="I73" s="13">
        <f t="shared" si="14"/>
        <v>0</v>
      </c>
      <c r="J73" s="13">
        <f t="shared" si="15"/>
        <v>0</v>
      </c>
    </row>
    <row r="74" spans="1:10" ht="24.75">
      <c r="A74" s="5" t="s">
        <v>170</v>
      </c>
      <c r="B74" s="19" t="s">
        <v>171</v>
      </c>
      <c r="C74" s="5" t="s">
        <v>169</v>
      </c>
      <c r="D74" s="13">
        <v>1</v>
      </c>
      <c r="E74" s="13">
        <v>0</v>
      </c>
      <c r="F74" s="13">
        <f t="shared" si="12"/>
        <v>0</v>
      </c>
      <c r="G74" s="13">
        <v>0</v>
      </c>
      <c r="H74" s="13">
        <f t="shared" si="13"/>
        <v>0</v>
      </c>
      <c r="I74" s="13">
        <f t="shared" si="14"/>
        <v>0</v>
      </c>
      <c r="J74" s="13">
        <f t="shared" si="15"/>
        <v>0</v>
      </c>
    </row>
    <row r="75" spans="1:10">
      <c r="A75" s="5" t="s">
        <v>172</v>
      </c>
      <c r="B75" s="19" t="s">
        <v>173</v>
      </c>
      <c r="C75" s="5" t="s">
        <v>169</v>
      </c>
      <c r="D75" s="13">
        <v>14</v>
      </c>
      <c r="E75" s="13">
        <v>0</v>
      </c>
      <c r="F75" s="13">
        <f t="shared" si="12"/>
        <v>0</v>
      </c>
      <c r="G75" s="13">
        <v>0</v>
      </c>
      <c r="H75" s="13">
        <f t="shared" si="13"/>
        <v>0</v>
      </c>
      <c r="I75" s="13">
        <f t="shared" si="14"/>
        <v>0</v>
      </c>
      <c r="J75" s="13">
        <f t="shared" si="15"/>
        <v>0</v>
      </c>
    </row>
    <row r="76" spans="1:10">
      <c r="A76" s="5" t="s">
        <v>174</v>
      </c>
      <c r="B76" s="19" t="s">
        <v>175</v>
      </c>
      <c r="C76" s="5" t="s">
        <v>169</v>
      </c>
      <c r="D76" s="13">
        <v>5</v>
      </c>
      <c r="E76" s="13">
        <v>0</v>
      </c>
      <c r="F76" s="13">
        <f t="shared" si="12"/>
        <v>0</v>
      </c>
      <c r="G76" s="13">
        <v>0</v>
      </c>
      <c r="H76" s="13">
        <f t="shared" si="13"/>
        <v>0</v>
      </c>
      <c r="I76" s="13">
        <f t="shared" si="14"/>
        <v>0</v>
      </c>
      <c r="J76" s="13">
        <f t="shared" si="15"/>
        <v>0</v>
      </c>
    </row>
    <row r="77" spans="1:10">
      <c r="A77" s="5" t="s">
        <v>176</v>
      </c>
      <c r="B77" s="19" t="s">
        <v>177</v>
      </c>
      <c r="C77" s="5" t="s">
        <v>169</v>
      </c>
      <c r="D77" s="13">
        <v>1</v>
      </c>
      <c r="E77" s="13">
        <v>0</v>
      </c>
      <c r="F77" s="13">
        <f t="shared" si="12"/>
        <v>0</v>
      </c>
      <c r="G77" s="13">
        <v>0</v>
      </c>
      <c r="H77" s="13">
        <f t="shared" si="13"/>
        <v>0</v>
      </c>
      <c r="I77" s="13">
        <f t="shared" si="14"/>
        <v>0</v>
      </c>
      <c r="J77" s="13">
        <f t="shared" si="15"/>
        <v>0</v>
      </c>
    </row>
    <row r="78" spans="1:10">
      <c r="A78" s="5" t="s">
        <v>178</v>
      </c>
      <c r="B78" s="19" t="s">
        <v>179</v>
      </c>
      <c r="C78" s="5" t="s">
        <v>169</v>
      </c>
      <c r="D78" s="13">
        <v>1</v>
      </c>
      <c r="E78" s="13">
        <v>0</v>
      </c>
      <c r="F78" s="13">
        <f t="shared" si="12"/>
        <v>0</v>
      </c>
      <c r="G78" s="13">
        <v>0</v>
      </c>
      <c r="H78" s="13">
        <f t="shared" si="13"/>
        <v>0</v>
      </c>
      <c r="I78" s="13">
        <f t="shared" si="14"/>
        <v>0</v>
      </c>
      <c r="J78" s="13">
        <f t="shared" si="15"/>
        <v>0</v>
      </c>
    </row>
    <row r="79" spans="1:10" ht="24.75">
      <c r="A79" s="5" t="s">
        <v>180</v>
      </c>
      <c r="B79" s="19" t="s">
        <v>181</v>
      </c>
      <c r="C79" s="5" t="s">
        <v>68</v>
      </c>
      <c r="D79" s="13">
        <v>1</v>
      </c>
      <c r="E79" s="13">
        <v>0</v>
      </c>
      <c r="F79" s="13">
        <f t="shared" si="12"/>
        <v>0</v>
      </c>
      <c r="G79" s="13">
        <v>0</v>
      </c>
      <c r="H79" s="13">
        <f t="shared" si="13"/>
        <v>0</v>
      </c>
      <c r="I79" s="13">
        <f t="shared" si="14"/>
        <v>0</v>
      </c>
      <c r="J79" s="13">
        <f t="shared" si="15"/>
        <v>0</v>
      </c>
    </row>
    <row r="80" spans="1:10">
      <c r="A80" s="5" t="s">
        <v>182</v>
      </c>
      <c r="B80" s="19" t="s">
        <v>183</v>
      </c>
      <c r="C80" s="5" t="s">
        <v>153</v>
      </c>
      <c r="D80" s="13">
        <v>87</v>
      </c>
      <c r="E80" s="13">
        <v>0</v>
      </c>
      <c r="F80" s="13">
        <f t="shared" si="12"/>
        <v>0</v>
      </c>
      <c r="G80" s="13">
        <v>0</v>
      </c>
      <c r="H80" s="13">
        <f t="shared" si="13"/>
        <v>0</v>
      </c>
      <c r="I80" s="13">
        <f t="shared" si="14"/>
        <v>0</v>
      </c>
      <c r="J80" s="13">
        <f t="shared" si="15"/>
        <v>0</v>
      </c>
    </row>
    <row r="81" spans="1:10">
      <c r="A81" s="5" t="s">
        <v>184</v>
      </c>
      <c r="B81" s="19" t="s">
        <v>155</v>
      </c>
      <c r="C81" s="5" t="s">
        <v>68</v>
      </c>
      <c r="D81" s="13">
        <v>120</v>
      </c>
      <c r="E81" s="13">
        <v>0</v>
      </c>
      <c r="F81" s="13">
        <f t="shared" si="12"/>
        <v>0</v>
      </c>
      <c r="G81" s="13">
        <v>0</v>
      </c>
      <c r="H81" s="13">
        <f t="shared" si="13"/>
        <v>0</v>
      </c>
      <c r="I81" s="13">
        <f t="shared" si="14"/>
        <v>0</v>
      </c>
      <c r="J81" s="13">
        <f t="shared" si="15"/>
        <v>0</v>
      </c>
    </row>
    <row r="82" spans="1:10">
      <c r="A82" s="5" t="s">
        <v>185</v>
      </c>
      <c r="B82" s="19" t="s">
        <v>89</v>
      </c>
      <c r="C82" s="5" t="s">
        <v>9</v>
      </c>
      <c r="D82" s="13"/>
      <c r="E82" s="13"/>
      <c r="F82" s="13"/>
      <c r="G82" s="13"/>
      <c r="H82" s="13"/>
      <c r="I82" s="13">
        <f t="shared" si="14"/>
        <v>0</v>
      </c>
      <c r="J82" s="13">
        <f t="shared" si="15"/>
        <v>0</v>
      </c>
    </row>
    <row r="83" spans="1:10" ht="30">
      <c r="A83" s="3" t="s">
        <v>9</v>
      </c>
      <c r="B83" s="17" t="s">
        <v>186</v>
      </c>
      <c r="C83" s="3" t="s">
        <v>9</v>
      </c>
      <c r="D83" s="10"/>
      <c r="E83" s="10"/>
      <c r="F83" s="10">
        <f>SUM(F72:F82)</f>
        <v>0</v>
      </c>
      <c r="G83" s="10"/>
      <c r="H83" s="10">
        <f>SUM(H72:H82)</f>
        <v>0</v>
      </c>
      <c r="I83" s="10"/>
      <c r="J83" s="10">
        <f>SUM(J72:J82)</f>
        <v>0</v>
      </c>
    </row>
    <row r="84" spans="1:10">
      <c r="A84" s="5" t="s">
        <v>9</v>
      </c>
      <c r="B84" s="19" t="s">
        <v>9</v>
      </c>
      <c r="C84" s="5" t="s">
        <v>9</v>
      </c>
      <c r="D84" s="13"/>
      <c r="E84" s="13"/>
      <c r="F84" s="13"/>
      <c r="G84" s="13"/>
      <c r="H84" s="13"/>
      <c r="I84" s="13">
        <f>E84+G84</f>
        <v>0</v>
      </c>
      <c r="J84" s="13">
        <f>F84+H84</f>
        <v>0</v>
      </c>
    </row>
    <row r="85" spans="1:10">
      <c r="A85" s="3" t="s">
        <v>9</v>
      </c>
      <c r="B85" s="17" t="s">
        <v>187</v>
      </c>
      <c r="C85" s="3" t="s">
        <v>9</v>
      </c>
      <c r="D85" s="10"/>
      <c r="E85" s="10"/>
      <c r="F85" s="10"/>
      <c r="G85" s="10"/>
      <c r="H85" s="10"/>
      <c r="I85" s="10"/>
      <c r="J85" s="10"/>
    </row>
    <row r="86" spans="1:10">
      <c r="A86" s="5" t="s">
        <v>188</v>
      </c>
      <c r="B86" s="19" t="s">
        <v>189</v>
      </c>
      <c r="C86" s="5" t="s">
        <v>68</v>
      </c>
      <c r="D86" s="13">
        <v>13</v>
      </c>
      <c r="E86" s="13">
        <v>0</v>
      </c>
      <c r="F86" s="13">
        <f>D86*E86</f>
        <v>0</v>
      </c>
      <c r="G86" s="13">
        <v>0</v>
      </c>
      <c r="H86" s="13">
        <f>D86*G86</f>
        <v>0</v>
      </c>
      <c r="I86" s="13">
        <f>E86+G86</f>
        <v>0</v>
      </c>
      <c r="J86" s="13">
        <f>F86+H86</f>
        <v>0</v>
      </c>
    </row>
    <row r="87" spans="1:10">
      <c r="A87" s="5" t="s">
        <v>190</v>
      </c>
      <c r="B87" s="19" t="s">
        <v>191</v>
      </c>
      <c r="C87" s="5" t="s">
        <v>68</v>
      </c>
      <c r="D87" s="13">
        <v>1</v>
      </c>
      <c r="E87" s="13">
        <v>0</v>
      </c>
      <c r="F87" s="13">
        <f>D87*E87</f>
        <v>0</v>
      </c>
      <c r="G87" s="13">
        <v>0</v>
      </c>
      <c r="H87" s="13">
        <f>D87*G87</f>
        <v>0</v>
      </c>
      <c r="I87" s="13">
        <f>E87+G87</f>
        <v>0</v>
      </c>
      <c r="J87" s="13">
        <f>F87+H87</f>
        <v>0</v>
      </c>
    </row>
    <row r="88" spans="1:10" ht="30">
      <c r="A88" s="3" t="s">
        <v>9</v>
      </c>
      <c r="B88" s="17" t="s">
        <v>192</v>
      </c>
      <c r="C88" s="3" t="s">
        <v>9</v>
      </c>
      <c r="D88" s="10"/>
      <c r="E88" s="10"/>
      <c r="F88" s="10">
        <f>SUM(F86:F87)</f>
        <v>0</v>
      </c>
      <c r="G88" s="10"/>
      <c r="H88" s="10">
        <f>SUM(H86:H87)</f>
        <v>0</v>
      </c>
      <c r="I88" s="10"/>
      <c r="J88" s="10">
        <f>SUM(J86:J87)</f>
        <v>0</v>
      </c>
    </row>
    <row r="89" spans="1:10">
      <c r="A89" s="5" t="s">
        <v>9</v>
      </c>
      <c r="B89" s="19" t="s">
        <v>9</v>
      </c>
      <c r="C89" s="5" t="s">
        <v>9</v>
      </c>
      <c r="D89" s="13"/>
      <c r="E89" s="13"/>
      <c r="F89" s="13"/>
      <c r="G89" s="13"/>
      <c r="H89" s="13"/>
      <c r="I89" s="13">
        <f>E89+G89</f>
        <v>0</v>
      </c>
      <c r="J89" s="13">
        <f>F89+H89</f>
        <v>0</v>
      </c>
    </row>
    <row r="90" spans="1:10">
      <c r="A90" s="3" t="s">
        <v>9</v>
      </c>
      <c r="B90" s="17" t="s">
        <v>193</v>
      </c>
      <c r="C90" s="3" t="s">
        <v>9</v>
      </c>
      <c r="D90" s="10"/>
      <c r="E90" s="10"/>
      <c r="F90" s="10"/>
      <c r="G90" s="10"/>
      <c r="H90" s="10"/>
      <c r="I90" s="10"/>
      <c r="J90" s="10"/>
    </row>
    <row r="91" spans="1:10">
      <c r="A91" s="5" t="s">
        <v>194</v>
      </c>
      <c r="B91" s="19" t="s">
        <v>195</v>
      </c>
      <c r="C91" s="5" t="s">
        <v>68</v>
      </c>
      <c r="D91" s="13">
        <v>60</v>
      </c>
      <c r="E91" s="13">
        <v>0</v>
      </c>
      <c r="F91" s="13">
        <f t="shared" ref="F91:F97" si="16">D91*E91</f>
        <v>0</v>
      </c>
      <c r="G91" s="13">
        <v>0</v>
      </c>
      <c r="H91" s="13">
        <f t="shared" ref="H91:H97" si="17">D91*G91</f>
        <v>0</v>
      </c>
      <c r="I91" s="13">
        <f t="shared" ref="I91:I103" si="18">E91+G91</f>
        <v>0</v>
      </c>
      <c r="J91" s="13">
        <f t="shared" ref="J91:J103" si="19">F91+H91</f>
        <v>0</v>
      </c>
    </row>
    <row r="92" spans="1:10">
      <c r="A92" s="5" t="s">
        <v>196</v>
      </c>
      <c r="B92" s="19" t="s">
        <v>197</v>
      </c>
      <c r="C92" s="5" t="s">
        <v>68</v>
      </c>
      <c r="D92" s="13">
        <v>2</v>
      </c>
      <c r="E92" s="13">
        <v>0</v>
      </c>
      <c r="F92" s="13">
        <f t="shared" si="16"/>
        <v>0</v>
      </c>
      <c r="G92" s="13">
        <v>0</v>
      </c>
      <c r="H92" s="13">
        <f t="shared" si="17"/>
        <v>0</v>
      </c>
      <c r="I92" s="13">
        <f t="shared" si="18"/>
        <v>0</v>
      </c>
      <c r="J92" s="13">
        <f t="shared" si="19"/>
        <v>0</v>
      </c>
    </row>
    <row r="93" spans="1:10">
      <c r="A93" s="5" t="s">
        <v>198</v>
      </c>
      <c r="B93" s="19" t="s">
        <v>199</v>
      </c>
      <c r="C93" s="5" t="s">
        <v>68</v>
      </c>
      <c r="D93" s="13">
        <v>4</v>
      </c>
      <c r="E93" s="13">
        <v>0</v>
      </c>
      <c r="F93" s="13">
        <f t="shared" si="16"/>
        <v>0</v>
      </c>
      <c r="G93" s="13">
        <v>0</v>
      </c>
      <c r="H93" s="13">
        <f t="shared" si="17"/>
        <v>0</v>
      </c>
      <c r="I93" s="13">
        <f t="shared" si="18"/>
        <v>0</v>
      </c>
      <c r="J93" s="13">
        <f t="shared" si="19"/>
        <v>0</v>
      </c>
    </row>
    <row r="94" spans="1:10">
      <c r="A94" s="5" t="s">
        <v>200</v>
      </c>
      <c r="B94" s="19" t="s">
        <v>109</v>
      </c>
      <c r="C94" s="5" t="s">
        <v>68</v>
      </c>
      <c r="D94" s="13">
        <v>84</v>
      </c>
      <c r="E94" s="13">
        <v>0</v>
      </c>
      <c r="F94" s="13">
        <f t="shared" si="16"/>
        <v>0</v>
      </c>
      <c r="G94" s="13">
        <v>0</v>
      </c>
      <c r="H94" s="13">
        <f t="shared" si="17"/>
        <v>0</v>
      </c>
      <c r="I94" s="13">
        <f t="shared" si="18"/>
        <v>0</v>
      </c>
      <c r="J94" s="13">
        <f t="shared" si="19"/>
        <v>0</v>
      </c>
    </row>
    <row r="95" spans="1:10" ht="24.75">
      <c r="A95" s="5" t="s">
        <v>201</v>
      </c>
      <c r="B95" s="19" t="s">
        <v>202</v>
      </c>
      <c r="C95" s="5" t="s">
        <v>68</v>
      </c>
      <c r="D95" s="13">
        <v>1</v>
      </c>
      <c r="E95" s="13">
        <v>0</v>
      </c>
      <c r="F95" s="13">
        <f t="shared" si="16"/>
        <v>0</v>
      </c>
      <c r="G95" s="13">
        <v>0</v>
      </c>
      <c r="H95" s="13">
        <f t="shared" si="17"/>
        <v>0</v>
      </c>
      <c r="I95" s="13">
        <f t="shared" si="18"/>
        <v>0</v>
      </c>
      <c r="J95" s="13">
        <f t="shared" si="19"/>
        <v>0</v>
      </c>
    </row>
    <row r="96" spans="1:10">
      <c r="A96" s="5" t="s">
        <v>203</v>
      </c>
      <c r="B96" s="19" t="s">
        <v>204</v>
      </c>
      <c r="C96" s="5" t="s">
        <v>68</v>
      </c>
      <c r="D96" s="13">
        <v>210</v>
      </c>
      <c r="E96" s="13">
        <v>0</v>
      </c>
      <c r="F96" s="13">
        <f t="shared" si="16"/>
        <v>0</v>
      </c>
      <c r="G96" s="13">
        <v>0</v>
      </c>
      <c r="H96" s="13">
        <f t="shared" si="17"/>
        <v>0</v>
      </c>
      <c r="I96" s="13">
        <f t="shared" si="18"/>
        <v>0</v>
      </c>
      <c r="J96" s="13">
        <f t="shared" si="19"/>
        <v>0</v>
      </c>
    </row>
    <row r="97" spans="1:10">
      <c r="A97" s="5" t="s">
        <v>205</v>
      </c>
      <c r="B97" s="19" t="s">
        <v>206</v>
      </c>
      <c r="C97" s="5" t="s">
        <v>68</v>
      </c>
      <c r="D97" s="13">
        <v>89</v>
      </c>
      <c r="E97" s="13">
        <v>0</v>
      </c>
      <c r="F97" s="13">
        <f t="shared" si="16"/>
        <v>0</v>
      </c>
      <c r="G97" s="13">
        <v>0</v>
      </c>
      <c r="H97" s="13">
        <f t="shared" si="17"/>
        <v>0</v>
      </c>
      <c r="I97" s="13">
        <f t="shared" si="18"/>
        <v>0</v>
      </c>
      <c r="J97" s="13">
        <f t="shared" si="19"/>
        <v>0</v>
      </c>
    </row>
    <row r="98" spans="1:10">
      <c r="A98" s="5" t="s">
        <v>9</v>
      </c>
      <c r="B98" s="19" t="s">
        <v>9</v>
      </c>
      <c r="C98" s="5" t="s">
        <v>9</v>
      </c>
      <c r="D98" s="13"/>
      <c r="E98" s="13">
        <v>0</v>
      </c>
      <c r="F98" s="13"/>
      <c r="G98" s="13"/>
      <c r="H98" s="13"/>
      <c r="I98" s="13">
        <f t="shared" si="18"/>
        <v>0</v>
      </c>
      <c r="J98" s="13">
        <f t="shared" si="19"/>
        <v>0</v>
      </c>
    </row>
    <row r="99" spans="1:10">
      <c r="A99" s="5" t="s">
        <v>207</v>
      </c>
      <c r="B99" s="19" t="s">
        <v>208</v>
      </c>
      <c r="C99" s="5" t="s">
        <v>58</v>
      </c>
      <c r="D99" s="13">
        <v>14</v>
      </c>
      <c r="E99" s="13">
        <v>0</v>
      </c>
      <c r="F99" s="13">
        <f>D99*E99</f>
        <v>0</v>
      </c>
      <c r="G99" s="13">
        <v>0</v>
      </c>
      <c r="H99" s="13">
        <f>D99*G99</f>
        <v>0</v>
      </c>
      <c r="I99" s="13">
        <f t="shared" si="18"/>
        <v>0</v>
      </c>
      <c r="J99" s="13">
        <f t="shared" si="19"/>
        <v>0</v>
      </c>
    </row>
    <row r="100" spans="1:10">
      <c r="A100" s="5" t="s">
        <v>209</v>
      </c>
      <c r="B100" s="19" t="s">
        <v>210</v>
      </c>
      <c r="C100" s="5" t="s">
        <v>68</v>
      </c>
      <c r="D100" s="13">
        <v>14</v>
      </c>
      <c r="E100" s="13">
        <v>0</v>
      </c>
      <c r="F100" s="13">
        <f>D100*E100</f>
        <v>0</v>
      </c>
      <c r="G100" s="13">
        <v>0</v>
      </c>
      <c r="H100" s="13">
        <f>D100*G100</f>
        <v>0</v>
      </c>
      <c r="I100" s="13">
        <f t="shared" si="18"/>
        <v>0</v>
      </c>
      <c r="J100" s="13">
        <f t="shared" si="19"/>
        <v>0</v>
      </c>
    </row>
    <row r="101" spans="1:10" ht="24.75">
      <c r="A101" s="5" t="s">
        <v>211</v>
      </c>
      <c r="B101" s="19" t="s">
        <v>212</v>
      </c>
      <c r="C101" s="5" t="s">
        <v>68</v>
      </c>
      <c r="D101" s="13">
        <v>14</v>
      </c>
      <c r="E101" s="13">
        <v>0</v>
      </c>
      <c r="F101" s="13">
        <f>D101*E101</f>
        <v>0</v>
      </c>
      <c r="G101" s="13">
        <v>0</v>
      </c>
      <c r="H101" s="13">
        <f>D101*G101</f>
        <v>0</v>
      </c>
      <c r="I101" s="13">
        <f t="shared" si="18"/>
        <v>0</v>
      </c>
      <c r="J101" s="13">
        <f t="shared" si="19"/>
        <v>0</v>
      </c>
    </row>
    <row r="102" spans="1:10">
      <c r="A102" s="5" t="s">
        <v>213</v>
      </c>
      <c r="B102" s="19" t="s">
        <v>214</v>
      </c>
      <c r="C102" s="5" t="s">
        <v>153</v>
      </c>
      <c r="D102" s="13">
        <v>192</v>
      </c>
      <c r="E102" s="13">
        <v>0</v>
      </c>
      <c r="F102" s="13">
        <f>D102*E102</f>
        <v>0</v>
      </c>
      <c r="G102" s="13">
        <v>0</v>
      </c>
      <c r="H102" s="13">
        <f>D102*G102</f>
        <v>0</v>
      </c>
      <c r="I102" s="13">
        <f t="shared" si="18"/>
        <v>0</v>
      </c>
      <c r="J102" s="13">
        <f t="shared" si="19"/>
        <v>0</v>
      </c>
    </row>
    <row r="103" spans="1:10">
      <c r="A103" s="5" t="s">
        <v>215</v>
      </c>
      <c r="B103" s="19" t="s">
        <v>87</v>
      </c>
      <c r="C103" s="5" t="s">
        <v>68</v>
      </c>
      <c r="D103" s="13">
        <v>700</v>
      </c>
      <c r="E103" s="13">
        <v>0</v>
      </c>
      <c r="F103" s="13">
        <f>D103*E103</f>
        <v>0</v>
      </c>
      <c r="G103" s="13">
        <v>0</v>
      </c>
      <c r="H103" s="13">
        <f>D103*G103</f>
        <v>0</v>
      </c>
      <c r="I103" s="13">
        <f t="shared" si="18"/>
        <v>0</v>
      </c>
      <c r="J103" s="13">
        <f t="shared" si="19"/>
        <v>0</v>
      </c>
    </row>
    <row r="104" spans="1:10" ht="30">
      <c r="A104" s="3" t="s">
        <v>9</v>
      </c>
      <c r="B104" s="17" t="s">
        <v>216</v>
      </c>
      <c r="C104" s="3" t="s">
        <v>9</v>
      </c>
      <c r="D104" s="10"/>
      <c r="E104" s="10"/>
      <c r="F104" s="10">
        <f>SUM(F91:F103)</f>
        <v>0</v>
      </c>
      <c r="G104" s="10"/>
      <c r="H104" s="10">
        <f>SUM(H91:H103)</f>
        <v>0</v>
      </c>
      <c r="I104" s="10"/>
      <c r="J104" s="10">
        <f>SUM(J91:J103)</f>
        <v>0</v>
      </c>
    </row>
    <row r="105" spans="1:10">
      <c r="A105" s="5" t="s">
        <v>9</v>
      </c>
      <c r="B105" s="19" t="s">
        <v>9</v>
      </c>
      <c r="C105" s="5" t="s">
        <v>9</v>
      </c>
      <c r="D105" s="13"/>
      <c r="E105" s="13"/>
      <c r="F105" s="13"/>
      <c r="G105" s="13"/>
      <c r="H105" s="13"/>
      <c r="I105" s="13">
        <f>E105+G105</f>
        <v>0</v>
      </c>
      <c r="J105" s="13">
        <f>F105+H105</f>
        <v>0</v>
      </c>
    </row>
    <row r="106" spans="1:10">
      <c r="A106" s="3" t="s">
        <v>9</v>
      </c>
      <c r="B106" s="17" t="s">
        <v>217</v>
      </c>
      <c r="C106" s="3" t="s">
        <v>9</v>
      </c>
      <c r="D106" s="10"/>
      <c r="E106" s="10"/>
      <c r="F106" s="10"/>
      <c r="G106" s="10"/>
      <c r="H106" s="10"/>
      <c r="I106" s="10"/>
      <c r="J106" s="10"/>
    </row>
    <row r="107" spans="1:10">
      <c r="A107" s="5" t="s">
        <v>218</v>
      </c>
      <c r="B107" s="19" t="s">
        <v>219</v>
      </c>
      <c r="C107" s="5" t="s">
        <v>107</v>
      </c>
      <c r="D107" s="13">
        <v>1</v>
      </c>
      <c r="E107" s="13">
        <v>0</v>
      </c>
      <c r="F107" s="13">
        <f>D107*E107</f>
        <v>0</v>
      </c>
      <c r="G107" s="13">
        <v>0</v>
      </c>
      <c r="H107" s="13">
        <f>D107*G107</f>
        <v>0</v>
      </c>
      <c r="I107" s="13">
        <f>E107+G107</f>
        <v>0</v>
      </c>
      <c r="J107" s="13">
        <f>F107+H107</f>
        <v>0</v>
      </c>
    </row>
    <row r="108" spans="1:10" ht="30">
      <c r="A108" s="3" t="s">
        <v>9</v>
      </c>
      <c r="B108" s="17" t="s">
        <v>220</v>
      </c>
      <c r="C108" s="3" t="s">
        <v>9</v>
      </c>
      <c r="D108" s="10"/>
      <c r="E108" s="10"/>
      <c r="F108" s="10">
        <f>SUM(F107:F107)</f>
        <v>0</v>
      </c>
      <c r="G108" s="10"/>
      <c r="H108" s="10">
        <f>SUM(H107:H107)</f>
        <v>0</v>
      </c>
      <c r="I108" s="10"/>
      <c r="J108" s="10">
        <f>SUM(J107:J107)</f>
        <v>0</v>
      </c>
    </row>
    <row r="109" spans="1:10">
      <c r="A109" s="5" t="s">
        <v>9</v>
      </c>
      <c r="B109" s="19" t="s">
        <v>9</v>
      </c>
      <c r="C109" s="5" t="s">
        <v>9</v>
      </c>
      <c r="D109" s="13"/>
      <c r="E109" s="13"/>
      <c r="F109" s="13"/>
      <c r="G109" s="13"/>
      <c r="H109" s="13"/>
      <c r="I109" s="13">
        <f>E109+G109</f>
        <v>0</v>
      </c>
      <c r="J109" s="13">
        <f>F109+H109</f>
        <v>0</v>
      </c>
    </row>
    <row r="110" spans="1:10">
      <c r="A110" s="3" t="s">
        <v>9</v>
      </c>
      <c r="B110" s="17" t="s">
        <v>221</v>
      </c>
      <c r="C110" s="3" t="s">
        <v>9</v>
      </c>
      <c r="D110" s="10"/>
      <c r="E110" s="10"/>
      <c r="F110" s="10"/>
      <c r="G110" s="10"/>
      <c r="H110" s="10"/>
      <c r="I110" s="10"/>
      <c r="J110" s="10"/>
    </row>
    <row r="111" spans="1:10">
      <c r="A111" s="5" t="s">
        <v>222</v>
      </c>
      <c r="B111" s="19" t="s">
        <v>219</v>
      </c>
      <c r="C111" s="5" t="s">
        <v>107</v>
      </c>
      <c r="D111" s="13">
        <v>1</v>
      </c>
      <c r="E111" s="13">
        <v>0</v>
      </c>
      <c r="F111" s="13">
        <f>D111*E111</f>
        <v>0</v>
      </c>
      <c r="G111" s="13">
        <v>0</v>
      </c>
      <c r="H111" s="13">
        <f>D111*G111</f>
        <v>0</v>
      </c>
      <c r="I111" s="13">
        <f>E111+G111</f>
        <v>0</v>
      </c>
      <c r="J111" s="13">
        <f>F111+H111</f>
        <v>0</v>
      </c>
    </row>
    <row r="112" spans="1:10" ht="30">
      <c r="A112" s="3" t="s">
        <v>9</v>
      </c>
      <c r="B112" s="17" t="s">
        <v>223</v>
      </c>
      <c r="C112" s="3" t="s">
        <v>9</v>
      </c>
      <c r="D112" s="10"/>
      <c r="E112" s="10"/>
      <c r="F112" s="10">
        <f>SUM(F111:F111)</f>
        <v>0</v>
      </c>
      <c r="G112" s="10"/>
      <c r="H112" s="10">
        <f>SUM(H111:H111)</f>
        <v>0</v>
      </c>
      <c r="I112" s="10"/>
      <c r="J112" s="10">
        <f>SUM(J111:J111)</f>
        <v>0</v>
      </c>
    </row>
    <row r="113" spans="1:10">
      <c r="A113" s="5" t="s">
        <v>9</v>
      </c>
      <c r="B113" s="19" t="s">
        <v>9</v>
      </c>
      <c r="C113" s="5" t="s">
        <v>9</v>
      </c>
      <c r="D113" s="13"/>
      <c r="E113" s="13"/>
      <c r="F113" s="13"/>
      <c r="G113" s="13"/>
      <c r="H113" s="13"/>
      <c r="I113" s="13">
        <f>E113+G113</f>
        <v>0</v>
      </c>
      <c r="J113" s="13">
        <f>F113+H113</f>
        <v>0</v>
      </c>
    </row>
    <row r="114" spans="1:10">
      <c r="A114" s="3" t="s">
        <v>9</v>
      </c>
      <c r="B114" s="17" t="s">
        <v>224</v>
      </c>
      <c r="C114" s="3" t="s">
        <v>9</v>
      </c>
      <c r="D114" s="10"/>
      <c r="E114" s="10"/>
      <c r="F114" s="10"/>
      <c r="G114" s="10"/>
      <c r="H114" s="10"/>
      <c r="I114" s="10"/>
      <c r="J114" s="10"/>
    </row>
    <row r="115" spans="1:10" ht="24.75">
      <c r="A115" s="5" t="s">
        <v>225</v>
      </c>
      <c r="B115" s="19" t="s">
        <v>171</v>
      </c>
      <c r="C115" s="5" t="s">
        <v>169</v>
      </c>
      <c r="D115" s="13">
        <v>12</v>
      </c>
      <c r="E115" s="13">
        <v>0</v>
      </c>
      <c r="F115" s="13">
        <f>D115*E115</f>
        <v>0</v>
      </c>
      <c r="G115" s="13">
        <v>0</v>
      </c>
      <c r="H115" s="13">
        <f>D115*G115</f>
        <v>0</v>
      </c>
      <c r="I115" s="13">
        <f t="shared" ref="I115:J117" si="20">E115+G115</f>
        <v>0</v>
      </c>
      <c r="J115" s="13">
        <f t="shared" si="20"/>
        <v>0</v>
      </c>
    </row>
    <row r="116" spans="1:10">
      <c r="A116" s="5" t="s">
        <v>226</v>
      </c>
      <c r="B116" s="19" t="s">
        <v>227</v>
      </c>
      <c r="C116" s="5" t="s">
        <v>153</v>
      </c>
      <c r="D116" s="13">
        <v>12</v>
      </c>
      <c r="E116" s="13">
        <v>0</v>
      </c>
      <c r="F116" s="13">
        <f>D116*E116</f>
        <v>0</v>
      </c>
      <c r="G116" s="13">
        <v>0</v>
      </c>
      <c r="H116" s="13">
        <f>D116*G116</f>
        <v>0</v>
      </c>
      <c r="I116" s="13">
        <f t="shared" si="20"/>
        <v>0</v>
      </c>
      <c r="J116" s="13">
        <f t="shared" si="20"/>
        <v>0</v>
      </c>
    </row>
    <row r="117" spans="1:10">
      <c r="A117" s="5" t="s">
        <v>228</v>
      </c>
      <c r="B117" s="19" t="s">
        <v>89</v>
      </c>
      <c r="C117" s="5" t="s">
        <v>9</v>
      </c>
      <c r="D117" s="13"/>
      <c r="E117" s="13"/>
      <c r="F117" s="13"/>
      <c r="G117" s="13"/>
      <c r="H117" s="13"/>
      <c r="I117" s="13">
        <f t="shared" si="20"/>
        <v>0</v>
      </c>
      <c r="J117" s="13">
        <f t="shared" si="20"/>
        <v>0</v>
      </c>
    </row>
    <row r="118" spans="1:10" ht="30">
      <c r="A118" s="3" t="s">
        <v>9</v>
      </c>
      <c r="B118" s="17" t="s">
        <v>229</v>
      </c>
      <c r="C118" s="3" t="s">
        <v>9</v>
      </c>
      <c r="D118" s="10"/>
      <c r="E118" s="10"/>
      <c r="F118" s="10">
        <f>SUM(F115:F117)</f>
        <v>0</v>
      </c>
      <c r="G118" s="10"/>
      <c r="H118" s="10">
        <f>SUM(H115:H117)</f>
        <v>0</v>
      </c>
      <c r="I118" s="10"/>
      <c r="J118" s="10">
        <f>SUM(J115:J117)</f>
        <v>0</v>
      </c>
    </row>
    <row r="119" spans="1:10">
      <c r="A119" s="5" t="s">
        <v>9</v>
      </c>
      <c r="B119" s="19" t="s">
        <v>9</v>
      </c>
      <c r="C119" s="5" t="s">
        <v>9</v>
      </c>
      <c r="D119" s="13"/>
      <c r="E119" s="13"/>
      <c r="F119" s="13"/>
      <c r="G119" s="13"/>
      <c r="H119" s="13"/>
      <c r="I119" s="13">
        <f>E119+G119</f>
        <v>0</v>
      </c>
      <c r="J119" s="13">
        <f>F119+H119</f>
        <v>0</v>
      </c>
    </row>
    <row r="120" spans="1:10">
      <c r="A120" s="3" t="s">
        <v>9</v>
      </c>
      <c r="B120" s="17" t="s">
        <v>230</v>
      </c>
      <c r="C120" s="3" t="s">
        <v>9</v>
      </c>
      <c r="D120" s="10"/>
      <c r="E120" s="10"/>
      <c r="F120" s="10"/>
      <c r="G120" s="10"/>
      <c r="H120" s="10"/>
      <c r="I120" s="10"/>
      <c r="J120" s="10"/>
    </row>
    <row r="121" spans="1:10">
      <c r="A121" s="5" t="s">
        <v>231</v>
      </c>
      <c r="B121" s="19" t="s">
        <v>232</v>
      </c>
      <c r="C121" s="5" t="s">
        <v>68</v>
      </c>
      <c r="D121" s="13">
        <v>1</v>
      </c>
      <c r="E121" s="13">
        <v>0</v>
      </c>
      <c r="F121" s="13">
        <f t="shared" ref="F121:F128" si="21">D121*E121</f>
        <v>0</v>
      </c>
      <c r="G121" s="13">
        <v>0</v>
      </c>
      <c r="H121" s="13">
        <f t="shared" ref="H121:H128" si="22">D121*G121</f>
        <v>0</v>
      </c>
      <c r="I121" s="13">
        <f t="shared" ref="I121:J128" si="23">E121+G121</f>
        <v>0</v>
      </c>
      <c r="J121" s="13">
        <f t="shared" si="23"/>
        <v>0</v>
      </c>
    </row>
    <row r="122" spans="1:10">
      <c r="A122" s="5" t="s">
        <v>233</v>
      </c>
      <c r="B122" s="19" t="s">
        <v>234</v>
      </c>
      <c r="C122" s="5" t="s">
        <v>68</v>
      </c>
      <c r="D122" s="13">
        <v>1</v>
      </c>
      <c r="E122" s="13">
        <v>0</v>
      </c>
      <c r="F122" s="13">
        <f t="shared" si="21"/>
        <v>0</v>
      </c>
      <c r="G122" s="13">
        <v>0</v>
      </c>
      <c r="H122" s="13">
        <f t="shared" si="22"/>
        <v>0</v>
      </c>
      <c r="I122" s="13">
        <f t="shared" si="23"/>
        <v>0</v>
      </c>
      <c r="J122" s="13">
        <f t="shared" si="23"/>
        <v>0</v>
      </c>
    </row>
    <row r="123" spans="1:10">
      <c r="A123" s="5" t="s">
        <v>235</v>
      </c>
      <c r="B123" s="19" t="s">
        <v>236</v>
      </c>
      <c r="C123" s="5" t="s">
        <v>153</v>
      </c>
      <c r="D123" s="13">
        <v>60</v>
      </c>
      <c r="E123" s="13">
        <v>0</v>
      </c>
      <c r="F123" s="13">
        <f t="shared" si="21"/>
        <v>0</v>
      </c>
      <c r="G123" s="13">
        <v>0</v>
      </c>
      <c r="H123" s="13">
        <f t="shared" si="22"/>
        <v>0</v>
      </c>
      <c r="I123" s="13">
        <f t="shared" si="23"/>
        <v>0</v>
      </c>
      <c r="J123" s="13">
        <f t="shared" si="23"/>
        <v>0</v>
      </c>
    </row>
    <row r="124" spans="1:10">
      <c r="A124" s="5" t="s">
        <v>237</v>
      </c>
      <c r="B124" s="19" t="s">
        <v>238</v>
      </c>
      <c r="C124" s="5" t="s">
        <v>68</v>
      </c>
      <c r="D124" s="13">
        <v>1</v>
      </c>
      <c r="E124" s="13">
        <v>0</v>
      </c>
      <c r="F124" s="13">
        <f t="shared" si="21"/>
        <v>0</v>
      </c>
      <c r="G124" s="13">
        <v>0</v>
      </c>
      <c r="H124" s="13">
        <f t="shared" si="22"/>
        <v>0</v>
      </c>
      <c r="I124" s="13">
        <f t="shared" si="23"/>
        <v>0</v>
      </c>
      <c r="J124" s="13">
        <f t="shared" si="23"/>
        <v>0</v>
      </c>
    </row>
    <row r="125" spans="1:10">
      <c r="A125" s="5" t="s">
        <v>239</v>
      </c>
      <c r="B125" s="19" t="s">
        <v>240</v>
      </c>
      <c r="C125" s="5" t="s">
        <v>68</v>
      </c>
      <c r="D125" s="13">
        <v>1</v>
      </c>
      <c r="E125" s="13">
        <v>0</v>
      </c>
      <c r="F125" s="13">
        <f t="shared" si="21"/>
        <v>0</v>
      </c>
      <c r="G125" s="13">
        <v>0</v>
      </c>
      <c r="H125" s="13">
        <f t="shared" si="22"/>
        <v>0</v>
      </c>
      <c r="I125" s="13">
        <f t="shared" si="23"/>
        <v>0</v>
      </c>
      <c r="J125" s="13">
        <f t="shared" si="23"/>
        <v>0</v>
      </c>
    </row>
    <row r="126" spans="1:10">
      <c r="A126" s="5" t="s">
        <v>241</v>
      </c>
      <c r="B126" s="19" t="s">
        <v>242</v>
      </c>
      <c r="C126" s="5" t="s">
        <v>68</v>
      </c>
      <c r="D126" s="13">
        <v>1</v>
      </c>
      <c r="E126" s="13">
        <v>0</v>
      </c>
      <c r="F126" s="13">
        <f t="shared" si="21"/>
        <v>0</v>
      </c>
      <c r="G126" s="13">
        <v>0</v>
      </c>
      <c r="H126" s="13">
        <f t="shared" si="22"/>
        <v>0</v>
      </c>
      <c r="I126" s="13">
        <f t="shared" si="23"/>
        <v>0</v>
      </c>
      <c r="J126" s="13">
        <f t="shared" si="23"/>
        <v>0</v>
      </c>
    </row>
    <row r="127" spans="1:10">
      <c r="A127" s="5" t="s">
        <v>243</v>
      </c>
      <c r="B127" s="19" t="s">
        <v>244</v>
      </c>
      <c r="C127" s="5" t="s">
        <v>153</v>
      </c>
      <c r="D127" s="13">
        <v>32</v>
      </c>
      <c r="E127" s="13">
        <v>0</v>
      </c>
      <c r="F127" s="13">
        <f t="shared" si="21"/>
        <v>0</v>
      </c>
      <c r="G127" s="13">
        <v>0</v>
      </c>
      <c r="H127" s="13">
        <f t="shared" si="22"/>
        <v>0</v>
      </c>
      <c r="I127" s="13">
        <f t="shared" si="23"/>
        <v>0</v>
      </c>
      <c r="J127" s="13">
        <f t="shared" si="23"/>
        <v>0</v>
      </c>
    </row>
    <row r="128" spans="1:10">
      <c r="A128" s="5" t="s">
        <v>245</v>
      </c>
      <c r="B128" s="19" t="s">
        <v>246</v>
      </c>
      <c r="C128" s="5" t="s">
        <v>153</v>
      </c>
      <c r="D128" s="13">
        <v>24</v>
      </c>
      <c r="E128" s="13">
        <v>0</v>
      </c>
      <c r="F128" s="13">
        <f t="shared" si="21"/>
        <v>0</v>
      </c>
      <c r="G128" s="13">
        <v>0</v>
      </c>
      <c r="H128" s="13">
        <f t="shared" si="22"/>
        <v>0</v>
      </c>
      <c r="I128" s="13">
        <f t="shared" si="23"/>
        <v>0</v>
      </c>
      <c r="J128" s="13">
        <f t="shared" si="23"/>
        <v>0</v>
      </c>
    </row>
    <row r="129" spans="1:10">
      <c r="A129" s="3" t="s">
        <v>9</v>
      </c>
      <c r="B129" s="17" t="s">
        <v>247</v>
      </c>
      <c r="C129" s="3" t="s">
        <v>9</v>
      </c>
      <c r="D129" s="10"/>
      <c r="E129" s="10"/>
      <c r="F129" s="10">
        <f>SUM(F121:F128)</f>
        <v>0</v>
      </c>
      <c r="G129" s="10"/>
      <c r="H129" s="10">
        <f>SUM(H121:H128)</f>
        <v>0</v>
      </c>
      <c r="I129" s="10"/>
      <c r="J129" s="10">
        <f>SUM(J121:J128)</f>
        <v>0</v>
      </c>
    </row>
    <row r="130" spans="1:10">
      <c r="A130"/>
      <c r="B130" s="20"/>
      <c r="C130"/>
      <c r="D130"/>
      <c r="E130"/>
      <c r="F130"/>
      <c r="G130"/>
      <c r="H130"/>
      <c r="I130"/>
      <c r="J130"/>
    </row>
    <row r="131" spans="1:10">
      <c r="A131"/>
      <c r="B131" s="20"/>
      <c r="C131"/>
      <c r="D131"/>
      <c r="E131"/>
      <c r="F131"/>
      <c r="G131"/>
      <c r="H131"/>
      <c r="I131"/>
      <c r="J131"/>
    </row>
    <row r="132" spans="1:10">
      <c r="A132"/>
      <c r="B132" s="20"/>
      <c r="C132"/>
      <c r="D132"/>
      <c r="E132"/>
      <c r="F132"/>
      <c r="G132"/>
      <c r="H132"/>
      <c r="I132"/>
      <c r="J132"/>
    </row>
    <row r="133" spans="1:10">
      <c r="A133"/>
      <c r="B133" s="20"/>
      <c r="C133"/>
      <c r="D133"/>
      <c r="E133"/>
      <c r="F133"/>
      <c r="G133"/>
      <c r="H133"/>
      <c r="I133"/>
      <c r="J133"/>
    </row>
    <row r="134" spans="1:10">
      <c r="A134"/>
      <c r="B134" s="20"/>
      <c r="C134"/>
      <c r="D134"/>
      <c r="E134"/>
      <c r="F134"/>
      <c r="G134"/>
      <c r="H134"/>
      <c r="I134"/>
      <c r="J134"/>
    </row>
    <row r="135" spans="1:10">
      <c r="A135"/>
      <c r="B135" s="20"/>
      <c r="C135"/>
      <c r="D135"/>
      <c r="E135"/>
      <c r="F135"/>
      <c r="G135"/>
      <c r="H135"/>
      <c r="I135"/>
      <c r="J135"/>
    </row>
    <row r="136" spans="1:10">
      <c r="A136"/>
      <c r="B136" s="20"/>
      <c r="C136"/>
      <c r="D136"/>
      <c r="E136"/>
      <c r="F136"/>
      <c r="G136"/>
      <c r="H136"/>
      <c r="I136"/>
      <c r="J136"/>
    </row>
    <row r="137" spans="1:10">
      <c r="A137"/>
      <c r="B137" s="20"/>
      <c r="C137"/>
      <c r="D137"/>
      <c r="E137"/>
      <c r="F137"/>
      <c r="G137"/>
      <c r="H137"/>
      <c r="I137"/>
      <c r="J137"/>
    </row>
    <row r="138" spans="1:10">
      <c r="A138"/>
      <c r="B138" s="20"/>
      <c r="C138"/>
      <c r="D138"/>
      <c r="E138"/>
      <c r="F138"/>
      <c r="G138"/>
      <c r="H138"/>
      <c r="I138"/>
      <c r="J138"/>
    </row>
    <row r="139" spans="1:10">
      <c r="A139"/>
      <c r="B139" s="20"/>
      <c r="C139"/>
      <c r="D139"/>
      <c r="E139"/>
      <c r="F139"/>
      <c r="G139"/>
      <c r="H139"/>
      <c r="I139"/>
      <c r="J139"/>
    </row>
    <row r="140" spans="1:10">
      <c r="A140"/>
      <c r="B140" s="20"/>
      <c r="C140"/>
      <c r="D140"/>
      <c r="E140"/>
      <c r="F140"/>
      <c r="G140"/>
      <c r="H140"/>
      <c r="I140"/>
      <c r="J140"/>
    </row>
    <row r="141" spans="1:10">
      <c r="A141"/>
      <c r="B141" s="20"/>
      <c r="C141"/>
      <c r="D141"/>
      <c r="E141"/>
      <c r="F141"/>
      <c r="G141"/>
      <c r="H141"/>
      <c r="I141"/>
      <c r="J141"/>
    </row>
    <row r="142" spans="1:10">
      <c r="A142"/>
      <c r="B142" s="20"/>
      <c r="C142"/>
      <c r="D142"/>
      <c r="E142"/>
      <c r="F142"/>
      <c r="G142"/>
      <c r="H142"/>
      <c r="I142"/>
      <c r="J14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Lampa</dc:creator>
  <cp:lastModifiedBy>Michal Lampa</cp:lastModifiedBy>
  <dcterms:created xsi:type="dcterms:W3CDTF">2025-02-07T07:15:38Z</dcterms:created>
  <dcterms:modified xsi:type="dcterms:W3CDTF">2025-02-07T10:10:51Z</dcterms:modified>
</cp:coreProperties>
</file>