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Čp 380, byt č. 1" sheetId="2" r:id="rId2"/>
    <sheet name="002 - Čp 380, byt č. 2" sheetId="3" r:id="rId3"/>
    <sheet name="003 - Čp 381, byt č. 1" sheetId="4" r:id="rId4"/>
    <sheet name="004 - Čp 381, byt č. 2" sheetId="5" r:id="rId5"/>
    <sheet name="005 - Čp 382, byt č. 1" sheetId="6" r:id="rId6"/>
    <sheet name="006 - Čp 382, byt č. 2" sheetId="7" r:id="rId7"/>
    <sheet name="007 - Čp 383, byt č. 1" sheetId="8" r:id="rId8"/>
    <sheet name="008 - Čp 383, byt č. 2" sheetId="9" r:id="rId9"/>
    <sheet name="009 - Ostatní a vedlejší ...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'001 - Čp 380, byt č. 1'!$C$132:$K$285</definedName>
    <definedName name="_xlnm.Print_Area" localSheetId="1">'001 - Čp 380, byt č. 1'!$C$4:$J$76,'001 - Čp 380, byt č. 1'!$C$82:$J$114,'001 - Čp 380, byt č. 1'!$C$120:$K$285</definedName>
    <definedName name="_xlnm.Print_Titles" localSheetId="1">'001 - Čp 380, byt č. 1'!$132:$132</definedName>
    <definedName name="_xlnm._FilterDatabase" localSheetId="2" hidden="1">'002 - Čp 380, byt č. 2'!$C$138:$K$324</definedName>
    <definedName name="_xlnm.Print_Area" localSheetId="2">'002 - Čp 380, byt č. 2'!$C$4:$J$76,'002 - Čp 380, byt č. 2'!$C$82:$J$120,'002 - Čp 380, byt č. 2'!$C$126:$K$324</definedName>
    <definedName name="_xlnm.Print_Titles" localSheetId="2">'002 - Čp 380, byt č. 2'!$138:$138</definedName>
    <definedName name="_xlnm._FilterDatabase" localSheetId="3" hidden="1">'003 - Čp 381, byt č. 1'!$C$138:$K$346</definedName>
    <definedName name="_xlnm.Print_Area" localSheetId="3">'003 - Čp 381, byt č. 1'!$C$4:$J$76,'003 - Čp 381, byt č. 1'!$C$82:$J$120,'003 - Čp 381, byt č. 1'!$C$126:$K$346</definedName>
    <definedName name="_xlnm.Print_Titles" localSheetId="3">'003 - Čp 381, byt č. 1'!$138:$138</definedName>
    <definedName name="_xlnm._FilterDatabase" localSheetId="4" hidden="1">'004 - Čp 381, byt č. 2'!$C$138:$K$322</definedName>
    <definedName name="_xlnm.Print_Area" localSheetId="4">'004 - Čp 381, byt č. 2'!$C$4:$J$76,'004 - Čp 381, byt č. 2'!$C$82:$J$120,'004 - Čp 381, byt č. 2'!$C$126:$K$322</definedName>
    <definedName name="_xlnm.Print_Titles" localSheetId="4">'004 - Čp 381, byt č. 2'!$138:$138</definedName>
    <definedName name="_xlnm._FilterDatabase" localSheetId="5" hidden="1">'005 - Čp 382, byt č. 1'!$C$138:$K$341</definedName>
    <definedName name="_xlnm.Print_Area" localSheetId="5">'005 - Čp 382, byt č. 1'!$C$4:$J$76,'005 - Čp 382, byt č. 1'!$C$82:$J$120,'005 - Čp 382, byt č. 1'!$C$126:$K$341</definedName>
    <definedName name="_xlnm.Print_Titles" localSheetId="5">'005 - Čp 382, byt č. 1'!$138:$138</definedName>
    <definedName name="_xlnm._FilterDatabase" localSheetId="6" hidden="1">'006 - Čp 382, byt č. 2'!$C$138:$K$324</definedName>
    <definedName name="_xlnm.Print_Area" localSheetId="6">'006 - Čp 382, byt č. 2'!$C$4:$J$76,'006 - Čp 382, byt č. 2'!$C$82:$J$120,'006 - Čp 382, byt č. 2'!$C$126:$K$324</definedName>
    <definedName name="_xlnm.Print_Titles" localSheetId="6">'006 - Čp 382, byt č. 2'!$138:$138</definedName>
    <definedName name="_xlnm._FilterDatabase" localSheetId="7" hidden="1">'007 - Čp 383, byt č. 1'!$C$138:$K$340</definedName>
    <definedName name="_xlnm.Print_Area" localSheetId="7">'007 - Čp 383, byt č. 1'!$C$4:$J$76,'007 - Čp 383, byt č. 1'!$C$82:$J$120,'007 - Čp 383, byt č. 1'!$C$126:$K$340</definedName>
    <definedName name="_xlnm.Print_Titles" localSheetId="7">'007 - Čp 383, byt č. 1'!$138:$138</definedName>
    <definedName name="_xlnm._FilterDatabase" localSheetId="8" hidden="1">'008 - Čp 383, byt č. 2'!$C$138:$K$323</definedName>
    <definedName name="_xlnm.Print_Area" localSheetId="8">'008 - Čp 383, byt č. 2'!$C$4:$J$76,'008 - Čp 383, byt č. 2'!$C$82:$J$120,'008 - Čp 383, byt č. 2'!$C$126:$K$323</definedName>
    <definedName name="_xlnm.Print_Titles" localSheetId="8">'008 - Čp 383, byt č. 2'!$138:$138</definedName>
    <definedName name="_xlnm._FilterDatabase" localSheetId="9" hidden="1">'009 - Ostatní a vedlejší ...'!$C$119:$K$132</definedName>
    <definedName name="_xlnm.Print_Area" localSheetId="9">'009 - Ostatní a vedlejší ...'!$C$4:$J$76,'009 - Ostatní a vedlejší ...'!$C$82:$J$101,'009 - Ostatní a vedlejší ...'!$C$107:$K$132</definedName>
    <definedName name="_xlnm.Print_Titles" localSheetId="9">'009 - Ostatní a vedlejší ...'!$119:$119</definedName>
  </definedNames>
  <calcPr/>
</workbook>
</file>

<file path=xl/calcChain.xml><?xml version="1.0" encoding="utf-8"?>
<calcChain xmlns="http://schemas.openxmlformats.org/spreadsheetml/2006/main">
  <c i="10" l="1" r="J122"/>
  <c r="T121"/>
  <c r="R121"/>
  <c r="P121"/>
  <c r="BK121"/>
  <c r="J121"/>
  <c r="J97"/>
  <c r="J37"/>
  <c r="J36"/>
  <c i="1" r="AY103"/>
  <c i="10" r="J35"/>
  <c i="1" r="AX103"/>
  <c i="10"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98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9" r="J37"/>
  <c r="J36"/>
  <c i="1" r="AY102"/>
  <c i="9" r="J35"/>
  <c i="1" r="AX102"/>
  <c i="9" r="BI323"/>
  <c r="BH323"/>
  <c r="BG323"/>
  <c r="BF323"/>
  <c r="T323"/>
  <c r="T322"/>
  <c r="T321"/>
  <c r="R323"/>
  <c r="R322"/>
  <c r="R321"/>
  <c r="P323"/>
  <c r="P322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T312"/>
  <c r="T311"/>
  <c r="R313"/>
  <c r="R312"/>
  <c r="R311"/>
  <c r="P313"/>
  <c r="P312"/>
  <c r="P311"/>
  <c r="BI302"/>
  <c r="BH302"/>
  <c r="BG302"/>
  <c r="BF302"/>
  <c r="T302"/>
  <c r="R302"/>
  <c r="P302"/>
  <c r="BI294"/>
  <c r="BH294"/>
  <c r="BG294"/>
  <c r="BF294"/>
  <c r="T294"/>
  <c r="R294"/>
  <c r="P294"/>
  <c r="BI286"/>
  <c r="BH286"/>
  <c r="BG286"/>
  <c r="BF286"/>
  <c r="T286"/>
  <c r="R286"/>
  <c r="P286"/>
  <c r="BI284"/>
  <c r="BH284"/>
  <c r="BG284"/>
  <c r="BF284"/>
  <c r="T284"/>
  <c r="T283"/>
  <c r="R284"/>
  <c r="R283"/>
  <c r="P284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J136"/>
  <c r="J135"/>
  <c r="F135"/>
  <c r="F133"/>
  <c r="E131"/>
  <c r="J92"/>
  <c r="J91"/>
  <c r="F91"/>
  <c r="F89"/>
  <c r="E87"/>
  <c r="J18"/>
  <c r="E18"/>
  <c r="F136"/>
  <c r="J17"/>
  <c r="J12"/>
  <c r="J89"/>
  <c r="E7"/>
  <c r="E129"/>
  <c i="8" r="J37"/>
  <c r="J36"/>
  <c i="1" r="AY101"/>
  <c i="8" r="J35"/>
  <c i="1" r="AX101"/>
  <c i="8" r="BI340"/>
  <c r="BH340"/>
  <c r="BG340"/>
  <c r="BF340"/>
  <c r="T340"/>
  <c r="T339"/>
  <c r="T338"/>
  <c r="R340"/>
  <c r="R339"/>
  <c r="R338"/>
  <c r="P340"/>
  <c r="P339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0"/>
  <c r="BH330"/>
  <c r="BG330"/>
  <c r="BF330"/>
  <c r="T330"/>
  <c r="T329"/>
  <c r="T328"/>
  <c r="R330"/>
  <c r="R329"/>
  <c r="R328"/>
  <c r="P330"/>
  <c r="P329"/>
  <c r="P328"/>
  <c r="BI316"/>
  <c r="BH316"/>
  <c r="BG316"/>
  <c r="BF316"/>
  <c r="T316"/>
  <c r="R316"/>
  <c r="P316"/>
  <c r="BI305"/>
  <c r="BH305"/>
  <c r="BG305"/>
  <c r="BF305"/>
  <c r="T305"/>
  <c r="R305"/>
  <c r="P305"/>
  <c r="BI294"/>
  <c r="BH294"/>
  <c r="BG294"/>
  <c r="BF294"/>
  <c r="T294"/>
  <c r="R294"/>
  <c r="P294"/>
  <c r="BI292"/>
  <c r="BH292"/>
  <c r="BG292"/>
  <c r="BF292"/>
  <c r="T292"/>
  <c r="T291"/>
  <c r="R292"/>
  <c r="R291"/>
  <c r="P292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J136"/>
  <c r="J135"/>
  <c r="F135"/>
  <c r="F133"/>
  <c r="E131"/>
  <c r="J92"/>
  <c r="J91"/>
  <c r="F91"/>
  <c r="F89"/>
  <c r="E87"/>
  <c r="J18"/>
  <c r="E18"/>
  <c r="F92"/>
  <c r="J17"/>
  <c r="J12"/>
  <c r="J133"/>
  <c r="E7"/>
  <c r="E129"/>
  <c i="7" r="J37"/>
  <c r="J36"/>
  <c i="1" r="AY100"/>
  <c i="7" r="J35"/>
  <c i="1" r="AX100"/>
  <c i="7" r="BI324"/>
  <c r="BH324"/>
  <c r="BG324"/>
  <c r="BF324"/>
  <c r="T324"/>
  <c r="T323"/>
  <c r="T322"/>
  <c r="R324"/>
  <c r="R323"/>
  <c r="R322"/>
  <c r="P324"/>
  <c r="P323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T313"/>
  <c r="T312"/>
  <c r="R314"/>
  <c r="R313"/>
  <c r="R312"/>
  <c r="P314"/>
  <c r="P313"/>
  <c r="P312"/>
  <c r="BI303"/>
  <c r="BH303"/>
  <c r="BG303"/>
  <c r="BF303"/>
  <c r="T303"/>
  <c r="R303"/>
  <c r="P303"/>
  <c r="BI295"/>
  <c r="BH295"/>
  <c r="BG295"/>
  <c r="BF295"/>
  <c r="T295"/>
  <c r="R295"/>
  <c r="P295"/>
  <c r="BI287"/>
  <c r="BH287"/>
  <c r="BG287"/>
  <c r="BF287"/>
  <c r="T287"/>
  <c r="R287"/>
  <c r="P287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J136"/>
  <c r="J135"/>
  <c r="F135"/>
  <c r="F133"/>
  <c r="E131"/>
  <c r="J92"/>
  <c r="J91"/>
  <c r="F91"/>
  <c r="F89"/>
  <c r="E87"/>
  <c r="J18"/>
  <c r="E18"/>
  <c r="F136"/>
  <c r="J17"/>
  <c r="J12"/>
  <c r="J133"/>
  <c r="E7"/>
  <c r="E129"/>
  <c i="6" r="J37"/>
  <c r="J36"/>
  <c i="1" r="AY99"/>
  <c i="6" r="J35"/>
  <c i="1" r="AX99"/>
  <c i="6" r="BI341"/>
  <c r="BH341"/>
  <c r="BG341"/>
  <c r="BF341"/>
  <c r="T341"/>
  <c r="T340"/>
  <c r="T339"/>
  <c r="R341"/>
  <c r="R340"/>
  <c r="R339"/>
  <c r="P341"/>
  <c r="P340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1"/>
  <c r="BH331"/>
  <c r="BG331"/>
  <c r="BF331"/>
  <c r="T331"/>
  <c r="T330"/>
  <c r="T329"/>
  <c r="R331"/>
  <c r="R330"/>
  <c r="R329"/>
  <c r="P331"/>
  <c r="P330"/>
  <c r="P329"/>
  <c r="BI317"/>
  <c r="BH317"/>
  <c r="BG317"/>
  <c r="BF317"/>
  <c r="T317"/>
  <c r="R317"/>
  <c r="P317"/>
  <c r="BI306"/>
  <c r="BH306"/>
  <c r="BG306"/>
  <c r="BF306"/>
  <c r="T306"/>
  <c r="R306"/>
  <c r="P306"/>
  <c r="BI295"/>
  <c r="BH295"/>
  <c r="BG295"/>
  <c r="BF295"/>
  <c r="T295"/>
  <c r="R295"/>
  <c r="P295"/>
  <c r="BI293"/>
  <c r="BH293"/>
  <c r="BG293"/>
  <c r="BF293"/>
  <c r="T293"/>
  <c r="T292"/>
  <c r="R293"/>
  <c r="R292"/>
  <c r="P293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J136"/>
  <c r="J135"/>
  <c r="F135"/>
  <c r="F133"/>
  <c r="E131"/>
  <c r="J92"/>
  <c r="J91"/>
  <c r="F91"/>
  <c r="F89"/>
  <c r="E87"/>
  <c r="J18"/>
  <c r="E18"/>
  <c r="F136"/>
  <c r="J17"/>
  <c r="J12"/>
  <c r="J133"/>
  <c r="E7"/>
  <c r="E85"/>
  <c i="5" r="J37"/>
  <c r="J36"/>
  <c i="1" r="AY98"/>
  <c i="5" r="J35"/>
  <c i="1" r="AX98"/>
  <c i="5" r="BI322"/>
  <c r="BH322"/>
  <c r="BG322"/>
  <c r="BF322"/>
  <c r="T322"/>
  <c r="T321"/>
  <c r="T320"/>
  <c r="R322"/>
  <c r="R321"/>
  <c r="R320"/>
  <c r="P322"/>
  <c r="P321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2"/>
  <c r="BH312"/>
  <c r="BG312"/>
  <c r="BF312"/>
  <c r="T312"/>
  <c r="T311"/>
  <c r="T310"/>
  <c r="R312"/>
  <c r="R311"/>
  <c r="R310"/>
  <c r="P312"/>
  <c r="P311"/>
  <c r="P310"/>
  <c r="BI301"/>
  <c r="BH301"/>
  <c r="BG301"/>
  <c r="BF301"/>
  <c r="T301"/>
  <c r="R301"/>
  <c r="P301"/>
  <c r="BI293"/>
  <c r="BH293"/>
  <c r="BG293"/>
  <c r="BF293"/>
  <c r="T293"/>
  <c r="R293"/>
  <c r="P293"/>
  <c r="BI285"/>
  <c r="BH285"/>
  <c r="BG285"/>
  <c r="BF285"/>
  <c r="T285"/>
  <c r="R285"/>
  <c r="P285"/>
  <c r="BI283"/>
  <c r="BH283"/>
  <c r="BG283"/>
  <c r="BF283"/>
  <c r="T283"/>
  <c r="T282"/>
  <c r="R283"/>
  <c r="R282"/>
  <c r="P283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J136"/>
  <c r="J135"/>
  <c r="F135"/>
  <c r="F133"/>
  <c r="E131"/>
  <c r="J92"/>
  <c r="J91"/>
  <c r="F91"/>
  <c r="F89"/>
  <c r="E87"/>
  <c r="J18"/>
  <c r="E18"/>
  <c r="F136"/>
  <c r="J17"/>
  <c r="J12"/>
  <c r="J89"/>
  <c r="E7"/>
  <c r="E129"/>
  <c i="4" r="J37"/>
  <c r="J36"/>
  <c i="1" r="AY97"/>
  <c i="4" r="J35"/>
  <c i="1" r="AX97"/>
  <c i="4" r="BI346"/>
  <c r="BH346"/>
  <c r="BG346"/>
  <c r="BF346"/>
  <c r="T346"/>
  <c r="T345"/>
  <c r="T344"/>
  <c r="R346"/>
  <c r="R345"/>
  <c r="R344"/>
  <c r="P346"/>
  <c r="P345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6"/>
  <c r="BH336"/>
  <c r="BG336"/>
  <c r="BF336"/>
  <c r="T336"/>
  <c r="T335"/>
  <c r="T334"/>
  <c r="R336"/>
  <c r="R335"/>
  <c r="R334"/>
  <c r="P336"/>
  <c r="P335"/>
  <c r="P334"/>
  <c r="BI322"/>
  <c r="BH322"/>
  <c r="BG322"/>
  <c r="BF322"/>
  <c r="T322"/>
  <c r="R322"/>
  <c r="P322"/>
  <c r="BI311"/>
  <c r="BH311"/>
  <c r="BG311"/>
  <c r="BF311"/>
  <c r="T311"/>
  <c r="R311"/>
  <c r="P311"/>
  <c r="BI302"/>
  <c r="BH302"/>
  <c r="BG302"/>
  <c r="BF302"/>
  <c r="T302"/>
  <c r="R302"/>
  <c r="P302"/>
  <c r="BI291"/>
  <c r="BH291"/>
  <c r="BG291"/>
  <c r="BF291"/>
  <c r="T291"/>
  <c r="R291"/>
  <c r="P291"/>
  <c r="BI289"/>
  <c r="BH289"/>
  <c r="BG289"/>
  <c r="BF289"/>
  <c r="T289"/>
  <c r="T288"/>
  <c r="R289"/>
  <c r="R288"/>
  <c r="P289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J136"/>
  <c r="J135"/>
  <c r="F135"/>
  <c r="F133"/>
  <c r="E131"/>
  <c r="J92"/>
  <c r="J91"/>
  <c r="F91"/>
  <c r="F89"/>
  <c r="E87"/>
  <c r="J18"/>
  <c r="E18"/>
  <c r="F92"/>
  <c r="J17"/>
  <c r="J12"/>
  <c r="J133"/>
  <c r="E7"/>
  <c r="E129"/>
  <c i="3" r="J37"/>
  <c r="J36"/>
  <c i="1" r="AY96"/>
  <c i="3" r="J35"/>
  <c i="1" r="AX96"/>
  <c i="3" r="BI324"/>
  <c r="BH324"/>
  <c r="BG324"/>
  <c r="BF324"/>
  <c r="T324"/>
  <c r="T323"/>
  <c r="T322"/>
  <c r="R324"/>
  <c r="R323"/>
  <c r="R322"/>
  <c r="P324"/>
  <c r="P323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T313"/>
  <c r="T312"/>
  <c r="R314"/>
  <c r="R313"/>
  <c r="R312"/>
  <c r="P314"/>
  <c r="P313"/>
  <c r="P312"/>
  <c r="BI303"/>
  <c r="BH303"/>
  <c r="BG303"/>
  <c r="BF303"/>
  <c r="T303"/>
  <c r="R303"/>
  <c r="P303"/>
  <c r="BI295"/>
  <c r="BH295"/>
  <c r="BG295"/>
  <c r="BF295"/>
  <c r="T295"/>
  <c r="R295"/>
  <c r="P295"/>
  <c r="BI287"/>
  <c r="BH287"/>
  <c r="BG287"/>
  <c r="BF287"/>
  <c r="T287"/>
  <c r="R287"/>
  <c r="P287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J136"/>
  <c r="J135"/>
  <c r="F135"/>
  <c r="F133"/>
  <c r="E131"/>
  <c r="J92"/>
  <c r="J91"/>
  <c r="F91"/>
  <c r="F89"/>
  <c r="E87"/>
  <c r="J18"/>
  <c r="E18"/>
  <c r="F92"/>
  <c r="J17"/>
  <c r="J12"/>
  <c r="J133"/>
  <c r="E7"/>
  <c r="E85"/>
  <c i="2" r="J181"/>
  <c r="J37"/>
  <c r="J36"/>
  <c i="1" r="AY95"/>
  <c i="2" r="J35"/>
  <c i="1" r="AX95"/>
  <c i="2" r="BI285"/>
  <c r="BH285"/>
  <c r="BG285"/>
  <c r="BF285"/>
  <c r="T285"/>
  <c r="T284"/>
  <c r="R285"/>
  <c r="R284"/>
  <c r="P285"/>
  <c r="P284"/>
  <c r="BI282"/>
  <c r="BH282"/>
  <c r="BG282"/>
  <c r="BF282"/>
  <c r="T282"/>
  <c r="T281"/>
  <c r="T280"/>
  <c r="R282"/>
  <c r="R281"/>
  <c r="R280"/>
  <c r="P282"/>
  <c r="P281"/>
  <c r="P280"/>
  <c r="BI268"/>
  <c r="BH268"/>
  <c r="BG268"/>
  <c r="BF268"/>
  <c r="T268"/>
  <c r="R268"/>
  <c r="P268"/>
  <c r="BI257"/>
  <c r="BH257"/>
  <c r="BG257"/>
  <c r="BF257"/>
  <c r="T257"/>
  <c r="R257"/>
  <c r="P257"/>
  <c r="BI246"/>
  <c r="BH246"/>
  <c r="BG246"/>
  <c r="BF246"/>
  <c r="T246"/>
  <c r="R246"/>
  <c r="P246"/>
  <c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J104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59"/>
  <c r="BH159"/>
  <c r="BG159"/>
  <c r="BF159"/>
  <c r="T159"/>
  <c r="R159"/>
  <c r="P159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1" r="L90"/>
  <c r="AM90"/>
  <c r="AM89"/>
  <c r="L89"/>
  <c r="AM87"/>
  <c r="L87"/>
  <c r="L85"/>
  <c r="L84"/>
  <c i="2" r="BK282"/>
  <c r="BK226"/>
  <c r="BK210"/>
  <c r="BK197"/>
  <c r="BK218"/>
  <c r="BK175"/>
  <c r="J158"/>
  <c r="BK149"/>
  <c r="J212"/>
  <c r="J183"/>
  <c r="J171"/>
  <c r="J136"/>
  <c r="J268"/>
  <c r="J226"/>
  <c r="BK209"/>
  <c r="BK187"/>
  <c r="BK173"/>
  <c i="3" r="J324"/>
  <c r="BK318"/>
  <c r="BK317"/>
  <c r="BK295"/>
  <c r="J282"/>
  <c r="BK274"/>
  <c r="BK268"/>
  <c r="J256"/>
  <c r="BK248"/>
  <c r="BK231"/>
  <c r="BK222"/>
  <c r="BK214"/>
  <c r="BK208"/>
  <c r="J204"/>
  <c r="J197"/>
  <c r="J184"/>
  <c r="BK171"/>
  <c r="J166"/>
  <c r="J162"/>
  <c r="J144"/>
  <c r="J287"/>
  <c r="J274"/>
  <c r="J266"/>
  <c r="J255"/>
  <c r="J247"/>
  <c r="J236"/>
  <c r="BK219"/>
  <c r="BK216"/>
  <c r="BK209"/>
  <c r="BK201"/>
  <c r="BK195"/>
  <c r="J191"/>
  <c r="BK183"/>
  <c r="BK166"/>
  <c r="J156"/>
  <c i="4" r="BK343"/>
  <c r="BK339"/>
  <c r="BK291"/>
  <c r="J278"/>
  <c r="J258"/>
  <c r="BK253"/>
  <c r="BK241"/>
  <c r="BK224"/>
  <c r="J221"/>
  <c r="J209"/>
  <c r="J189"/>
  <c r="J172"/>
  <c r="BK159"/>
  <c r="BK346"/>
  <c r="J340"/>
  <c r="J286"/>
  <c r="J272"/>
  <c r="J253"/>
  <c r="BK246"/>
  <c r="J228"/>
  <c r="BK219"/>
  <c r="BK202"/>
  <c r="BK188"/>
  <c r="J173"/>
  <c r="BK163"/>
  <c r="J227"/>
  <c r="BK218"/>
  <c r="J207"/>
  <c r="J196"/>
  <c r="J165"/>
  <c r="BK142"/>
  <c r="J302"/>
  <c r="J281"/>
  <c r="BK258"/>
  <c i="5" r="BK319"/>
  <c r="J315"/>
  <c r="BK283"/>
  <c r="BK273"/>
  <c r="BK261"/>
  <c r="BK248"/>
  <c r="BK245"/>
  <c r="BK225"/>
  <c r="J218"/>
  <c r="J213"/>
  <c r="J207"/>
  <c r="J198"/>
  <c r="BK192"/>
  <c r="J183"/>
  <c r="BK170"/>
  <c r="BK162"/>
  <c r="J144"/>
  <c r="BK318"/>
  <c r="J293"/>
  <c r="BK280"/>
  <c r="J273"/>
  <c r="BK267"/>
  <c r="BK255"/>
  <c r="J245"/>
  <c r="BK229"/>
  <c r="BK221"/>
  <c r="J217"/>
  <c r="BK212"/>
  <c r="J205"/>
  <c r="BK194"/>
  <c r="BK185"/>
  <c r="BK179"/>
  <c r="BK164"/>
  <c r="J152"/>
  <c i="6" r="J341"/>
  <c r="BK336"/>
  <c r="BK331"/>
  <c r="BK293"/>
  <c r="J284"/>
  <c r="J278"/>
  <c r="J266"/>
  <c r="J255"/>
  <c r="J250"/>
  <c r="BK234"/>
  <c r="BK223"/>
  <c r="J218"/>
  <c r="BK211"/>
  <c r="J204"/>
  <c r="BK193"/>
  <c r="J187"/>
  <c r="BK173"/>
  <c r="J165"/>
  <c r="J144"/>
  <c r="J317"/>
  <c r="BK290"/>
  <c r="BK284"/>
  <c r="BK278"/>
  <c r="BK266"/>
  <c r="BK255"/>
  <c r="J251"/>
  <c r="BK235"/>
  <c r="J221"/>
  <c r="BK216"/>
  <c r="J211"/>
  <c r="BK204"/>
  <c r="J193"/>
  <c r="BK184"/>
  <c r="BK163"/>
  <c r="BK144"/>
  <c i="7" r="J318"/>
  <c r="J287"/>
  <c r="J278"/>
  <c r="J273"/>
  <c r="BK263"/>
  <c r="J256"/>
  <c r="BK248"/>
  <c r="J237"/>
  <c r="BK224"/>
  <c r="J218"/>
  <c r="BK212"/>
  <c r="J203"/>
  <c r="BK196"/>
  <c r="BK190"/>
  <c r="J183"/>
  <c r="BK179"/>
  <c r="BK166"/>
  <c r="BK152"/>
  <c r="BK321"/>
  <c r="J320"/>
  <c r="BK317"/>
  <c r="J303"/>
  <c r="J285"/>
  <c r="J277"/>
  <c r="J267"/>
  <c r="BK256"/>
  <c r="J250"/>
  <c r="BK247"/>
  <c r="BK232"/>
  <c r="BK223"/>
  <c r="BK218"/>
  <c r="J207"/>
  <c r="BK201"/>
  <c r="J194"/>
  <c r="J190"/>
  <c r="J182"/>
  <c r="BK178"/>
  <c r="J152"/>
  <c i="8" r="J340"/>
  <c r="BK334"/>
  <c r="BK305"/>
  <c r="BK336"/>
  <c r="J333"/>
  <c r="J284"/>
  <c r="BK277"/>
  <c r="J265"/>
  <c r="BK255"/>
  <c r="J251"/>
  <c r="BK228"/>
  <c r="J223"/>
  <c r="BK218"/>
  <c r="BK213"/>
  <c r="J206"/>
  <c r="BK204"/>
  <c r="BK198"/>
  <c r="BK191"/>
  <c r="BK185"/>
  <c r="BK167"/>
  <c r="J155"/>
  <c r="BK292"/>
  <c r="J283"/>
  <c r="J273"/>
  <c r="BK258"/>
  <c r="BK253"/>
  <c r="BK246"/>
  <c r="J235"/>
  <c r="J224"/>
  <c r="J221"/>
  <c r="J213"/>
  <c r="J207"/>
  <c r="BK202"/>
  <c r="BK196"/>
  <c r="BK188"/>
  <c r="J172"/>
  <c r="BK163"/>
  <c r="J144"/>
  <c i="9" r="J286"/>
  <c r="J277"/>
  <c r="BK266"/>
  <c r="J255"/>
  <c r="J247"/>
  <c r="J222"/>
  <c r="BK215"/>
  <c r="J203"/>
  <c r="J196"/>
  <c r="J181"/>
  <c r="J166"/>
  <c r="BK156"/>
  <c r="J320"/>
  <c r="BK313"/>
  <c r="BK286"/>
  <c r="J279"/>
  <c r="J270"/>
  <c r="BK262"/>
  <c r="BK255"/>
  <c r="J245"/>
  <c r="J235"/>
  <c r="J205"/>
  <c r="BK187"/>
  <c r="J182"/>
  <c r="BK169"/>
  <c r="J144"/>
  <c r="J318"/>
  <c r="BK302"/>
  <c r="BK276"/>
  <c r="J251"/>
  <c r="BK245"/>
  <c r="BK217"/>
  <c r="J210"/>
  <c r="J194"/>
  <c r="J187"/>
  <c r="BK178"/>
  <c r="J156"/>
  <c i="10" r="BK131"/>
  <c r="J131"/>
  <c r="J126"/>
  <c i="2" r="J246"/>
  <c r="J239"/>
  <c r="J232"/>
  <c r="J228"/>
  <c r="J218"/>
  <c r="BK212"/>
  <c r="BK207"/>
  <c r="J184"/>
  <c r="BK174"/>
  <c r="J173"/>
  <c r="BK159"/>
  <c i="1" r="AS94"/>
  <c i="2" r="BK170"/>
  <c r="J237"/>
  <c r="BK228"/>
  <c r="BK184"/>
  <c r="J175"/>
  <c r="J149"/>
  <c r="BK246"/>
  <c r="BK211"/>
  <c r="J207"/>
  <c r="J179"/>
  <c r="J138"/>
  <c i="3" r="J319"/>
  <c r="J321"/>
  <c r="BK319"/>
  <c r="J317"/>
  <c r="J303"/>
  <c r="BK280"/>
  <c r="BK272"/>
  <c r="J262"/>
  <c r="BK251"/>
  <c r="BK241"/>
  <c r="BK230"/>
  <c r="J219"/>
  <c r="J216"/>
  <c r="J209"/>
  <c r="BK206"/>
  <c r="J195"/>
  <c r="BK188"/>
  <c r="J180"/>
  <c r="J169"/>
  <c r="BK160"/>
  <c r="J142"/>
  <c r="BK282"/>
  <c r="J276"/>
  <c r="J268"/>
  <c r="BK256"/>
  <c r="J249"/>
  <c r="J241"/>
  <c r="BK226"/>
  <c r="BK218"/>
  <c r="BK213"/>
  <c r="BK204"/>
  <c r="J199"/>
  <c r="BK193"/>
  <c r="BK184"/>
  <c r="BK179"/>
  <c r="BK164"/>
  <c r="BK144"/>
  <c i="4" r="BK340"/>
  <c r="BK302"/>
  <c r="J280"/>
  <c r="J262"/>
  <c r="J252"/>
  <c r="J236"/>
  <c r="BK223"/>
  <c r="BK216"/>
  <c r="J200"/>
  <c r="J188"/>
  <c r="BK173"/>
  <c r="BK165"/>
  <c r="J142"/>
  <c r="J341"/>
  <c r="J289"/>
  <c r="BK278"/>
  <c r="J270"/>
  <c r="BK262"/>
  <c r="BK252"/>
  <c r="BK231"/>
  <c r="BK222"/>
  <c r="BK204"/>
  <c r="J193"/>
  <c r="BK189"/>
  <c r="BK184"/>
  <c r="J159"/>
  <c r="BK228"/>
  <c r="J216"/>
  <c r="BK209"/>
  <c r="BK191"/>
  <c r="BK144"/>
  <c r="J311"/>
  <c r="BK284"/>
  <c r="BK270"/>
  <c i="5" r="J318"/>
  <c r="BK312"/>
  <c r="BK285"/>
  <c r="J275"/>
  <c r="J267"/>
  <c r="J255"/>
  <c r="BK246"/>
  <c r="J230"/>
  <c r="J221"/>
  <c r="BK215"/>
  <c r="BK208"/>
  <c r="J201"/>
  <c r="J194"/>
  <c r="J185"/>
  <c r="J179"/>
  <c r="BK166"/>
  <c r="J156"/>
  <c r="BK322"/>
  <c r="J319"/>
  <c r="BK315"/>
  <c r="J283"/>
  <c r="BK276"/>
  <c r="J271"/>
  <c r="BK257"/>
  <c r="J248"/>
  <c r="J240"/>
  <c r="J222"/>
  <c r="J215"/>
  <c r="J210"/>
  <c r="J203"/>
  <c r="BK198"/>
  <c r="J190"/>
  <c r="BK183"/>
  <c r="BK178"/>
  <c r="J166"/>
  <c r="BK156"/>
  <c i="6" r="BK341"/>
  <c r="BK335"/>
  <c r="BK306"/>
  <c r="J288"/>
  <c r="BK280"/>
  <c r="BK270"/>
  <c r="J257"/>
  <c r="J252"/>
  <c r="J235"/>
  <c r="BK227"/>
  <c r="BK221"/>
  <c r="BK214"/>
  <c r="BK207"/>
  <c r="J200"/>
  <c r="J191"/>
  <c r="J184"/>
  <c r="BK169"/>
  <c r="J163"/>
  <c r="J142"/>
  <c r="J306"/>
  <c r="BK288"/>
  <c r="J280"/>
  <c r="J270"/>
  <c r="BK257"/>
  <c r="BK252"/>
  <c r="J245"/>
  <c r="J234"/>
  <c r="BK226"/>
  <c r="BK218"/>
  <c r="BK213"/>
  <c r="J206"/>
  <c r="J198"/>
  <c r="J189"/>
  <c r="J185"/>
  <c r="J169"/>
  <c r="J159"/>
  <c i="7" r="BK324"/>
  <c r="J314"/>
  <c r="BK285"/>
  <c r="BK277"/>
  <c r="BK271"/>
  <c r="J259"/>
  <c r="BK250"/>
  <c r="BK242"/>
  <c r="J227"/>
  <c r="BK219"/>
  <c r="J214"/>
  <c r="J208"/>
  <c r="BK200"/>
  <c r="BK194"/>
  <c r="J187"/>
  <c r="BK182"/>
  <c r="BK169"/>
  <c r="BK160"/>
  <c r="BK142"/>
  <c r="BK320"/>
  <c r="BK318"/>
  <c r="BK287"/>
  <c r="BK278"/>
  <c r="J271"/>
  <c r="J263"/>
  <c r="J252"/>
  <c r="J242"/>
  <c r="BK227"/>
  <c r="J219"/>
  <c r="BK214"/>
  <c r="BK208"/>
  <c r="J200"/>
  <c r="J185"/>
  <c r="BK170"/>
  <c r="J166"/>
  <c r="J160"/>
  <c r="J142"/>
  <c i="8" r="J336"/>
  <c r="BK330"/>
  <c r="J305"/>
  <c r="BK335"/>
  <c r="BK316"/>
  <c r="BK289"/>
  <c r="J281"/>
  <c r="BK273"/>
  <c r="BK256"/>
  <c r="J252"/>
  <c r="BK236"/>
  <c r="BK227"/>
  <c r="BK221"/>
  <c r="J216"/>
  <c r="J209"/>
  <c r="BK200"/>
  <c r="BK193"/>
  <c r="J187"/>
  <c r="BK173"/>
  <c r="BK165"/>
  <c r="BK144"/>
  <c r="J289"/>
  <c r="BK281"/>
  <c r="J277"/>
  <c r="BK269"/>
  <c r="J256"/>
  <c r="BK251"/>
  <c r="J231"/>
  <c r="J222"/>
  <c r="BK216"/>
  <c r="BK209"/>
  <c r="J200"/>
  <c r="J191"/>
  <c r="J185"/>
  <c r="BK169"/>
  <c r="BK155"/>
  <c i="9" r="BK318"/>
  <c r="BK279"/>
  <c r="J268"/>
  <c r="J256"/>
  <c r="BK246"/>
  <c r="J217"/>
  <c r="BK205"/>
  <c r="BK198"/>
  <c r="J185"/>
  <c r="J169"/>
  <c r="BK160"/>
  <c r="J323"/>
  <c r="BK316"/>
  <c r="BK284"/>
  <c r="J272"/>
  <c r="J266"/>
  <c r="J248"/>
  <c r="J240"/>
  <c r="BK216"/>
  <c r="BK208"/>
  <c r="BK196"/>
  <c r="BK181"/>
  <c r="BK166"/>
  <c r="BK323"/>
  <c r="J316"/>
  <c r="J284"/>
  <c r="BK258"/>
  <c r="BK247"/>
  <c r="BK229"/>
  <c r="J218"/>
  <c r="J215"/>
  <c r="BK201"/>
  <c r="BK190"/>
  <c r="BK170"/>
  <c r="J152"/>
  <c i="10" r="BK124"/>
  <c i="2" r="J285"/>
  <c r="J257"/>
  <c r="BK244"/>
  <c r="J241"/>
  <c r="BK236"/>
  <c r="BK230"/>
  <c r="BK222"/>
  <c r="BK214"/>
  <c r="J211"/>
  <c r="J202"/>
  <c r="BK192"/>
  <c r="BK183"/>
  <c r="BK171"/>
  <c r="BK158"/>
  <c r="BK268"/>
  <c r="BK241"/>
  <c r="BK237"/>
  <c r="J234"/>
  <c r="J214"/>
  <c r="J197"/>
  <c r="BK179"/>
  <c r="J153"/>
  <c r="J236"/>
  <c r="J230"/>
  <c r="J209"/>
  <c r="J177"/>
  <c r="J170"/>
  <c r="J282"/>
  <c r="J222"/>
  <c r="J208"/>
  <c r="BK191"/>
  <c r="J174"/>
  <c r="BK136"/>
  <c i="3" r="BK320"/>
  <c r="J318"/>
  <c r="J314"/>
  <c r="BK285"/>
  <c r="BK276"/>
  <c r="BK266"/>
  <c r="BK255"/>
  <c r="BK247"/>
  <c r="BK236"/>
  <c r="BK223"/>
  <c r="J217"/>
  <c r="BK211"/>
  <c r="BK199"/>
  <c r="BK191"/>
  <c r="J183"/>
  <c r="J179"/>
  <c r="J164"/>
  <c r="BK156"/>
  <c r="BK303"/>
  <c r="J285"/>
  <c r="J277"/>
  <c r="J272"/>
  <c r="BK262"/>
  <c r="J248"/>
  <c r="J231"/>
  <c r="J223"/>
  <c r="J214"/>
  <c r="J206"/>
  <c r="J201"/>
  <c r="J188"/>
  <c r="BK182"/>
  <c r="J171"/>
  <c r="J160"/>
  <c r="BK142"/>
  <c i="4" r="BK341"/>
  <c r="J336"/>
  <c r="BK289"/>
  <c r="J274"/>
  <c r="J254"/>
  <c r="J246"/>
  <c r="J214"/>
  <c r="J213"/>
  <c r="BK211"/>
  <c r="BK207"/>
  <c r="J206"/>
  <c r="BK198"/>
  <c r="BK193"/>
  <c r="BK185"/>
  <c r="BK169"/>
  <c r="J144"/>
  <c r="BK342"/>
  <c r="BK322"/>
  <c r="BK281"/>
  <c r="J276"/>
  <c r="J266"/>
  <c r="BK256"/>
  <c r="BK236"/>
  <c r="BK227"/>
  <c r="BK214"/>
  <c r="J198"/>
  <c r="BK187"/>
  <c r="J169"/>
  <c r="J241"/>
  <c r="J223"/>
  <c r="J211"/>
  <c r="J204"/>
  <c r="BK172"/>
  <c r="J155"/>
  <c r="J339"/>
  <c r="BK286"/>
  <c r="BK272"/>
  <c r="BK254"/>
  <c i="5" r="BK316"/>
  <c r="BK293"/>
  <c r="J276"/>
  <c r="BK269"/>
  <c r="J257"/>
  <c r="J250"/>
  <c r="BK240"/>
  <c r="J229"/>
  <c r="BK217"/>
  <c r="J212"/>
  <c r="BK205"/>
  <c r="BK200"/>
  <c r="J187"/>
  <c r="BK181"/>
  <c r="J169"/>
  <c r="J160"/>
  <c r="BK142"/>
  <c r="J316"/>
  <c r="BK301"/>
  <c r="J280"/>
  <c r="BK275"/>
  <c r="J269"/>
  <c r="J261"/>
  <c r="BK250"/>
  <c r="BK247"/>
  <c r="BK235"/>
  <c r="BK218"/>
  <c r="BK213"/>
  <c r="BK207"/>
  <c r="J200"/>
  <c r="J192"/>
  <c r="BK182"/>
  <c r="BK169"/>
  <c r="J162"/>
  <c r="BK144"/>
  <c i="6" r="BK338"/>
  <c r="J337"/>
  <c r="BK334"/>
  <c r="J295"/>
  <c r="J290"/>
  <c r="J282"/>
  <c r="J274"/>
  <c r="BK259"/>
  <c r="J253"/>
  <c r="BK245"/>
  <c r="J230"/>
  <c r="BK222"/>
  <c r="J216"/>
  <c r="J209"/>
  <c r="BK202"/>
  <c r="J196"/>
  <c r="BK188"/>
  <c r="J172"/>
  <c r="J167"/>
  <c r="BK155"/>
  <c r="J334"/>
  <c r="BK295"/>
  <c r="BK285"/>
  <c r="BK274"/>
  <c r="J259"/>
  <c r="BK253"/>
  <c r="BK240"/>
  <c r="J227"/>
  <c r="J222"/>
  <c r="J214"/>
  <c r="J207"/>
  <c r="BK200"/>
  <c r="BK191"/>
  <c r="BK187"/>
  <c r="BK172"/>
  <c r="J155"/>
  <c i="7" r="J321"/>
  <c r="BK303"/>
  <c r="BK282"/>
  <c r="BK275"/>
  <c r="BK267"/>
  <c r="BK252"/>
  <c r="J247"/>
  <c r="BK231"/>
  <c r="BK220"/>
  <c r="BK215"/>
  <c r="BK207"/>
  <c r="J201"/>
  <c r="J192"/>
  <c r="BK185"/>
  <c r="J178"/>
  <c r="J164"/>
  <c r="BK156"/>
  <c r="J324"/>
  <c r="J319"/>
  <c r="J295"/>
  <c r="BK280"/>
  <c r="BK273"/>
  <c r="BK257"/>
  <c r="J248"/>
  <c r="BK237"/>
  <c r="J224"/>
  <c r="BK217"/>
  <c r="J212"/>
  <c r="J205"/>
  <c r="J196"/>
  <c r="BK192"/>
  <c r="BK183"/>
  <c r="J179"/>
  <c r="BK164"/>
  <c r="J156"/>
  <c i="8" r="BK337"/>
  <c r="J335"/>
  <c r="J316"/>
  <c r="BK340"/>
  <c r="J330"/>
  <c r="J292"/>
  <c r="BK283"/>
  <c r="J275"/>
  <c r="BK261"/>
  <c r="J254"/>
  <c r="BK241"/>
  <c r="BK235"/>
  <c r="BK224"/>
  <c r="J219"/>
  <c r="J211"/>
  <c r="BK189"/>
  <c r="BK172"/>
  <c r="J163"/>
  <c r="BK142"/>
  <c r="J287"/>
  <c r="J279"/>
  <c r="BK265"/>
  <c r="BK254"/>
  <c r="J241"/>
  <c r="J227"/>
  <c r="BK219"/>
  <c r="BK214"/>
  <c r="BK206"/>
  <c r="J198"/>
  <c r="J189"/>
  <c r="BK184"/>
  <c r="J167"/>
  <c r="J142"/>
  <c i="9" r="J317"/>
  <c r="BK274"/>
  <c r="J262"/>
  <c r="J249"/>
  <c r="J225"/>
  <c r="J221"/>
  <c r="J208"/>
  <c r="J201"/>
  <c r="BK194"/>
  <c r="BK179"/>
  <c r="J164"/>
  <c r="BK152"/>
  <c r="BK317"/>
  <c r="BK294"/>
  <c r="BK256"/>
  <c r="BK225"/>
  <c r="BK221"/>
  <c r="BK213"/>
  <c r="J212"/>
  <c r="BK210"/>
  <c r="J200"/>
  <c r="J190"/>
  <c r="J183"/>
  <c r="J178"/>
  <c r="BK164"/>
  <c r="BK320"/>
  <c r="J313"/>
  <c r="BK277"/>
  <c r="BK272"/>
  <c r="BK248"/>
  <c r="BK235"/>
  <c r="BK222"/>
  <c r="J213"/>
  <c r="J207"/>
  <c r="BK192"/>
  <c r="BK183"/>
  <c r="J160"/>
  <c r="BK144"/>
  <c i="10" r="BK126"/>
  <c r="J128"/>
  <c i="2" r="J191"/>
  <c r="BK153"/>
  <c r="BK257"/>
  <c r="BK239"/>
  <c r="BK232"/>
  <c r="BK202"/>
  <c r="J187"/>
  <c r="J159"/>
  <c r="BK138"/>
  <c r="BK234"/>
  <c r="BK208"/>
  <c r="BK285"/>
  <c r="J244"/>
  <c r="J210"/>
  <c r="J192"/>
  <c r="BK177"/>
  <c i="3" r="BK321"/>
  <c r="BK324"/>
  <c r="J320"/>
  <c r="BK314"/>
  <c r="BK287"/>
  <c r="BK277"/>
  <c r="J270"/>
  <c r="J258"/>
  <c r="BK249"/>
  <c r="J246"/>
  <c r="J226"/>
  <c r="J218"/>
  <c r="J213"/>
  <c r="J208"/>
  <c r="J202"/>
  <c r="J193"/>
  <c r="BK186"/>
  <c r="J182"/>
  <c r="BK162"/>
  <c r="J152"/>
  <c r="J295"/>
  <c r="J280"/>
  <c r="BK270"/>
  <c r="BK258"/>
  <c r="J251"/>
  <c r="BK246"/>
  <c r="J230"/>
  <c r="J222"/>
  <c r="BK217"/>
  <c r="J211"/>
  <c r="BK202"/>
  <c r="BK197"/>
  <c r="J186"/>
  <c r="BK180"/>
  <c r="BK169"/>
  <c r="BK152"/>
  <c i="4" r="J346"/>
  <c r="J322"/>
  <c r="J284"/>
  <c r="BK266"/>
  <c r="J255"/>
  <c r="BK251"/>
  <c r="BK235"/>
  <c r="J222"/>
  <c r="J219"/>
  <c r="J202"/>
  <c r="BK196"/>
  <c r="J187"/>
  <c r="BK167"/>
  <c r="BK155"/>
  <c r="J343"/>
  <c r="BK336"/>
  <c r="BK311"/>
  <c r="BK280"/>
  <c r="BK274"/>
  <c r="BK255"/>
  <c r="J251"/>
  <c r="J235"/>
  <c r="J224"/>
  <c r="J218"/>
  <c r="BK200"/>
  <c r="J191"/>
  <c r="J185"/>
  <c r="J167"/>
  <c r="J231"/>
  <c r="BK221"/>
  <c r="BK213"/>
  <c r="BK206"/>
  <c r="J184"/>
  <c r="J163"/>
  <c r="J342"/>
  <c r="J291"/>
  <c r="BK276"/>
  <c r="J256"/>
  <c i="5" r="J317"/>
  <c r="J301"/>
  <c r="J278"/>
  <c r="BK271"/>
  <c r="BK265"/>
  <c r="BK254"/>
  <c r="J247"/>
  <c r="J235"/>
  <c r="BK222"/>
  <c r="BK216"/>
  <c r="BK210"/>
  <c r="BK203"/>
  <c r="BK196"/>
  <c r="BK190"/>
  <c r="J182"/>
  <c r="J178"/>
  <c r="J164"/>
  <c r="BK152"/>
  <c r="J322"/>
  <c r="BK317"/>
  <c r="J312"/>
  <c r="J285"/>
  <c r="BK278"/>
  <c r="J265"/>
  <c r="J254"/>
  <c r="J246"/>
  <c r="BK230"/>
  <c r="J225"/>
  <c r="J216"/>
  <c r="J208"/>
  <c r="BK201"/>
  <c r="J196"/>
  <c r="BK187"/>
  <c r="J181"/>
  <c r="J170"/>
  <c r="BK160"/>
  <c r="J142"/>
  <c i="6" r="BK337"/>
  <c r="J338"/>
  <c r="J335"/>
  <c r="BK317"/>
  <c r="J285"/>
  <c r="J276"/>
  <c r="J262"/>
  <c r="J254"/>
  <c r="BK251"/>
  <c r="J240"/>
  <c r="J226"/>
  <c r="BK219"/>
  <c r="J213"/>
  <c r="BK206"/>
  <c r="BK198"/>
  <c r="BK189"/>
  <c r="BK185"/>
  <c r="BK167"/>
  <c r="BK159"/>
  <c r="J336"/>
  <c r="J331"/>
  <c r="J293"/>
  <c r="BK282"/>
  <c r="BK276"/>
  <c r="BK262"/>
  <c r="BK254"/>
  <c r="BK250"/>
  <c r="BK230"/>
  <c r="J223"/>
  <c r="J219"/>
  <c r="BK209"/>
  <c r="J202"/>
  <c r="BK196"/>
  <c r="J188"/>
  <c r="J173"/>
  <c r="BK165"/>
  <c r="BK142"/>
  <c i="7" r="J317"/>
  <c r="BK295"/>
  <c r="J280"/>
  <c r="J269"/>
  <c r="J257"/>
  <c r="J249"/>
  <c r="J232"/>
  <c r="J223"/>
  <c r="J217"/>
  <c r="J210"/>
  <c r="BK205"/>
  <c r="BK198"/>
  <c r="BK187"/>
  <c r="J181"/>
  <c r="J170"/>
  <c r="BK162"/>
  <c r="BK144"/>
  <c r="BK319"/>
  <c r="BK314"/>
  <c r="J282"/>
  <c r="J275"/>
  <c r="BK269"/>
  <c r="BK259"/>
  <c r="BK249"/>
  <c r="J231"/>
  <c r="J220"/>
  <c r="J215"/>
  <c r="BK210"/>
  <c r="BK203"/>
  <c r="J198"/>
  <c r="BK181"/>
  <c r="J169"/>
  <c r="J162"/>
  <c r="J144"/>
  <c i="8" r="BK333"/>
  <c r="J337"/>
  <c r="J334"/>
  <c r="BK294"/>
  <c r="BK287"/>
  <c r="BK279"/>
  <c r="J269"/>
  <c r="J258"/>
  <c r="J253"/>
  <c r="J246"/>
  <c r="BK231"/>
  <c r="BK222"/>
  <c r="J214"/>
  <c r="BK207"/>
  <c r="J202"/>
  <c r="J196"/>
  <c r="J188"/>
  <c r="J184"/>
  <c r="J169"/>
  <c r="BK159"/>
  <c r="J294"/>
  <c r="BK284"/>
  <c r="BK275"/>
  <c r="J261"/>
  <c r="J255"/>
  <c r="BK252"/>
  <c r="J236"/>
  <c r="J228"/>
  <c r="BK223"/>
  <c r="J218"/>
  <c r="BK211"/>
  <c r="J204"/>
  <c r="J193"/>
  <c r="BK187"/>
  <c r="J173"/>
  <c r="J165"/>
  <c r="J159"/>
  <c i="9" r="BK281"/>
  <c r="BK270"/>
  <c r="BK251"/>
  <c r="J229"/>
  <c r="BK218"/>
  <c r="BK207"/>
  <c r="BK200"/>
  <c r="J192"/>
  <c r="J170"/>
  <c r="J162"/>
  <c r="BK319"/>
  <c r="J302"/>
  <c r="J281"/>
  <c r="J276"/>
  <c r="BK268"/>
  <c r="J258"/>
  <c r="J246"/>
  <c r="BK240"/>
  <c r="BK230"/>
  <c r="BK203"/>
  <c r="BK185"/>
  <c r="J179"/>
  <c r="J142"/>
  <c r="J319"/>
  <c r="J294"/>
  <c r="J274"/>
  <c r="BK249"/>
  <c r="J230"/>
  <c r="J216"/>
  <c r="BK212"/>
  <c r="J198"/>
  <c r="BK182"/>
  <c r="BK162"/>
  <c r="BK142"/>
  <c i="10" r="BK128"/>
  <c r="J124"/>
  <c i="2" l="1" r="R137"/>
  <c r="R134"/>
  <c r="R133"/>
  <c r="T157"/>
  <c r="R172"/>
  <c r="T182"/>
  <c r="BK186"/>
  <c r="J186"/>
  <c r="J106"/>
  <c r="R213"/>
  <c r="R227"/>
  <c r="BK245"/>
  <c r="J245"/>
  <c r="J110"/>
  <c i="3" r="BK143"/>
  <c r="J143"/>
  <c r="J99"/>
  <c r="P168"/>
  <c r="P181"/>
  <c r="P190"/>
  <c r="P196"/>
  <c r="R205"/>
  <c r="P210"/>
  <c r="P221"/>
  <c r="R225"/>
  <c r="T250"/>
  <c r="R267"/>
  <c r="T286"/>
  <c r="R316"/>
  <c i="4" r="P143"/>
  <c r="P140"/>
  <c r="T171"/>
  <c r="T186"/>
  <c r="R195"/>
  <c r="R201"/>
  <c r="BK210"/>
  <c r="J210"/>
  <c r="J107"/>
  <c r="T210"/>
  <c r="T215"/>
  <c r="R226"/>
  <c r="T226"/>
  <c r="P230"/>
  <c r="P257"/>
  <c r="R271"/>
  <c r="R290"/>
  <c r="R338"/>
  <c i="5" r="P143"/>
  <c r="P140"/>
  <c r="T168"/>
  <c r="T180"/>
  <c r="T189"/>
  <c r="P195"/>
  <c r="T204"/>
  <c r="T209"/>
  <c r="T220"/>
  <c r="BK224"/>
  <c r="J224"/>
  <c r="J110"/>
  <c r="R249"/>
  <c r="BK266"/>
  <c r="J266"/>
  <c r="J112"/>
  <c r="P284"/>
  <c r="R314"/>
  <c i="6" r="T143"/>
  <c r="T140"/>
  <c r="T171"/>
  <c r="R186"/>
  <c r="T195"/>
  <c r="P201"/>
  <c r="R210"/>
  <c r="P215"/>
  <c r="P225"/>
  <c r="R229"/>
  <c r="BK261"/>
  <c r="J261"/>
  <c r="J111"/>
  <c r="R275"/>
  <c r="P294"/>
  <c r="BK333"/>
  <c r="J333"/>
  <c r="J117"/>
  <c i="7" r="T143"/>
  <c r="T140"/>
  <c r="T168"/>
  <c r="T180"/>
  <c r="R189"/>
  <c r="R195"/>
  <c r="P204"/>
  <c r="T204"/>
  <c r="P209"/>
  <c r="BK222"/>
  <c r="J222"/>
  <c r="J109"/>
  <c r="R222"/>
  <c r="P226"/>
  <c r="BK251"/>
  <c r="J251"/>
  <c r="J111"/>
  <c r="T251"/>
  <c r="R268"/>
  <c r="R286"/>
  <c r="P316"/>
  <c i="8" r="BK143"/>
  <c r="J143"/>
  <c r="J99"/>
  <c r="R143"/>
  <c r="R140"/>
  <c r="P171"/>
  <c r="BK186"/>
  <c r="J186"/>
  <c r="J101"/>
  <c r="T186"/>
  <c r="P195"/>
  <c r="T195"/>
  <c r="T201"/>
  <c r="BK210"/>
  <c r="J210"/>
  <c r="J107"/>
  <c r="BK215"/>
  <c r="J215"/>
  <c r="J108"/>
  <c r="T215"/>
  <c r="P226"/>
  <c r="R226"/>
  <c r="T230"/>
  <c r="P260"/>
  <c r="T260"/>
  <c r="BK293"/>
  <c r="J293"/>
  <c r="J114"/>
  <c r="R293"/>
  <c r="R332"/>
  <c i="2" r="P137"/>
  <c r="P134"/>
  <c r="R157"/>
  <c r="BK172"/>
  <c r="J172"/>
  <c r="J101"/>
  <c r="BK182"/>
  <c r="J182"/>
  <c r="J105"/>
  <c r="R186"/>
  <c r="P213"/>
  <c r="BK227"/>
  <c r="J227"/>
  <c r="J108"/>
  <c r="R245"/>
  <c i="3" r="R143"/>
  <c r="R140"/>
  <c r="BK168"/>
  <c r="J168"/>
  <c r="J100"/>
  <c r="BK181"/>
  <c r="J181"/>
  <c r="J101"/>
  <c r="T190"/>
  <c r="R196"/>
  <c r="T205"/>
  <c r="T210"/>
  <c r="R221"/>
  <c r="P225"/>
  <c r="BK250"/>
  <c r="J250"/>
  <c r="J111"/>
  <c r="T267"/>
  <c r="P286"/>
  <c r="P316"/>
  <c i="4" r="BK143"/>
  <c r="J143"/>
  <c r="J99"/>
  <c r="BK171"/>
  <c r="J171"/>
  <c r="J100"/>
  <c r="BK186"/>
  <c r="J186"/>
  <c r="J101"/>
  <c r="T195"/>
  <c r="T201"/>
  <c r="P210"/>
  <c r="P215"/>
  <c r="BK226"/>
  <c r="J226"/>
  <c r="J109"/>
  <c r="BK230"/>
  <c r="J230"/>
  <c r="J110"/>
  <c r="BK257"/>
  <c r="J257"/>
  <c r="J111"/>
  <c r="BK271"/>
  <c r="J271"/>
  <c r="J112"/>
  <c r="BK290"/>
  <c r="J290"/>
  <c r="J114"/>
  <c r="BK338"/>
  <c r="J338"/>
  <c r="J117"/>
  <c i="5" r="BK143"/>
  <c r="J143"/>
  <c r="J99"/>
  <c r="BK168"/>
  <c r="J168"/>
  <c r="J100"/>
  <c r="R180"/>
  <c r="P189"/>
  <c r="T195"/>
  <c r="R204"/>
  <c r="P209"/>
  <c r="P220"/>
  <c r="R224"/>
  <c r="P249"/>
  <c r="P266"/>
  <c r="T284"/>
  <c r="P314"/>
  <c i="6" r="R143"/>
  <c r="R140"/>
  <c r="BK171"/>
  <c r="J171"/>
  <c r="J100"/>
  <c r="P186"/>
  <c r="P195"/>
  <c r="R201"/>
  <c r="P210"/>
  <c r="R215"/>
  <c r="T225"/>
  <c r="T229"/>
  <c r="R261"/>
  <c r="P275"/>
  <c r="T294"/>
  <c r="R333"/>
  <c i="7" r="P143"/>
  <c r="P140"/>
  <c r="BK168"/>
  <c r="J168"/>
  <c r="J100"/>
  <c r="R168"/>
  <c r="P180"/>
  <c r="P189"/>
  <c r="T189"/>
  <c r="P195"/>
  <c r="BK209"/>
  <c r="J209"/>
  <c r="J108"/>
  <c r="R209"/>
  <c r="BK226"/>
  <c r="J226"/>
  <c r="J110"/>
  <c r="R226"/>
  <c r="P251"/>
  <c r="BK268"/>
  <c r="J268"/>
  <c r="J112"/>
  <c r="T268"/>
  <c r="BK286"/>
  <c r="J286"/>
  <c r="J114"/>
  <c r="P286"/>
  <c r="BK316"/>
  <c r="J316"/>
  <c r="J117"/>
  <c r="T316"/>
  <c i="8" r="T143"/>
  <c r="T140"/>
  <c r="T171"/>
  <c r="R186"/>
  <c r="BK195"/>
  <c r="J195"/>
  <c r="J104"/>
  <c r="R195"/>
  <c r="R201"/>
  <c r="P210"/>
  <c r="P215"/>
  <c r="BK230"/>
  <c r="J230"/>
  <c r="J110"/>
  <c r="P230"/>
  <c r="BK260"/>
  <c r="J260"/>
  <c r="J111"/>
  <c r="BK274"/>
  <c r="J274"/>
  <c r="J112"/>
  <c r="R274"/>
  <c r="P293"/>
  <c r="P332"/>
  <c i="9" r="T143"/>
  <c r="T140"/>
  <c r="R168"/>
  <c r="BK180"/>
  <c r="J180"/>
  <c r="J101"/>
  <c r="R180"/>
  <c r="P189"/>
  <c r="BK195"/>
  <c r="J195"/>
  <c r="J105"/>
  <c r="R195"/>
  <c r="BK204"/>
  <c r="J204"/>
  <c r="J107"/>
  <c r="BK209"/>
  <c r="J209"/>
  <c r="J108"/>
  <c r="T209"/>
  <c r="P220"/>
  <c r="T220"/>
  <c r="R224"/>
  <c r="P250"/>
  <c r="P267"/>
  <c r="BK285"/>
  <c r="J285"/>
  <c r="J114"/>
  <c r="R285"/>
  <c r="T315"/>
  <c i="2" r="T137"/>
  <c r="T134"/>
  <c r="P157"/>
  <c r="P172"/>
  <c r="P182"/>
  <c r="P186"/>
  <c r="T213"/>
  <c r="P227"/>
  <c r="P180"/>
  <c r="P245"/>
  <c i="3" r="P143"/>
  <c r="P140"/>
  <c r="R168"/>
  <c r="R181"/>
  <c r="BK190"/>
  <c r="J190"/>
  <c r="J104"/>
  <c r="T196"/>
  <c r="BK205"/>
  <c r="J205"/>
  <c r="J107"/>
  <c r="BK210"/>
  <c r="J210"/>
  <c r="J108"/>
  <c r="BK221"/>
  <c r="J221"/>
  <c r="J109"/>
  <c r="BK225"/>
  <c r="J225"/>
  <c r="J110"/>
  <c r="P250"/>
  <c r="BK267"/>
  <c r="J267"/>
  <c r="J112"/>
  <c r="R286"/>
  <c r="T316"/>
  <c i="4" r="R143"/>
  <c r="R140"/>
  <c r="P171"/>
  <c r="R186"/>
  <c r="BK195"/>
  <c r="J195"/>
  <c r="J104"/>
  <c r="P201"/>
  <c r="BK215"/>
  <c r="J215"/>
  <c r="J108"/>
  <c r="R230"/>
  <c r="R257"/>
  <c r="T271"/>
  <c r="P290"/>
  <c r="P338"/>
  <c i="5" r="T143"/>
  <c r="T140"/>
  <c r="R168"/>
  <c r="BK180"/>
  <c r="J180"/>
  <c r="J101"/>
  <c r="R189"/>
  <c r="R195"/>
  <c r="P204"/>
  <c r="BK209"/>
  <c r="J209"/>
  <c r="J108"/>
  <c r="R220"/>
  <c r="P224"/>
  <c r="BK249"/>
  <c r="J249"/>
  <c r="J111"/>
  <c r="T266"/>
  <c r="R284"/>
  <c r="T314"/>
  <c i="6" r="BK143"/>
  <c r="J143"/>
  <c r="J99"/>
  <c r="P171"/>
  <c r="T186"/>
  <c r="R195"/>
  <c r="T201"/>
  <c r="T210"/>
  <c r="T215"/>
  <c r="R225"/>
  <c r="BK229"/>
  <c r="J229"/>
  <c r="J110"/>
  <c r="P261"/>
  <c r="T275"/>
  <c r="BK294"/>
  <c r="J294"/>
  <c r="J114"/>
  <c r="T333"/>
  <c i="7" r="R143"/>
  <c r="R140"/>
  <c r="P168"/>
  <c r="BK180"/>
  <c r="J180"/>
  <c r="J101"/>
  <c r="R180"/>
  <c r="BK189"/>
  <c r="J189"/>
  <c r="J104"/>
  <c r="BK195"/>
  <c r="J195"/>
  <c r="J105"/>
  <c r="T195"/>
  <c r="BK204"/>
  <c r="J204"/>
  <c r="J107"/>
  <c r="R204"/>
  <c r="T209"/>
  <c r="P222"/>
  <c r="T222"/>
  <c r="T226"/>
  <c r="R251"/>
  <c r="P268"/>
  <c r="T286"/>
  <c r="R316"/>
  <c i="8" r="P143"/>
  <c r="P140"/>
  <c r="BK171"/>
  <c r="J171"/>
  <c r="J100"/>
  <c r="R171"/>
  <c r="P186"/>
  <c r="BK201"/>
  <c r="J201"/>
  <c r="J105"/>
  <c r="P201"/>
  <c r="R210"/>
  <c r="T210"/>
  <c r="R215"/>
  <c r="BK226"/>
  <c r="J226"/>
  <c r="J109"/>
  <c r="T226"/>
  <c r="R230"/>
  <c r="R260"/>
  <c r="P274"/>
  <c r="T274"/>
  <c r="T293"/>
  <c r="BK332"/>
  <c r="J332"/>
  <c r="J117"/>
  <c r="T332"/>
  <c i="9" r="BK143"/>
  <c r="J143"/>
  <c r="J99"/>
  <c r="R143"/>
  <c r="R140"/>
  <c r="T168"/>
  <c r="BK189"/>
  <c r="J189"/>
  <c r="J104"/>
  <c r="T189"/>
  <c r="P195"/>
  <c r="T204"/>
  <c r="P209"/>
  <c r="BK220"/>
  <c r="J220"/>
  <c r="J109"/>
  <c r="R220"/>
  <c r="P224"/>
  <c r="BK250"/>
  <c r="J250"/>
  <c r="J111"/>
  <c r="T250"/>
  <c r="R267"/>
  <c r="P285"/>
  <c r="R315"/>
  <c i="10" r="R123"/>
  <c r="R120"/>
  <c i="2" r="BK137"/>
  <c r="J137"/>
  <c r="J99"/>
  <c r="BK157"/>
  <c r="J157"/>
  <c r="J100"/>
  <c r="T172"/>
  <c r="R182"/>
  <c r="R180"/>
  <c r="T186"/>
  <c r="BK213"/>
  <c r="J213"/>
  <c r="J107"/>
  <c r="T227"/>
  <c r="T245"/>
  <c i="3" r="T143"/>
  <c r="T140"/>
  <c r="T168"/>
  <c r="T181"/>
  <c r="R190"/>
  <c r="BK196"/>
  <c r="J196"/>
  <c r="J105"/>
  <c r="P205"/>
  <c r="R210"/>
  <c r="T221"/>
  <c r="T225"/>
  <c r="R250"/>
  <c r="P267"/>
  <c r="BK286"/>
  <c r="J286"/>
  <c r="J114"/>
  <c r="BK316"/>
  <c r="J316"/>
  <c r="J117"/>
  <c i="4" r="T143"/>
  <c r="T140"/>
  <c r="R171"/>
  <c r="P186"/>
  <c r="P195"/>
  <c r="BK201"/>
  <c r="J201"/>
  <c r="J105"/>
  <c r="R210"/>
  <c r="R215"/>
  <c r="P226"/>
  <c r="T230"/>
  <c r="T257"/>
  <c r="P271"/>
  <c r="T290"/>
  <c r="T338"/>
  <c i="5" r="R143"/>
  <c r="R140"/>
  <c r="P168"/>
  <c r="P180"/>
  <c r="BK189"/>
  <c r="J189"/>
  <c r="J104"/>
  <c r="BK195"/>
  <c r="J195"/>
  <c r="J105"/>
  <c r="BK204"/>
  <c r="J204"/>
  <c r="J107"/>
  <c r="R209"/>
  <c r="BK220"/>
  <c r="J220"/>
  <c r="J109"/>
  <c r="T224"/>
  <c r="T249"/>
  <c r="R266"/>
  <c r="BK284"/>
  <c r="J284"/>
  <c r="J114"/>
  <c r="BK314"/>
  <c r="J314"/>
  <c r="J117"/>
  <c i="6" r="P143"/>
  <c r="P140"/>
  <c r="R171"/>
  <c r="BK186"/>
  <c r="J186"/>
  <c r="J101"/>
  <c r="BK195"/>
  <c r="J195"/>
  <c r="J104"/>
  <c r="BK201"/>
  <c r="J201"/>
  <c r="J105"/>
  <c r="BK210"/>
  <c r="J210"/>
  <c r="J107"/>
  <c r="BK215"/>
  <c r="J215"/>
  <c r="J108"/>
  <c r="BK225"/>
  <c r="J225"/>
  <c r="J109"/>
  <c r="P229"/>
  <c r="T261"/>
  <c r="BK275"/>
  <c r="J275"/>
  <c r="J112"/>
  <c r="R294"/>
  <c r="P333"/>
  <c i="7" r="BK143"/>
  <c r="J143"/>
  <c r="J99"/>
  <c i="9" r="P143"/>
  <c r="P140"/>
  <c r="BK168"/>
  <c r="J168"/>
  <c r="J100"/>
  <c r="P168"/>
  <c r="P180"/>
  <c r="T180"/>
  <c r="R189"/>
  <c r="T195"/>
  <c r="P204"/>
  <c r="R204"/>
  <c r="R209"/>
  <c r="BK224"/>
  <c r="J224"/>
  <c r="J110"/>
  <c r="T224"/>
  <c r="R250"/>
  <c r="BK267"/>
  <c r="J267"/>
  <c r="J112"/>
  <c r="T267"/>
  <c r="T285"/>
  <c r="BK315"/>
  <c r="J315"/>
  <c r="J117"/>
  <c r="P315"/>
  <c i="10" r="BK123"/>
  <c r="J123"/>
  <c r="J99"/>
  <c r="P123"/>
  <c r="P120"/>
  <c i="1" r="AU103"/>
  <c i="10" r="T123"/>
  <c r="T120"/>
  <c i="2" r="BK243"/>
  <c r="J243"/>
  <c r="J109"/>
  <c i="3" r="BK141"/>
  <c r="J141"/>
  <c r="J98"/>
  <c i="5" r="BK141"/>
  <c r="J141"/>
  <c r="J98"/>
  <c r="BK321"/>
  <c r="J321"/>
  <c r="J119"/>
  <c i="6" r="BK340"/>
  <c r="J340"/>
  <c r="J119"/>
  <c i="7" r="BK202"/>
  <c r="J202"/>
  <c r="J106"/>
  <c r="BK284"/>
  <c r="J284"/>
  <c r="J113"/>
  <c r="BK313"/>
  <c r="J313"/>
  <c r="J116"/>
  <c i="8" r="BK192"/>
  <c r="J192"/>
  <c r="J102"/>
  <c r="BK339"/>
  <c r="J339"/>
  <c r="J119"/>
  <c i="2" r="BK178"/>
  <c r="J178"/>
  <c r="J102"/>
  <c r="BK281"/>
  <c r="J281"/>
  <c r="J112"/>
  <c r="BK284"/>
  <c r="J284"/>
  <c r="J113"/>
  <c i="3" r="BK187"/>
  <c r="J187"/>
  <c r="J102"/>
  <c r="BK323"/>
  <c r="J323"/>
  <c r="J119"/>
  <c i="4" r="BK335"/>
  <c r="J335"/>
  <c r="J116"/>
  <c i="5" r="BK282"/>
  <c r="J282"/>
  <c r="J113"/>
  <c i="6" r="BK141"/>
  <c r="J141"/>
  <c r="J98"/>
  <c i="8" r="BK141"/>
  <c r="J141"/>
  <c r="J98"/>
  <c r="BK208"/>
  <c r="J208"/>
  <c r="J106"/>
  <c r="BK329"/>
  <c r="J329"/>
  <c r="J116"/>
  <c i="9" r="BK141"/>
  <c r="J141"/>
  <c r="J98"/>
  <c r="BK202"/>
  <c r="J202"/>
  <c r="J106"/>
  <c i="2" r="BK135"/>
  <c r="J135"/>
  <c r="J98"/>
  <c i="3" r="BK313"/>
  <c r="J313"/>
  <c r="J116"/>
  <c i="5" r="BK186"/>
  <c r="J186"/>
  <c r="J102"/>
  <c i="6" r="BK330"/>
  <c r="J330"/>
  <c r="J116"/>
  <c i="7" r="BK141"/>
  <c r="J141"/>
  <c r="J98"/>
  <c r="BK186"/>
  <c r="J186"/>
  <c r="J102"/>
  <c r="BK323"/>
  <c r="J323"/>
  <c r="J119"/>
  <c i="8" r="BK291"/>
  <c r="J291"/>
  <c r="J113"/>
  <c i="9" r="BK186"/>
  <c r="J186"/>
  <c r="J102"/>
  <c r="BK283"/>
  <c r="J283"/>
  <c r="J113"/>
  <c r="BK322"/>
  <c r="J322"/>
  <c r="J119"/>
  <c i="10" r="BK130"/>
  <c r="J130"/>
  <c r="J100"/>
  <c i="3" r="BK203"/>
  <c r="J203"/>
  <c r="J106"/>
  <c r="BK284"/>
  <c r="J284"/>
  <c r="J113"/>
  <c i="4" r="BK141"/>
  <c r="J141"/>
  <c r="J98"/>
  <c r="BK192"/>
  <c r="J192"/>
  <c r="J102"/>
  <c r="BK208"/>
  <c r="J208"/>
  <c r="J106"/>
  <c r="BK288"/>
  <c r="J288"/>
  <c r="J113"/>
  <c r="BK345"/>
  <c r="J345"/>
  <c r="J119"/>
  <c i="5" r="BK202"/>
  <c r="J202"/>
  <c r="J106"/>
  <c r="BK311"/>
  <c r="J311"/>
  <c r="J116"/>
  <c i="6" r="BK192"/>
  <c r="J192"/>
  <c r="J102"/>
  <c r="BK208"/>
  <c r="J208"/>
  <c r="J106"/>
  <c r="BK292"/>
  <c r="J292"/>
  <c r="J113"/>
  <c i="9" r="BK312"/>
  <c r="J312"/>
  <c r="J116"/>
  <c i="10" r="E85"/>
  <c r="F92"/>
  <c r="BE126"/>
  <c r="BE131"/>
  <c r="J89"/>
  <c r="BE124"/>
  <c r="BE128"/>
  <c i="9" r="F92"/>
  <c r="BE160"/>
  <c r="BE166"/>
  <c r="BE181"/>
  <c r="BE182"/>
  <c r="BE187"/>
  <c r="BE194"/>
  <c r="BE200"/>
  <c r="BE210"/>
  <c r="BE216"/>
  <c r="BE218"/>
  <c r="BE221"/>
  <c r="BE225"/>
  <c r="BE247"/>
  <c r="BE256"/>
  <c r="BE266"/>
  <c r="BE270"/>
  <c r="BE274"/>
  <c r="BE276"/>
  <c r="BE281"/>
  <c r="BE313"/>
  <c r="BE317"/>
  <c r="E85"/>
  <c r="J133"/>
  <c r="BE152"/>
  <c r="BE162"/>
  <c r="BE164"/>
  <c r="BE169"/>
  <c r="BE170"/>
  <c r="BE178"/>
  <c r="BE179"/>
  <c r="BE183"/>
  <c r="BE201"/>
  <c r="BE205"/>
  <c r="BE207"/>
  <c r="BE208"/>
  <c r="BE212"/>
  <c r="BE215"/>
  <c r="BE235"/>
  <c r="BE240"/>
  <c r="BE245"/>
  <c r="BE249"/>
  <c r="BE251"/>
  <c r="BE255"/>
  <c r="BE258"/>
  <c r="BE277"/>
  <c r="BE316"/>
  <c r="BE318"/>
  <c r="BE319"/>
  <c r="BE320"/>
  <c r="BE323"/>
  <c r="BE142"/>
  <c r="BE144"/>
  <c r="BE156"/>
  <c r="BE185"/>
  <c r="BE190"/>
  <c r="BE192"/>
  <c r="BE196"/>
  <c r="BE198"/>
  <c r="BE203"/>
  <c r="BE213"/>
  <c r="BE217"/>
  <c r="BE222"/>
  <c r="BE229"/>
  <c r="BE230"/>
  <c r="BE246"/>
  <c r="BE248"/>
  <c r="BE262"/>
  <c r="BE268"/>
  <c r="BE272"/>
  <c r="BE279"/>
  <c r="BE284"/>
  <c r="BE286"/>
  <c r="BE294"/>
  <c r="BE302"/>
  <c i="8" r="J89"/>
  <c r="F136"/>
  <c r="BE144"/>
  <c r="BE155"/>
  <c r="BE159"/>
  <c r="BE167"/>
  <c r="BE169"/>
  <c r="BE191"/>
  <c r="BE193"/>
  <c r="BE202"/>
  <c r="BE204"/>
  <c r="BE207"/>
  <c r="BE214"/>
  <c r="BE218"/>
  <c r="BE222"/>
  <c r="BE223"/>
  <c r="BE228"/>
  <c r="BE241"/>
  <c r="BE246"/>
  <c r="BE252"/>
  <c r="BE253"/>
  <c r="BE256"/>
  <c r="BE258"/>
  <c r="BE261"/>
  <c r="BE265"/>
  <c r="BE273"/>
  <c r="BE277"/>
  <c r="BE279"/>
  <c r="BE283"/>
  <c r="BE289"/>
  <c r="E85"/>
  <c r="BE142"/>
  <c r="BE163"/>
  <c r="BE165"/>
  <c r="BE172"/>
  <c r="BE173"/>
  <c r="BE184"/>
  <c r="BE185"/>
  <c r="BE187"/>
  <c r="BE188"/>
  <c r="BE189"/>
  <c r="BE196"/>
  <c r="BE198"/>
  <c r="BE200"/>
  <c r="BE206"/>
  <c r="BE209"/>
  <c r="BE211"/>
  <c r="BE213"/>
  <c r="BE216"/>
  <c r="BE219"/>
  <c r="BE221"/>
  <c r="BE224"/>
  <c r="BE227"/>
  <c r="BE231"/>
  <c r="BE235"/>
  <c r="BE236"/>
  <c r="BE251"/>
  <c r="BE254"/>
  <c r="BE255"/>
  <c r="BE269"/>
  <c r="BE275"/>
  <c r="BE281"/>
  <c r="BE284"/>
  <c r="BE287"/>
  <c r="BE292"/>
  <c r="BE294"/>
  <c r="BE336"/>
  <c r="BE340"/>
  <c r="BE305"/>
  <c r="BE316"/>
  <c r="BE330"/>
  <c r="BE333"/>
  <c r="BE334"/>
  <c r="BE335"/>
  <c r="BE337"/>
  <c i="7" r="J89"/>
  <c r="F92"/>
  <c r="BE142"/>
  <c r="BE144"/>
  <c r="BE162"/>
  <c r="BE166"/>
  <c r="BE169"/>
  <c r="BE170"/>
  <c r="BE179"/>
  <c r="BE182"/>
  <c r="BE185"/>
  <c r="BE190"/>
  <c r="BE192"/>
  <c r="BE200"/>
  <c r="BE203"/>
  <c r="BE207"/>
  <c r="BE212"/>
  <c r="BE215"/>
  <c r="BE217"/>
  <c r="BE218"/>
  <c r="BE223"/>
  <c r="BE231"/>
  <c r="BE232"/>
  <c r="BE242"/>
  <c r="BE248"/>
  <c r="BE250"/>
  <c r="BE252"/>
  <c r="BE257"/>
  <c r="BE267"/>
  <c r="BE271"/>
  <c r="BE277"/>
  <c r="BE278"/>
  <c r="BE282"/>
  <c r="BE303"/>
  <c r="BE314"/>
  <c r="BE317"/>
  <c r="BE319"/>
  <c r="BE320"/>
  <c r="BE324"/>
  <c r="E85"/>
  <c r="BE152"/>
  <c r="BE156"/>
  <c r="BE160"/>
  <c r="BE164"/>
  <c r="BE178"/>
  <c r="BE181"/>
  <c r="BE183"/>
  <c r="BE187"/>
  <c r="BE194"/>
  <c r="BE196"/>
  <c r="BE198"/>
  <c r="BE201"/>
  <c r="BE205"/>
  <c r="BE208"/>
  <c r="BE210"/>
  <c r="BE214"/>
  <c r="BE219"/>
  <c r="BE220"/>
  <c r="BE224"/>
  <c r="BE227"/>
  <c r="BE237"/>
  <c r="BE247"/>
  <c r="BE249"/>
  <c r="BE256"/>
  <c r="BE259"/>
  <c r="BE263"/>
  <c r="BE269"/>
  <c r="BE273"/>
  <c r="BE275"/>
  <c r="BE280"/>
  <c r="BE285"/>
  <c r="BE287"/>
  <c r="BE295"/>
  <c r="BE318"/>
  <c r="BE321"/>
  <c i="6" r="J89"/>
  <c r="F92"/>
  <c r="E129"/>
  <c r="BE159"/>
  <c r="BE163"/>
  <c r="BE173"/>
  <c r="BE189"/>
  <c r="BE193"/>
  <c r="BE198"/>
  <c r="BE200"/>
  <c r="BE202"/>
  <c r="BE207"/>
  <c r="BE209"/>
  <c r="BE211"/>
  <c r="BE214"/>
  <c r="BE216"/>
  <c r="BE227"/>
  <c r="BE235"/>
  <c r="BE245"/>
  <c r="BE251"/>
  <c r="BE252"/>
  <c r="BE253"/>
  <c r="BE255"/>
  <c r="BE259"/>
  <c r="BE270"/>
  <c r="BE276"/>
  <c r="BE282"/>
  <c r="BE284"/>
  <c r="BE285"/>
  <c r="BE306"/>
  <c r="BE331"/>
  <c r="BE334"/>
  <c r="BE335"/>
  <c r="BE142"/>
  <c r="BE144"/>
  <c r="BE155"/>
  <c r="BE165"/>
  <c r="BE167"/>
  <c r="BE169"/>
  <c r="BE172"/>
  <c r="BE184"/>
  <c r="BE185"/>
  <c r="BE187"/>
  <c r="BE188"/>
  <c r="BE191"/>
  <c r="BE196"/>
  <c r="BE204"/>
  <c r="BE206"/>
  <c r="BE213"/>
  <c r="BE218"/>
  <c r="BE219"/>
  <c r="BE221"/>
  <c r="BE222"/>
  <c r="BE223"/>
  <c r="BE226"/>
  <c r="BE230"/>
  <c r="BE234"/>
  <c r="BE240"/>
  <c r="BE250"/>
  <c r="BE254"/>
  <c r="BE257"/>
  <c r="BE262"/>
  <c r="BE266"/>
  <c r="BE274"/>
  <c r="BE278"/>
  <c r="BE280"/>
  <c r="BE288"/>
  <c r="BE290"/>
  <c r="BE293"/>
  <c r="BE295"/>
  <c r="BE317"/>
  <c r="BE336"/>
  <c r="BE337"/>
  <c r="BE338"/>
  <c r="BE341"/>
  <c i="5" r="E85"/>
  <c r="F92"/>
  <c r="J133"/>
  <c r="BE142"/>
  <c r="BE152"/>
  <c r="BE156"/>
  <c r="BE162"/>
  <c r="BE166"/>
  <c r="BE178"/>
  <c r="BE181"/>
  <c r="BE182"/>
  <c r="BE183"/>
  <c r="BE192"/>
  <c r="BE196"/>
  <c r="BE200"/>
  <c r="BE201"/>
  <c r="BE203"/>
  <c r="BE205"/>
  <c r="BE212"/>
  <c r="BE217"/>
  <c r="BE218"/>
  <c r="BE222"/>
  <c r="BE225"/>
  <c r="BE229"/>
  <c r="BE230"/>
  <c r="BE246"/>
  <c r="BE250"/>
  <c r="BE255"/>
  <c r="BE257"/>
  <c r="BE261"/>
  <c r="BE267"/>
  <c r="BE269"/>
  <c r="BE273"/>
  <c r="BE275"/>
  <c r="BE276"/>
  <c r="BE278"/>
  <c r="BE280"/>
  <c r="BE283"/>
  <c r="BE285"/>
  <c r="BE293"/>
  <c r="BE301"/>
  <c r="BE316"/>
  <c r="BE317"/>
  <c r="BE318"/>
  <c r="BE319"/>
  <c r="BE322"/>
  <c r="BE144"/>
  <c r="BE160"/>
  <c r="BE164"/>
  <c r="BE169"/>
  <c r="BE170"/>
  <c r="BE179"/>
  <c r="BE185"/>
  <c r="BE187"/>
  <c r="BE190"/>
  <c r="BE194"/>
  <c r="BE198"/>
  <c r="BE207"/>
  <c r="BE208"/>
  <c r="BE210"/>
  <c r="BE213"/>
  <c r="BE215"/>
  <c r="BE216"/>
  <c r="BE221"/>
  <c r="BE235"/>
  <c r="BE240"/>
  <c r="BE245"/>
  <c r="BE247"/>
  <c r="BE248"/>
  <c r="BE254"/>
  <c r="BE265"/>
  <c r="BE271"/>
  <c r="BE312"/>
  <c r="BE315"/>
  <c i="4" r="BE262"/>
  <c r="BE266"/>
  <c r="BE270"/>
  <c r="BE272"/>
  <c r="BE274"/>
  <c r="BE278"/>
  <c r="BE284"/>
  <c r="BE289"/>
  <c r="BE322"/>
  <c r="BE336"/>
  <c r="BE341"/>
  <c r="E85"/>
  <c r="J89"/>
  <c r="BE142"/>
  <c r="BE163"/>
  <c r="BE165"/>
  <c r="BE191"/>
  <c r="BE206"/>
  <c r="BE211"/>
  <c r="BE214"/>
  <c r="BE216"/>
  <c r="BE224"/>
  <c r="BE253"/>
  <c r="F136"/>
  <c r="BE159"/>
  <c r="BE167"/>
  <c r="BE173"/>
  <c r="BE187"/>
  <c r="BE188"/>
  <c r="BE189"/>
  <c r="BE193"/>
  <c r="BE198"/>
  <c r="BE202"/>
  <c r="BE207"/>
  <c r="BE209"/>
  <c r="BE213"/>
  <c r="BE219"/>
  <c r="BE221"/>
  <c r="BE227"/>
  <c r="BE228"/>
  <c r="BE235"/>
  <c r="BE241"/>
  <c r="BE246"/>
  <c r="BE254"/>
  <c r="BE255"/>
  <c r="BE258"/>
  <c r="BE302"/>
  <c r="BE339"/>
  <c r="BE340"/>
  <c r="BE342"/>
  <c r="BE343"/>
  <c r="BE346"/>
  <c r="BE144"/>
  <c r="BE155"/>
  <c r="BE169"/>
  <c r="BE172"/>
  <c r="BE184"/>
  <c r="BE185"/>
  <c r="BE196"/>
  <c r="BE200"/>
  <c r="BE204"/>
  <c r="BE218"/>
  <c r="BE222"/>
  <c r="BE223"/>
  <c r="BE231"/>
  <c r="BE236"/>
  <c r="BE251"/>
  <c r="BE252"/>
  <c r="BE256"/>
  <c r="BE276"/>
  <c r="BE280"/>
  <c r="BE281"/>
  <c r="BE286"/>
  <c r="BE291"/>
  <c r="BE311"/>
  <c i="3" r="E129"/>
  <c r="F136"/>
  <c r="BE160"/>
  <c r="BE162"/>
  <c r="BE171"/>
  <c r="BE179"/>
  <c r="BE180"/>
  <c r="BE188"/>
  <c r="BE191"/>
  <c r="BE199"/>
  <c r="BE201"/>
  <c r="BE206"/>
  <c r="BE208"/>
  <c r="BE214"/>
  <c r="BE218"/>
  <c r="BE222"/>
  <c r="BE258"/>
  <c r="BE266"/>
  <c r="BE274"/>
  <c r="BE287"/>
  <c r="BE295"/>
  <c r="J89"/>
  <c r="BE142"/>
  <c r="BE144"/>
  <c r="BE152"/>
  <c r="BE156"/>
  <c r="BE164"/>
  <c r="BE166"/>
  <c r="BE169"/>
  <c r="BE182"/>
  <c r="BE183"/>
  <c r="BE184"/>
  <c r="BE186"/>
  <c r="BE193"/>
  <c r="BE195"/>
  <c r="BE197"/>
  <c r="BE202"/>
  <c r="BE204"/>
  <c r="BE209"/>
  <c r="BE211"/>
  <c r="BE213"/>
  <c r="BE216"/>
  <c r="BE217"/>
  <c r="BE219"/>
  <c r="BE223"/>
  <c r="BE226"/>
  <c r="BE230"/>
  <c r="BE231"/>
  <c r="BE236"/>
  <c r="BE241"/>
  <c r="BE246"/>
  <c r="BE247"/>
  <c r="BE248"/>
  <c r="BE249"/>
  <c r="BE251"/>
  <c r="BE255"/>
  <c r="BE256"/>
  <c r="BE262"/>
  <c r="BE268"/>
  <c r="BE270"/>
  <c r="BE272"/>
  <c r="BE276"/>
  <c r="BE277"/>
  <c r="BE280"/>
  <c r="BE282"/>
  <c r="BE285"/>
  <c r="BE303"/>
  <c r="BE314"/>
  <c r="BE318"/>
  <c r="BE321"/>
  <c r="BE324"/>
  <c r="BE317"/>
  <c r="BE319"/>
  <c r="BE320"/>
  <c i="2" r="E85"/>
  <c r="F92"/>
  <c r="BE149"/>
  <c r="BE170"/>
  <c r="BE174"/>
  <c r="BE184"/>
  <c r="BE202"/>
  <c r="BE212"/>
  <c r="BE214"/>
  <c r="BE218"/>
  <c r="BE232"/>
  <c r="BE241"/>
  <c r="BE285"/>
  <c r="J89"/>
  <c r="BE153"/>
  <c r="BE158"/>
  <c r="BE159"/>
  <c r="BE173"/>
  <c r="BE187"/>
  <c r="BE192"/>
  <c r="BE197"/>
  <c r="BE239"/>
  <c r="BE244"/>
  <c r="BE136"/>
  <c r="BE171"/>
  <c r="BE175"/>
  <c r="BE183"/>
  <c r="BE207"/>
  <c r="BE209"/>
  <c r="BE210"/>
  <c r="BE211"/>
  <c r="BE228"/>
  <c r="BE230"/>
  <c r="BE234"/>
  <c r="BE236"/>
  <c r="BE246"/>
  <c r="BE282"/>
  <c r="BE138"/>
  <c r="BE177"/>
  <c r="BE179"/>
  <c r="BE191"/>
  <c r="BE208"/>
  <c r="BE222"/>
  <c r="BE226"/>
  <c r="BE237"/>
  <c r="BE257"/>
  <c r="BE268"/>
  <c r="F36"/>
  <c i="1" r="BC95"/>
  <c i="3" r="J34"/>
  <c i="1" r="AW96"/>
  <c i="4" r="F36"/>
  <c i="1" r="BC97"/>
  <c i="5" r="J34"/>
  <c i="1" r="AW98"/>
  <c i="6" r="F34"/>
  <c i="1" r="BA99"/>
  <c i="6" r="F37"/>
  <c i="1" r="BD99"/>
  <c i="7" r="F35"/>
  <c i="1" r="BB100"/>
  <c i="8" r="F37"/>
  <c i="1" r="BD101"/>
  <c i="9" r="F37"/>
  <c i="1" r="BD102"/>
  <c i="10" r="F36"/>
  <c i="1" r="BC103"/>
  <c i="10" r="F37"/>
  <c i="1" r="BD103"/>
  <c i="2" r="J34"/>
  <c i="1" r="AW95"/>
  <c i="3" r="F34"/>
  <c i="1" r="BA96"/>
  <c i="3" r="F37"/>
  <c i="1" r="BD96"/>
  <c i="4" r="F35"/>
  <c i="1" r="BB97"/>
  <c i="5" r="F36"/>
  <c i="1" r="BC98"/>
  <c i="6" r="F35"/>
  <c i="1" r="BB99"/>
  <c i="7" r="F34"/>
  <c i="1" r="BA100"/>
  <c i="7" r="F36"/>
  <c i="1" r="BC100"/>
  <c i="8" r="F34"/>
  <c i="1" r="BA101"/>
  <c i="9" r="F35"/>
  <c i="1" r="BB102"/>
  <c i="9" r="F36"/>
  <c i="1" r="BC102"/>
  <c i="2" r="F34"/>
  <c i="1" r="BA95"/>
  <c i="3" r="F35"/>
  <c i="1" r="BB96"/>
  <c i="4" r="F37"/>
  <c i="1" r="BD97"/>
  <c i="4" r="F34"/>
  <c i="1" r="BA97"/>
  <c i="5" r="F35"/>
  <c i="1" r="BB98"/>
  <c i="6" r="J34"/>
  <c i="1" r="AW99"/>
  <c i="7" r="J34"/>
  <c i="1" r="AW100"/>
  <c i="8" r="F35"/>
  <c i="1" r="BB101"/>
  <c i="8" r="F36"/>
  <c i="1" r="BC101"/>
  <c i="9" r="F34"/>
  <c i="1" r="BA102"/>
  <c i="10" r="F35"/>
  <c i="1" r="BB103"/>
  <c i="10" r="F34"/>
  <c i="1" r="BA103"/>
  <c i="2" r="F37"/>
  <c i="1" r="BD95"/>
  <c i="2" r="F35"/>
  <c i="1" r="BB95"/>
  <c i="3" r="F36"/>
  <c i="1" r="BC96"/>
  <c i="4" r="J34"/>
  <c i="1" r="AW97"/>
  <c i="5" r="F34"/>
  <c i="1" r="BA98"/>
  <c i="5" r="F37"/>
  <c i="1" r="BD98"/>
  <c i="6" r="F36"/>
  <c i="1" r="BC99"/>
  <c i="7" r="F37"/>
  <c i="1" r="BD100"/>
  <c i="8" r="J34"/>
  <c i="1" r="AW101"/>
  <c i="9" r="J34"/>
  <c i="1" r="AW102"/>
  <c i="10" r="J34"/>
  <c i="1" r="AW103"/>
  <c i="9" l="1" r="R188"/>
  <c r="R139"/>
  <c i="4" r="P194"/>
  <c r="P139"/>
  <c i="1" r="AU97"/>
  <c i="9" r="T188"/>
  <c r="T139"/>
  <c r="P188"/>
  <c r="P139"/>
  <c i="1" r="AU102"/>
  <c i="5" r="P188"/>
  <c r="P139"/>
  <c i="1" r="AU98"/>
  <c i="7" r="R188"/>
  <c r="R139"/>
  <c i="5" r="T188"/>
  <c r="T139"/>
  <c i="2" r="T180"/>
  <c r="T133"/>
  <c i="5" r="R188"/>
  <c r="R139"/>
  <c i="8" r="R194"/>
  <c r="R139"/>
  <c i="7" r="P188"/>
  <c r="P139"/>
  <c i="1" r="AU100"/>
  <c i="6" r="T194"/>
  <c r="T139"/>
  <c i="3" r="P189"/>
  <c r="P139"/>
  <c i="1" r="AU96"/>
  <c i="3" r="R189"/>
  <c r="R139"/>
  <c i="6" r="R194"/>
  <c r="R139"/>
  <c i="4" r="T194"/>
  <c r="T139"/>
  <c i="3" r="T189"/>
  <c r="T139"/>
  <c i="8" r="T194"/>
  <c r="T139"/>
  <c i="2" r="P133"/>
  <c i="1" r="AU95"/>
  <c i="7" r="T188"/>
  <c r="T139"/>
  <c i="6" r="P194"/>
  <c r="P139"/>
  <c i="1" r="AU99"/>
  <c i="8" r="P194"/>
  <c r="P139"/>
  <c i="1" r="AU101"/>
  <c i="4" r="R194"/>
  <c r="R139"/>
  <c i="2" r="BK180"/>
  <c r="J180"/>
  <c r="J103"/>
  <c i="6" r="BK329"/>
  <c r="J329"/>
  <c r="J115"/>
  <c i="8" r="BK328"/>
  <c r="J328"/>
  <c r="J115"/>
  <c r="BK338"/>
  <c r="J338"/>
  <c r="J118"/>
  <c i="2" r="BK280"/>
  <c r="J280"/>
  <c r="J111"/>
  <c i="3" r="BK189"/>
  <c r="J189"/>
  <c r="J103"/>
  <c r="BK322"/>
  <c r="J322"/>
  <c r="J118"/>
  <c i="4" r="BK194"/>
  <c r="J194"/>
  <c r="J103"/>
  <c r="BK344"/>
  <c r="J344"/>
  <c r="J118"/>
  <c i="6" r="BK339"/>
  <c r="J339"/>
  <c r="J118"/>
  <c i="7" r="BK140"/>
  <c r="J140"/>
  <c r="J97"/>
  <c r="BK188"/>
  <c r="J188"/>
  <c r="J103"/>
  <c r="BK322"/>
  <c r="J322"/>
  <c r="J118"/>
  <c i="8" r="BK140"/>
  <c r="J140"/>
  <c r="J97"/>
  <c i="3" r="BK312"/>
  <c r="J312"/>
  <c r="J115"/>
  <c i="4" r="BK140"/>
  <c r="J140"/>
  <c r="J97"/>
  <c i="5" r="BK140"/>
  <c r="J140"/>
  <c r="J97"/>
  <c r="BK188"/>
  <c r="J188"/>
  <c r="J103"/>
  <c i="6" r="BK140"/>
  <c r="J140"/>
  <c r="J97"/>
  <c i="7" r="BK312"/>
  <c r="J312"/>
  <c r="J115"/>
  <c i="8" r="BK194"/>
  <c r="J194"/>
  <c r="J103"/>
  <c i="9" r="BK188"/>
  <c r="J188"/>
  <c r="J103"/>
  <c r="BK311"/>
  <c r="J311"/>
  <c r="J115"/>
  <c i="10" r="BK120"/>
  <c r="J120"/>
  <c r="J96"/>
  <c i="2" r="BK134"/>
  <c r="J134"/>
  <c r="J97"/>
  <c i="3" r="BK140"/>
  <c r="J140"/>
  <c r="J97"/>
  <c i="4" r="BK334"/>
  <c r="J334"/>
  <c r="J115"/>
  <c i="5" r="BK310"/>
  <c r="J310"/>
  <c r="J115"/>
  <c r="BK320"/>
  <c r="J320"/>
  <c r="J118"/>
  <c i="6" r="BK194"/>
  <c r="J194"/>
  <c r="J103"/>
  <c i="9" r="BK140"/>
  <c r="J140"/>
  <c r="J97"/>
  <c r="BK321"/>
  <c r="J321"/>
  <c r="J118"/>
  <c i="2" r="F33"/>
  <c i="1" r="AZ95"/>
  <c i="4" r="J33"/>
  <c i="1" r="AV97"/>
  <c r="AT97"/>
  <c i="6" r="F33"/>
  <c i="1" r="AZ99"/>
  <c i="8" r="J33"/>
  <c i="1" r="AV101"/>
  <c r="AT101"/>
  <c i="10" r="J33"/>
  <c i="1" r="AV103"/>
  <c r="AT103"/>
  <c r="BA94"/>
  <c r="W30"/>
  <c i="2" r="J33"/>
  <c i="1" r="AV95"/>
  <c r="AT95"/>
  <c i="4" r="F33"/>
  <c i="1" r="AZ97"/>
  <c i="6" r="J33"/>
  <c i="1" r="AV99"/>
  <c r="AT99"/>
  <c i="8" r="F33"/>
  <c i="1" r="AZ101"/>
  <c r="BD94"/>
  <c r="W33"/>
  <c i="3" r="J33"/>
  <c i="1" r="AV96"/>
  <c r="AT96"/>
  <c i="5" r="F33"/>
  <c i="1" r="AZ98"/>
  <c i="7" r="F33"/>
  <c i="1" r="AZ100"/>
  <c i="9" r="J33"/>
  <c i="1" r="AV102"/>
  <c r="AT102"/>
  <c i="10" r="F33"/>
  <c i="1" r="AZ103"/>
  <c i="3" r="F33"/>
  <c i="1" r="AZ96"/>
  <c i="5" r="J33"/>
  <c i="1" r="AV98"/>
  <c r="AT98"/>
  <c i="7" r="J33"/>
  <c i="1" r="AV100"/>
  <c r="AT100"/>
  <c i="9" r="F33"/>
  <c i="1" r="AZ102"/>
  <c r="BC94"/>
  <c r="W32"/>
  <c r="BB94"/>
  <c r="W31"/>
  <c i="6" l="1" r="BK139"/>
  <c r="J139"/>
  <c r="J96"/>
  <c i="7" r="BK139"/>
  <c r="J139"/>
  <c i="4" r="BK139"/>
  <c r="J139"/>
  <c r="J96"/>
  <c i="9" r="BK139"/>
  <c r="J139"/>
  <c i="2" r="BK133"/>
  <c r="J133"/>
  <c r="J96"/>
  <c i="3" r="BK139"/>
  <c r="J139"/>
  <c r="J96"/>
  <c i="8" r="BK139"/>
  <c r="J139"/>
  <c r="J96"/>
  <c i="5" r="BK139"/>
  <c r="J139"/>
  <c r="J96"/>
  <c i="1" r="AU94"/>
  <c i="7" r="J30"/>
  <c i="1" r="AG100"/>
  <c i="9" r="J30"/>
  <c i="1" r="AG102"/>
  <c r="AY94"/>
  <c i="10" r="J30"/>
  <c i="1" r="AG103"/>
  <c r="AZ94"/>
  <c r="W29"/>
  <c r="AX94"/>
  <c r="AW94"/>
  <c r="AK30"/>
  <c i="7" l="1" r="J39"/>
  <c i="9" r="J39"/>
  <c i="10" r="J39"/>
  <c i="9" r="J96"/>
  <c i="7" r="J96"/>
  <c i="1" r="AN103"/>
  <c r="AN102"/>
  <c r="AN100"/>
  <c i="2" r="J30"/>
  <c i="1" r="AG95"/>
  <c i="5" r="J30"/>
  <c i="1" r="AG98"/>
  <c i="4" r="J30"/>
  <c i="1" r="AG97"/>
  <c i="8" r="J30"/>
  <c i="1" r="AG101"/>
  <c i="6" r="J30"/>
  <c i="1" r="AG99"/>
  <c i="3" r="J30"/>
  <c i="1" r="AG96"/>
  <c r="AV94"/>
  <c r="AK29"/>
  <c i="3" l="1" r="J39"/>
  <c i="5" r="J39"/>
  <c i="8" r="J39"/>
  <c i="6" r="J39"/>
  <c i="2" r="J39"/>
  <c i="4" r="J39"/>
  <c i="1" r="AN97"/>
  <c r="AN101"/>
  <c r="AN95"/>
  <c r="AN99"/>
  <c r="AN96"/>
  <c r="AN98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<sst xmlns="http://schemas.openxmlformats.org/spreadsheetml/2006/main">
  <si>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</si>
  <si>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</si>
  <si>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</si>
  <si>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</si>
  <si>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</si>
  <si>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{fb4e1fb6-e6cb-404a-bea4-ddec7addd940}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</si>
  <si>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</si>
  <si>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</si>
  <si>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</si>
  <si>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</si>
  <si>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</si>
  <si>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</si>
  <si>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</si>
  <si>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</si>
  <si>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20241711001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</si>
  <si>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</si>
  <si>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</si>
  <si>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bytů po povodni , Červená kolonie Bohumín</t>
  </si>
  <si>
    <t>KSO:</t>
  </si>
  <si>
    <t>CC-CZ:</t>
  </si>
  <si>
    <t>Místo:</t>
  </si>
  <si>
    <t>Bohumín</t>
  </si>
  <si>
    <t>Datum:</t>
  </si>
  <si>
    <t>15. 11. 2024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</si>
  <si>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</si>
  <si>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</si>
  <si>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</si>
  <si>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</si>
  <si>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</si>
  <si>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</si>
  <si>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</si>
  <si>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</si>
  <si>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</si>
  <si>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</si>
  <si>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</si>
  <si>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</si>
  <si>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</si>
  <si>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</si>
  <si>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</si>
  <si>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</si>
  <si>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</si>
  <si>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</si>
  <si>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</si>
  <si>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</si>
  <si>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</si>
  <si>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</si>
  <si>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</si>
  <si>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</si>
  <si>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</si>
  <si>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</si>
  <si>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</si>
  <si>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</si>
  <si>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</si>
  <si>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</si>
  <si>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</si>
  <si>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</si>
  <si>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</si>
  <si>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</si>
  <si>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</si>
  <si>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</si>
  <si>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</si>
  <si>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</si>
  <si>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</si>
  <si>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</si>
  <si>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</si>
  <si>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</si>
  <si>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</si>
  <si>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</si>
  <si>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</si>
  <si>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</si>
  <si>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</si>
  <si>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</si>
  <si>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</si>
  <si>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</si>
  <si>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</si>
  <si>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</si>
  <si>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</si>
  <si>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</si>
  <si>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</si>
  <si>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</si>
  <si>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</si>
  <si>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</si>
  <si>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Čp 380, byt č. 1</t>
  </si>
  <si>
    <t>STA</t>
  </si>
  <si>
    <t>1</t>
  </si>
  <si>
    <t>{82a1ecba-742b-4010-a3c8-318485c65cd8}</t>
  </si>
  <si>
    <t>2</t>
  </si>
  <si>
    <t>002</t>
  </si>
  <si>
    <t>Čp 380, byt č. 2</t>
  </si>
  <si>
    <t>{dc051bdc-17c1-4c55-8492-1c2fa3a05fda}</t>
  </si>
  <si>
    <t>003</t>
  </si>
  <si>
    <t>Čp 381, byt č. 1</t>
  </si>
  <si>
    <t>{2e3e12ce-11de-493c-94ef-e45bbf1a5a7a}</t>
  </si>
  <si>
    <t>004</t>
  </si>
  <si>
    <t>Čp 381, byt č. 2</t>
  </si>
  <si>
    <t>{a500204e-1493-4bee-b09a-b03dec5230db}</t>
  </si>
  <si>
    <t>005</t>
  </si>
  <si>
    <t>Čp 382, byt č. 1</t>
  </si>
  <si>
    <t>{fb8528e6-cb2c-4e17-b7f4-811fc27c26b6}</t>
  </si>
  <si>
    <t>006</t>
  </si>
  <si>
    <t>Čp 382, byt č. 2</t>
  </si>
  <si>
    <t>{1531ce99-a287-4c8e-99aa-34b4eead4124}</t>
  </si>
  <si>
    <t>007</t>
  </si>
  <si>
    <t>Čp 383, byt č. 1</t>
  </si>
  <si>
    <t>{0ce05adb-cb89-4f16-a318-ec68c74b4643}</t>
  </si>
  <si>
    <t>008</t>
  </si>
  <si>
    <t>Čp 383, byt č. 2</t>
  </si>
  <si>
    <t>{b8f920c3-84af-490b-9b2c-141ae2dfedcb}</t>
  </si>
  <si>
    <t>009</t>
  </si>
  <si>
    <t xml:space="preserve">Ostatní a vedlejší náklady </t>
  </si>
  <si>
    <t>{5155e582-cb06-4643-9199-1d6cd0cb3aa7}</t>
  </si>
  <si>
    <t>KRYCÍ LIST SOUPISU PRACÍ</t>
  </si>
  <si>
    <t>Objekt:</t>
  </si>
  <si>
    <t>001 - Čp 380, byt č.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</si>
  <si>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</si>
  <si>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</si>
  <si>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</si>
  <si>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</si>
  <si>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</si>
  <si>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</si>
  <si>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101 - HZS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</si>
  <si>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</si>
  <si>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</si>
  <si>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</si>
  <si>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</si>
  <si>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</si>
  <si>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</si>
  <si>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</si>
  <si>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</si>
  <si>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</si>
  <si>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</si>
  <si>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</si>
  <si>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</si>
  <si>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</si>
  <si>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</si>
  <si>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24-M - Montáže vzduchotechnických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</si>
  <si>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</si>
  <si>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</si>
  <si>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</si>
  <si>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</si>
  <si>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</si>
  <si>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</si>
  <si>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</si>
  <si>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</si>
  <si>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</si>
  <si>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</si>
  <si>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</si>
  <si>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</si>
  <si>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</si>
  <si>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</si>
  <si>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</si>
  <si>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</si>
  <si>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101</t>
  </si>
  <si>
    <t>HZS</t>
  </si>
  <si>
    <t>K</t>
  </si>
  <si>
    <t>R-1010020</t>
  </si>
  <si>
    <t xml:space="preserve">Osttaní zednické práce </t>
  </si>
  <si>
    <t xml:space="preserve">hod </t>
  </si>
  <si>
    <t>4</t>
  </si>
  <si>
    <t>-895097511</t>
  </si>
  <si>
    <t>6</t>
  </si>
  <si>
    <t>Úpravy povrchů, podlahy a osazování výplní</t>
  </si>
  <si>
    <t>612325422</t>
  </si>
  <si>
    <t>Oprava vnitřní vápenocementové štukové omítky stěn v rozsahu plochy přes 10 do 30 %</t>
  </si>
  <si>
    <t>m2</t>
  </si>
  <si>
    <t>CS ÚRS 2023 02</t>
  </si>
  <si>
    <t>692800570</t>
  </si>
  <si>
    <t>VV</t>
  </si>
  <si>
    <t>"oprava omítek spodní pás do výšky 1m"</t>
  </si>
  <si>
    <t>"chodba"12,6-0,7*2-0,8*2</t>
  </si>
  <si>
    <t>"obývací pokoj s kuchyní"22,8-0,8*2-0,9-1,6</t>
  </si>
  <si>
    <t>"pokoje"16,7-0,8-1,1</t>
  </si>
  <si>
    <t>16,6-0,8-1,1</t>
  </si>
  <si>
    <t>11,7-1,6</t>
  </si>
  <si>
    <t>3,3+3,7</t>
  </si>
  <si>
    <t>Mezisoučet</t>
  </si>
  <si>
    <t>3</t>
  </si>
  <si>
    <t>"chodba, kolárna"15+17</t>
  </si>
  <si>
    <t>Součet</t>
  </si>
  <si>
    <t>619991011</t>
  </si>
  <si>
    <t>Obalení samostatných konstrukcí a prvků fólií</t>
  </si>
  <si>
    <t>CS ÚRS 2024 02</t>
  </si>
  <si>
    <t>1991813720</t>
  </si>
  <si>
    <t>"zakrytí oken a dveří"0,6*1,8+1,6*1,8+1,6*2,4+1,1*2,4+1,6*2,4</t>
  </si>
  <si>
    <t>"chodba, kolárna"1*2*2+1,5*2,5+1*1,8+0,6*1,8+1,6*1,8</t>
  </si>
  <si>
    <t>619995001</t>
  </si>
  <si>
    <t>Začištění omítek kolem oken, dveří, podlah nebo obkladů</t>
  </si>
  <si>
    <t>m</t>
  </si>
  <si>
    <t>-2059932722</t>
  </si>
  <si>
    <t>"po výměně vstupních dveří a demontáží kolejnic"2*2+2*4+1*2</t>
  </si>
  <si>
    <t>"kolárna"1*2+2*4</t>
  </si>
  <si>
    <t>9</t>
  </si>
  <si>
    <t>Ostatní konstrukce a práce, bourání</t>
  </si>
  <si>
    <t>5</t>
  </si>
  <si>
    <t>952901111</t>
  </si>
  <si>
    <t>Vyčištění budov bytové a občanské výstavby při výšce podlaží do 4 m</t>
  </si>
  <si>
    <t>-265359739</t>
  </si>
  <si>
    <t>978013141</t>
  </si>
  <si>
    <t>Otlučení (osekání) vnitřní vápenné nebo vápenocementové omítky stěn v rozsahu přes 10 do 30 %</t>
  </si>
  <si>
    <t>31819109</t>
  </si>
  <si>
    <t>7</t>
  </si>
  <si>
    <t>R-9523000</t>
  </si>
  <si>
    <t xml:space="preserve">Demontáž, zpětná montáž hasicího přístroje </t>
  </si>
  <si>
    <t>kus</t>
  </si>
  <si>
    <t>1358304622</t>
  </si>
  <si>
    <t>8</t>
  </si>
  <si>
    <t>R-9523005</t>
  </si>
  <si>
    <t>Demontáž, zpětná montáž nástěnky</t>
  </si>
  <si>
    <t>21811653</t>
  </si>
  <si>
    <t>997</t>
  </si>
  <si>
    <t>Přesun sutě</t>
  </si>
  <si>
    <t>997013211</t>
  </si>
  <si>
    <t>Vnitrostaveništní doprava suti a vybouraných hmot pro budovy v do 6 m ručně</t>
  </si>
  <si>
    <t>t</t>
  </si>
  <si>
    <t>1220117092</t>
  </si>
  <si>
    <t>10</t>
  </si>
  <si>
    <t>997013501</t>
  </si>
  <si>
    <t>Odvoz suti a vybouraných hmot na skládku nebo meziskládku do 1 km se složením</t>
  </si>
  <si>
    <t>-671981743</t>
  </si>
  <si>
    <t>11</t>
  </si>
  <si>
    <t>997013509</t>
  </si>
  <si>
    <t>Příplatek k odvozu suti a vybouraných hmot na skládku ZKD 1 km přes 1 km</t>
  </si>
  <si>
    <t>-1339203459</t>
  </si>
  <si>
    <t>1,143*19 'Přepočtené koeficientem množství</t>
  </si>
  <si>
    <t>997013631</t>
  </si>
  <si>
    <t>Poplatek za uložení na skládce (skládkovné) stavebního odpadu směsného kód odpadu 17 09 04</t>
  </si>
  <si>
    <t>1261075545</t>
  </si>
  <si>
    <t>998</t>
  </si>
  <si>
    <t>Přesun hmot</t>
  </si>
  <si>
    <t>13</t>
  </si>
  <si>
    <t>998011001</t>
  </si>
  <si>
    <t>Přesun hmot pro budovy zděné v do 6 m</t>
  </si>
  <si>
    <t>2076932422</t>
  </si>
  <si>
    <t>PSV</t>
  </si>
  <si>
    <t>Práce a dodávky PSV</t>
  </si>
  <si>
    <t>713</t>
  </si>
  <si>
    <t>Izolace tepelné</t>
  </si>
  <si>
    <t>763</t>
  </si>
  <si>
    <t>Konstrukce suché výstavby</t>
  </si>
  <si>
    <t>14</t>
  </si>
  <si>
    <t>998763201</t>
  </si>
  <si>
    <t>Přesun hmot procentní pro dřevostavby v objektech v přes 6 do 12 m</t>
  </si>
  <si>
    <t>%</t>
  </si>
  <si>
    <t>16</t>
  </si>
  <si>
    <t>420213530</t>
  </si>
  <si>
    <t>15</t>
  </si>
  <si>
    <t>R-7634000</t>
  </si>
  <si>
    <t xml:space="preserve">Doplnění SDK  desky vč. doplnění tepelné izolace z minerální vaty , přebroušení, tmelení 2x  napojení na st. SDK příčku</t>
  </si>
  <si>
    <t>1134376008</t>
  </si>
  <si>
    <t>"doplnění SDK "(3,6*0,6+1*0,6*2+4,3*0,6*2)*2</t>
  </si>
  <si>
    <t>766</t>
  </si>
  <si>
    <t>Konstrukce truhlářské</t>
  </si>
  <si>
    <t>766691914</t>
  </si>
  <si>
    <t>Vyvěšení nebo zavěšení dřevěných křídel dveří pl do 2 m2</t>
  </si>
  <si>
    <t>-1858459622</t>
  </si>
  <si>
    <t>"vstupní dveř"1</t>
  </si>
  <si>
    <t>"kolárna"1+1</t>
  </si>
  <si>
    <t>17</t>
  </si>
  <si>
    <t>998766201</t>
  </si>
  <si>
    <t>Přesun hmot procentní pro kce truhlářské v objektech v do 6 m</t>
  </si>
  <si>
    <t>-674853674</t>
  </si>
  <si>
    <t>18</t>
  </si>
  <si>
    <t>R-7660010</t>
  </si>
  <si>
    <t xml:space="preserve">D+M vstupní interiérové protipožární dveře s požární odolností EI 30, zvukový útlum min. 32 dB , dekor dveří a barva zárubní dle stávajících dveří </t>
  </si>
  <si>
    <t>-1786938167</t>
  </si>
  <si>
    <t>P</t>
  </si>
  <si>
    <t xml:space="preserve">Poznámka k položce:_x000d_
vč. prahu </t>
  </si>
  <si>
    <t>"do bytu"1</t>
  </si>
  <si>
    <t>"kolárna"1</t>
  </si>
  <si>
    <t>19</t>
  </si>
  <si>
    <t>R-7660011</t>
  </si>
  <si>
    <t xml:space="preserve">Demontáž kování, montáž kování na nové dveře </t>
  </si>
  <si>
    <t>1892353991</t>
  </si>
  <si>
    <t>20</t>
  </si>
  <si>
    <t>R-7660012</t>
  </si>
  <si>
    <t xml:space="preserve">D+M cedulky na dveře </t>
  </si>
  <si>
    <t>904016506</t>
  </si>
  <si>
    <t>R-7663001</t>
  </si>
  <si>
    <t xml:space="preserve">D+M vnitřní dveří vč. obložkové zárubně - viz. D02, vč. všech příslušenství a doplňků </t>
  </si>
  <si>
    <t>314933381</t>
  </si>
  <si>
    <t>22</t>
  </si>
  <si>
    <t>R-7663002</t>
  </si>
  <si>
    <t xml:space="preserve">D+M vnitřní dveří posuvné  do pouzdra vč. obložkové zárubně - viz. D03, vč. všech příslušenství a doplňků </t>
  </si>
  <si>
    <t>-309262762</t>
  </si>
  <si>
    <t>23</t>
  </si>
  <si>
    <t>R-7663003</t>
  </si>
  <si>
    <t xml:space="preserve">D+M vnitřních dveří posuvných vč. obložkové zárubně a kolejnice - viz. D04, vč. všech příslušenství a doplňků </t>
  </si>
  <si>
    <t>763917174</t>
  </si>
  <si>
    <t>24</t>
  </si>
  <si>
    <t>R-7663007</t>
  </si>
  <si>
    <t xml:space="preserve">D+M vnitřních dveří  vč. obložkové zárubně  - viz. D07, vč. všech příslušenství a doplňků </t>
  </si>
  <si>
    <t>1783486832</t>
  </si>
  <si>
    <t>25</t>
  </si>
  <si>
    <t>R-7663005</t>
  </si>
  <si>
    <t xml:space="preserve">D+M vnitřních dveří  - viz. D06 vč. všech příslušenství a oplňků </t>
  </si>
  <si>
    <t>-616448465</t>
  </si>
  <si>
    <t>26</t>
  </si>
  <si>
    <t>R-7665090</t>
  </si>
  <si>
    <t>Demontáž garnýže</t>
  </si>
  <si>
    <t>916338297</t>
  </si>
  <si>
    <t>771</t>
  </si>
  <si>
    <t>Podlahy z dlaždic</t>
  </si>
  <si>
    <t>27</t>
  </si>
  <si>
    <t>771121011</t>
  </si>
  <si>
    <t>Nátěr penetrační na podlahu</t>
  </si>
  <si>
    <t>1777943090</t>
  </si>
  <si>
    <t>"doplnění soklíku v chodbě"(12,6-0,7*2-0,8*2)*0,1</t>
  </si>
  <si>
    <t>28</t>
  </si>
  <si>
    <t>771474113</t>
  </si>
  <si>
    <t>Montáž soklů z dlaždic keramických rovných lepených cementovým flexibilním lepidlem v přes 90 do 120 mm</t>
  </si>
  <si>
    <t>417880677</t>
  </si>
  <si>
    <t>"doplnění soklíku v chodbě"(12,6-0,7*2-0,8*2)</t>
  </si>
  <si>
    <t>29</t>
  </si>
  <si>
    <t>M</t>
  </si>
  <si>
    <t>59761174</t>
  </si>
  <si>
    <t>dlažba keramická slinutá mrazuvzdorná R11/B povrch reliéfní/matný tl do 10mm přes 9 do 12ks/m2</t>
  </si>
  <si>
    <t>32</t>
  </si>
  <si>
    <t>-1327279690</t>
  </si>
  <si>
    <t>"viz. položka montáže"9,6*0,1*1,2</t>
  </si>
  <si>
    <t>"chodba, kolárna"(15+17)*0,1*1,2</t>
  </si>
  <si>
    <t>30</t>
  </si>
  <si>
    <t>998771201</t>
  </si>
  <si>
    <t>Přesun hmot procentní pro podlahy z dlaždic v objektech v do 6 m</t>
  </si>
  <si>
    <t>772715421</t>
  </si>
  <si>
    <t>776</t>
  </si>
  <si>
    <t>Podlahy povlakové</t>
  </si>
  <si>
    <t>31</t>
  </si>
  <si>
    <t>776111115</t>
  </si>
  <si>
    <t>Broušení podkladu povlakových podlah před litím stěrky</t>
  </si>
  <si>
    <t>1570413118</t>
  </si>
  <si>
    <t>27,14+14,57+3,38+2,75+13,69+14,57</t>
  </si>
  <si>
    <t>776111311</t>
  </si>
  <si>
    <t>Vysátí podkladu povlakových podlah</t>
  </si>
  <si>
    <t>-1824363412</t>
  </si>
  <si>
    <t>33</t>
  </si>
  <si>
    <t>776121112</t>
  </si>
  <si>
    <t>Vodou ředitelná penetrace savého podkladu povlakových podlah</t>
  </si>
  <si>
    <t>2063766416</t>
  </si>
  <si>
    <t>34</t>
  </si>
  <si>
    <t>776141122</t>
  </si>
  <si>
    <t>Stěrka podlahová nivelační pro vyrovnání podkladu povlakových podlah pevnosti 30 MPa tl přes 3 do 5 mm</t>
  </si>
  <si>
    <t>-1204267819</t>
  </si>
  <si>
    <t>35</t>
  </si>
  <si>
    <t>998776201</t>
  </si>
  <si>
    <t>Přesun hmot procentní pro podlahy povlakové v objektech v do 6 m</t>
  </si>
  <si>
    <t>-342572579</t>
  </si>
  <si>
    <t>36</t>
  </si>
  <si>
    <t>R-7760110</t>
  </si>
  <si>
    <t>D+M vinylové podlahy - dílce SPC dílce systém CLICK odstín dub.</t>
  </si>
  <si>
    <t>662541071</t>
  </si>
  <si>
    <t>37</t>
  </si>
  <si>
    <t>R-7760111</t>
  </si>
  <si>
    <t>D+M soklové lišty</t>
  </si>
  <si>
    <t>2104337911</t>
  </si>
  <si>
    <t>22+16+7,4+6,6+15+16</t>
  </si>
  <si>
    <t>38</t>
  </si>
  <si>
    <t>R-7760112</t>
  </si>
  <si>
    <t xml:space="preserve">D+M přechodové lišty </t>
  </si>
  <si>
    <t>-1682516195</t>
  </si>
  <si>
    <t>"přechodové lišty"7</t>
  </si>
  <si>
    <t>783</t>
  </si>
  <si>
    <t>Dokončovací práce - nátěry</t>
  </si>
  <si>
    <t>39</t>
  </si>
  <si>
    <t>R-7830020</t>
  </si>
  <si>
    <t xml:space="preserve">Očištění, odmaštění stávající zárubně, nový nátěr vč. dodávky barvy </t>
  </si>
  <si>
    <t>-161576951</t>
  </si>
  <si>
    <t>784</t>
  </si>
  <si>
    <t>Dokončovací práce - malby a tapety</t>
  </si>
  <si>
    <t>40</t>
  </si>
  <si>
    <t>784111001</t>
  </si>
  <si>
    <t>Oprášení (ometení ) podkladu v místnostech v do 3,80 m</t>
  </si>
  <si>
    <t>-1270001182</t>
  </si>
  <si>
    <t>"chodba"12,6*2,6</t>
  </si>
  <si>
    <t>"obývací pokoj s kuchyní"22,8*2,6</t>
  </si>
  <si>
    <t>"pokoje"16,7*2,6</t>
  </si>
  <si>
    <t>16,6*2,6</t>
  </si>
  <si>
    <t>15,9*2,6</t>
  </si>
  <si>
    <t>(3,3+3,7+3,7+3,3)*2,6</t>
  </si>
  <si>
    <t>"stropy"87,43</t>
  </si>
  <si>
    <t>"chodba, kolárna"(15+17)*2,6+33</t>
  </si>
  <si>
    <t>41</t>
  </si>
  <si>
    <t>784181111</t>
  </si>
  <si>
    <t>Základní silikátová jednonásobná bezbarvá penetrace podkladu v místnostech v do 3,80 m</t>
  </si>
  <si>
    <t>-1759006460</t>
  </si>
  <si>
    <t>42</t>
  </si>
  <si>
    <t>784221101</t>
  </si>
  <si>
    <t>Dvojnásobné bílé malby ze směsí za sucha dobře otěruvzdorných v místnostech do 3,80 m</t>
  </si>
  <si>
    <t>-494455559</t>
  </si>
  <si>
    <t>Poznámka k položce:_x000d_
difuzně otevřený silikátový nátěr</t>
  </si>
  <si>
    <t>Práce a dodávky M</t>
  </si>
  <si>
    <t>21-M</t>
  </si>
  <si>
    <t>Elektromontáže</t>
  </si>
  <si>
    <t>43</t>
  </si>
  <si>
    <t>R-21000</t>
  </si>
  <si>
    <t xml:space="preserve">Demontáž, odpojení, montáž, zpětné zapojení svítidla </t>
  </si>
  <si>
    <t>64</t>
  </si>
  <si>
    <t>-128878293</t>
  </si>
  <si>
    <t>"pro malby"8</t>
  </si>
  <si>
    <t>24-M</t>
  </si>
  <si>
    <t>Montáže vzduchotechnických zařízení</t>
  </si>
  <si>
    <t>44</t>
  </si>
  <si>
    <t>R-24100</t>
  </si>
  <si>
    <t xml:space="preserve">Demontáž, odpojení, zpětná montáž, zpětné zapojení  digestoře</t>
  </si>
  <si>
    <t>733644442</t>
  </si>
  <si>
    <t>002 - Čp 380, byt č. 2</t>
  </si>
  <si>
    <t xml:space="preserve">    711 - Izolace proti vodě, vlhkosti a plynům</t>
  </si>
  <si>
    <t xml:space="preserve">    733 - Ústřední vytápění - rozvodné potrubí</t>
  </si>
  <si>
    <t xml:space="preserve">    735 - Ústřední vytápění - otopná tělesa</t>
  </si>
  <si>
    <t xml:space="preserve">    736 - Ústřední vytápění - plošné vytápění a chlazení</t>
  </si>
  <si>
    <t>OST - Ostatní</t>
  </si>
  <si>
    <t>VRN - Vedlejší rozpočtové náklady</t>
  </si>
  <si>
    <t xml:space="preserve">    VRN4 - Inženýrská činnost</t>
  </si>
  <si>
    <t>1439303050</t>
  </si>
  <si>
    <t>"pokoje"18,5-0,8-1,1</t>
  </si>
  <si>
    <t>"zakrytí oken a dveří"0,6*1,8+1,6*1,8+1,6*2,4+1,1*2,4</t>
  </si>
  <si>
    <t>"po výměně vstupních dveří "2*4+1*2</t>
  </si>
  <si>
    <t>632451254</t>
  </si>
  <si>
    <t>Potěr cementový samonivelační litý C30 tl přes 45 do 50 mm</t>
  </si>
  <si>
    <t>370128135</t>
  </si>
  <si>
    <t>"nová skaldba podlahy OP, pokoj"27,14+20,6</t>
  </si>
  <si>
    <t>632451293</t>
  </si>
  <si>
    <t>Příplatek k cementovému samonivelačnímu litému potěru C30 ZKD 5 mm tl přes 50 mm</t>
  </si>
  <si>
    <t>536152733</t>
  </si>
  <si>
    <t>"nová skaldba podlahy OP, pokoj"(27,14+20,6)*6</t>
  </si>
  <si>
    <t>R-6323000</t>
  </si>
  <si>
    <t>Vyčištění a vyspravení stávající hydroizuolace</t>
  </si>
  <si>
    <t>-1682610670</t>
  </si>
  <si>
    <t>R-6323090</t>
  </si>
  <si>
    <t xml:space="preserve">Příplatek za vyztužení potěru  vláknem 30</t>
  </si>
  <si>
    <t>861911719</t>
  </si>
  <si>
    <t>130</t>
  </si>
  <si>
    <t>0,842*19 'Přepočtené koeficientem množství</t>
  </si>
  <si>
    <t>711</t>
  </si>
  <si>
    <t>Izolace proti vodě, vlhkosti a plynům</t>
  </si>
  <si>
    <t>711192202</t>
  </si>
  <si>
    <t>Provedení izolace proti zemní vlhkosti hydroizolační stěrkou svislé na zdivu</t>
  </si>
  <si>
    <t>-2093578129</t>
  </si>
  <si>
    <t>46*0,3</t>
  </si>
  <si>
    <t>R-71100</t>
  </si>
  <si>
    <t>reaktivně tuhnoucí vysoce flexibilní těsnící stěrka</t>
  </si>
  <si>
    <t>kg</t>
  </si>
  <si>
    <t>551039683</t>
  </si>
  <si>
    <t>13,8*3,7 'Přepočtené koeficientem množství</t>
  </si>
  <si>
    <t>998711201</t>
  </si>
  <si>
    <t>Přesun hmot procentní pro izolace proti vodě, vlhkosti a plynům v objektech v do 6 m</t>
  </si>
  <si>
    <t>-1263550731</t>
  </si>
  <si>
    <t>713121121</t>
  </si>
  <si>
    <t>Montáž izolace tepelné podlah volně kladenými rohožemi, pásy, dílci, deskami 2 vrstvy</t>
  </si>
  <si>
    <t>1319696417</t>
  </si>
  <si>
    <t>28375908</t>
  </si>
  <si>
    <t>deska EPS 150 pro konstrukce s vysokým zatížením λ=0,035 tl 40mm</t>
  </si>
  <si>
    <t>1250471436</t>
  </si>
  <si>
    <t>47,74*2,2 'Přepočtené koeficientem množství</t>
  </si>
  <si>
    <t>998713201</t>
  </si>
  <si>
    <t>Přesun hmot procentní pro izolace tepelné v objektech v do 6 m</t>
  </si>
  <si>
    <t>-120236524</t>
  </si>
  <si>
    <t>R-7130020</t>
  </si>
  <si>
    <t xml:space="preserve">Odřezování  a odstranění stávajícího podlahového polystyrenu ve 2 vrstvách vč. odvozu na skládku, likvidace a poplatku za skládkovné</t>
  </si>
  <si>
    <t>1170649839</t>
  </si>
  <si>
    <t>733</t>
  </si>
  <si>
    <t>Ústřední vytápění - rozvodné potrubí</t>
  </si>
  <si>
    <t>733391101</t>
  </si>
  <si>
    <t>Zkouška těsnosti potrubí plastové D do 32x3,0</t>
  </si>
  <si>
    <t>991240691</t>
  </si>
  <si>
    <t>735</t>
  </si>
  <si>
    <t>Ústřední vytápění - otopná tělesa</t>
  </si>
  <si>
    <t>735000911</t>
  </si>
  <si>
    <t>Vyregulování ventilu nebo kohoutu dvojregulačního s ručním ovládáním</t>
  </si>
  <si>
    <t>CS ÚRS 2024 01</t>
  </si>
  <si>
    <t>2042689437</t>
  </si>
  <si>
    <t>Poznámka k položce:_x000d_
nastavení průtoku na rozdělovači PDL vytápění (obývák+kuchyň, pokoj)</t>
  </si>
  <si>
    <t>7351919052</t>
  </si>
  <si>
    <t>Odvzdušnění rozdělovačů PDL vytápění</t>
  </si>
  <si>
    <t>-1038076229</t>
  </si>
  <si>
    <t>998735121</t>
  </si>
  <si>
    <t>Přesun hmot tonážní pro otopná tělesa ruční v objektech v do 6 m</t>
  </si>
  <si>
    <t>-367770695</t>
  </si>
  <si>
    <t>736</t>
  </si>
  <si>
    <t>Ústřední vytápění - plošné vytápění a chlazení</t>
  </si>
  <si>
    <t>736110213</t>
  </si>
  <si>
    <t>Podlahové vytápění - rozvodné potrubí polyethylen s kyslíkovou bariérou PE-Xa 17x2,0 mm pro systémovou desku rozteč 200 mm</t>
  </si>
  <si>
    <t>801852310</t>
  </si>
  <si>
    <t xml:space="preserve">Poznámka k položce:_x000d_
Potrubí PE-Xa_x000d_
okruh kuchyn 64 m_x000d_
okruh obývací pokoj 64 m_x000d_
přívod pokoj přes obývvací pokoj 12  m_x000d_
pokoj 106 m</t>
  </si>
  <si>
    <t>736110262</t>
  </si>
  <si>
    <t>Podlahové vytápění - systémová deska s kombinovanou tepelnou a kročejovou izolací celkové výšky 50 až 53 mm</t>
  </si>
  <si>
    <t>-1641986638</t>
  </si>
  <si>
    <t>19761500</t>
  </si>
  <si>
    <t>spojka mosazná lisovací pro PEX potrubí d 17</t>
  </si>
  <si>
    <t>-1575038464</t>
  </si>
  <si>
    <t>Poznámka k položce:_x000d_
napojení na stávající potrubí</t>
  </si>
  <si>
    <t>736110652</t>
  </si>
  <si>
    <t>Podlahové vytápění - obvodový dilatační pás samolepící s folií</t>
  </si>
  <si>
    <t>676975016</t>
  </si>
  <si>
    <t>736110653</t>
  </si>
  <si>
    <t>Podlahové vytápění - ochranná trubka potrubí podlahového topení</t>
  </si>
  <si>
    <t>-599734532</t>
  </si>
  <si>
    <t>736110654</t>
  </si>
  <si>
    <t>Podlahové vytápění - středový (spárový) dilatační profil</t>
  </si>
  <si>
    <t>-1050397642</t>
  </si>
  <si>
    <t>24552540</t>
  </si>
  <si>
    <t>plastifikátor do betonu pro podlahové topení</t>
  </si>
  <si>
    <t>litr</t>
  </si>
  <si>
    <t>364535941</t>
  </si>
  <si>
    <t>Poznámka k položce:_x000d_
0,2 litru/m2</t>
  </si>
  <si>
    <t>"doplnění SDK "5,7*0,6*2</t>
  </si>
  <si>
    <t>-1620275225</t>
  </si>
  <si>
    <t>1297458389</t>
  </si>
  <si>
    <t>45</t>
  </si>
  <si>
    <t>R-7663004</t>
  </si>
  <si>
    <t xml:space="preserve">D+M vnitřních dveří  vč. obložkové zárubně  - viz. D05, vč. všech příslušenství a doplňků </t>
  </si>
  <si>
    <t>46</t>
  </si>
  <si>
    <t>1602381237</t>
  </si>
  <si>
    <t>47</t>
  </si>
  <si>
    <t>48</t>
  </si>
  <si>
    <t>771274113</t>
  </si>
  <si>
    <t>Montáž obkladů stupnic z dlaždic keramických hladkých lepených cementovým flexibilním lepidlem š přes 250 do 300 mm</t>
  </si>
  <si>
    <t>1942201086</t>
  </si>
  <si>
    <t>49</t>
  </si>
  <si>
    <t>-612954195</t>
  </si>
  <si>
    <t>"viz. položka montáže"1,6*0,3*1,2</t>
  </si>
  <si>
    <t>50</t>
  </si>
  <si>
    <t>51</t>
  </si>
  <si>
    <t>52</t>
  </si>
  <si>
    <t>53</t>
  </si>
  <si>
    <t>27,14+20,6</t>
  </si>
  <si>
    <t>54</t>
  </si>
  <si>
    <t>55</t>
  </si>
  <si>
    <t>56</t>
  </si>
  <si>
    <t>57</t>
  </si>
  <si>
    <t>58</t>
  </si>
  <si>
    <t>Poznámka k položce:_x000d_
Součástrí položky je i Podložka pro vinylové dílce vhodná pro podlahové vytápění</t>
  </si>
  <si>
    <t>59</t>
  </si>
  <si>
    <t>22+18</t>
  </si>
  <si>
    <t>60</t>
  </si>
  <si>
    <t>945731491</t>
  </si>
  <si>
    <t>"přechodové lišty"4</t>
  </si>
  <si>
    <t>61</t>
  </si>
  <si>
    <t>-1105250783</t>
  </si>
  <si>
    <t>62</t>
  </si>
  <si>
    <t>"pokoje"18,5*2,6</t>
  </si>
  <si>
    <t>"stropy"59,08</t>
  </si>
  <si>
    <t>"chodba, kolárna"(15+17)*2,6+31,3</t>
  </si>
  <si>
    <t>63</t>
  </si>
  <si>
    <t>65</t>
  </si>
  <si>
    <t>"pro malby"12</t>
  </si>
  <si>
    <t>OST</t>
  </si>
  <si>
    <t>Ostatní</t>
  </si>
  <si>
    <t>66</t>
  </si>
  <si>
    <t>99301</t>
  </si>
  <si>
    <t>Pomocné práce při montáži</t>
  </si>
  <si>
    <t>h</t>
  </si>
  <si>
    <t>-546275556</t>
  </si>
  <si>
    <t>67</t>
  </si>
  <si>
    <t>R-999723005</t>
  </si>
  <si>
    <t>propláchnutí otopné soustavy</t>
  </si>
  <si>
    <t>soubor</t>
  </si>
  <si>
    <t>-1928109563</t>
  </si>
  <si>
    <t>68</t>
  </si>
  <si>
    <t>R-999723006</t>
  </si>
  <si>
    <t>napuštění otopné soustavy</t>
  </si>
  <si>
    <t>soub</t>
  </si>
  <si>
    <t>-316938526</t>
  </si>
  <si>
    <t>69</t>
  </si>
  <si>
    <t>R-999733013</t>
  </si>
  <si>
    <t>uvedení do provozu - nahřátí podlah vytápění</t>
  </si>
  <si>
    <t>865261765</t>
  </si>
  <si>
    <t>70</t>
  </si>
  <si>
    <t>R-999733014</t>
  </si>
  <si>
    <t>topná zkouška před zahájením prací</t>
  </si>
  <si>
    <t>1552480369</t>
  </si>
  <si>
    <t>VRN</t>
  </si>
  <si>
    <t>Vedlejší rozpočtové náklady</t>
  </si>
  <si>
    <t>VRN4</t>
  </si>
  <si>
    <t>Inženýrská činnost</t>
  </si>
  <si>
    <t>71</t>
  </si>
  <si>
    <t>0431030001</t>
  </si>
  <si>
    <t>Topná zkouška</t>
  </si>
  <si>
    <t>1024</t>
  </si>
  <si>
    <t>1661078194</t>
  </si>
  <si>
    <t>003 - Čp 381, byt č. 1</t>
  </si>
  <si>
    <t>531698917</t>
  </si>
  <si>
    <t>479660721</t>
  </si>
  <si>
    <t>"nová skaldba podlahy OP, pokoj"27,14</t>
  </si>
  <si>
    <t>-1679242136</t>
  </si>
  <si>
    <t>"nová skaldba podlahy OP, pokoj"(27,14)*4</t>
  </si>
  <si>
    <t>184031915</t>
  </si>
  <si>
    <t>-723026834</t>
  </si>
  <si>
    <t>1,222*19 'Přepočtené koeficientem množství</t>
  </si>
  <si>
    <t>2030968969</t>
  </si>
  <si>
    <t>24*0,3</t>
  </si>
  <si>
    <t>-517046538</t>
  </si>
  <si>
    <t>7,2*3,7 'Přepočtené koeficientem množství</t>
  </si>
  <si>
    <t>1543133417</t>
  </si>
  <si>
    <t>-1342431734</t>
  </si>
  <si>
    <t>1175183260</t>
  </si>
  <si>
    <t>27,14*2,2 'Přepočtené koeficientem množství</t>
  </si>
  <si>
    <t>97790491</t>
  </si>
  <si>
    <t>1156419007</t>
  </si>
  <si>
    <t>-1735673135</t>
  </si>
  <si>
    <t>1789017313</t>
  </si>
  <si>
    <t xml:space="preserve">Poznámka k položce:_x000d_
nastavení průtoku na rozdělovači PDL vytápění  - 6 okruhů</t>
  </si>
  <si>
    <t>-1061700264</t>
  </si>
  <si>
    <t>1310455177</t>
  </si>
  <si>
    <t>-779438978</t>
  </si>
  <si>
    <t>Poznámka k položce:_x000d_
Potrubí PE-Xa_x000d_
okruh kuchyň 62 m_x000d_
okruh obývací pokoj 60 m_x000d_
přívody 4 pokoje 68 m</t>
  </si>
  <si>
    <t>718622115</t>
  </si>
  <si>
    <t>-294284357</t>
  </si>
  <si>
    <t>Poznámka k položce:_x000d_
napojení na stávající rozvody na hranici místnosti</t>
  </si>
  <si>
    <t>-1473241759</t>
  </si>
  <si>
    <t>-694017330</t>
  </si>
  <si>
    <t>-276264346</t>
  </si>
  <si>
    <t>-603213171</t>
  </si>
  <si>
    <t>588821321</t>
  </si>
  <si>
    <t>2041262544</t>
  </si>
  <si>
    <t>-1210409876</t>
  </si>
  <si>
    <t>Poznámka k položce:_x000d_
součástí položky je i Podložka pro vinylové dílce vhodná pro podlahové vytápění</t>
  </si>
  <si>
    <t>804864659</t>
  </si>
  <si>
    <t>-1077235830</t>
  </si>
  <si>
    <t>784121001</t>
  </si>
  <si>
    <t>Oškrabání malby v místnostech v do 3,80 m</t>
  </si>
  <si>
    <t>-21581010</t>
  </si>
  <si>
    <t>887826494</t>
  </si>
  <si>
    <t>-685488968</t>
  </si>
  <si>
    <t>-151705280</t>
  </si>
  <si>
    <t>-1415042827</t>
  </si>
  <si>
    <t>-181272899</t>
  </si>
  <si>
    <t>72</t>
  </si>
  <si>
    <t>-1912605070</t>
  </si>
  <si>
    <t>004 - Čp 381, byt č. 2</t>
  </si>
  <si>
    <t>1897145856</t>
  </si>
  <si>
    <t>"nová skaldba podlahy OP, pokoj"(27,14+20,6)*4</t>
  </si>
  <si>
    <t>-870445598</t>
  </si>
  <si>
    <t>1504500857</t>
  </si>
  <si>
    <t>1423959484</t>
  </si>
  <si>
    <t>-1225193586</t>
  </si>
  <si>
    <t>1119938600</t>
  </si>
  <si>
    <t>1658950517</t>
  </si>
  <si>
    <t>-1652863154</t>
  </si>
  <si>
    <t>-849234861</t>
  </si>
  <si>
    <t>1873074565</t>
  </si>
  <si>
    <t>-684989439</t>
  </si>
  <si>
    <t>-1665563580</t>
  </si>
  <si>
    <t>-1068987911</t>
  </si>
  <si>
    <t>-339047373</t>
  </si>
  <si>
    <t>-1030100434</t>
  </si>
  <si>
    <t>198946493</t>
  </si>
  <si>
    <t>-993956386</t>
  </si>
  <si>
    <t>-48768526</t>
  </si>
  <si>
    <t>1300831749</t>
  </si>
  <si>
    <t>1911020027</t>
  </si>
  <si>
    <t>1116809425</t>
  </si>
  <si>
    <t>1006972065</t>
  </si>
  <si>
    <t>840824417</t>
  </si>
  <si>
    <t>-341265177</t>
  </si>
  <si>
    <t>-1089074194</t>
  </si>
  <si>
    <t>1046569940</t>
  </si>
  <si>
    <t>1547442815</t>
  </si>
  <si>
    <t>254335092</t>
  </si>
  <si>
    <t>005 - Čp 382, byt č. 1</t>
  </si>
  <si>
    <t>-1098867784</t>
  </si>
  <si>
    <t>"nová skaldba podlahy OP, pokoj"14,57</t>
  </si>
  <si>
    <t>"nová skaldba podlahy OP, pokoj"(14,57)*4</t>
  </si>
  <si>
    <t>-1868367344</t>
  </si>
  <si>
    <t>-1101902016</t>
  </si>
  <si>
    <t>14,57*2,2 'Přepočtené koeficientem množství</t>
  </si>
  <si>
    <t>-856887620</t>
  </si>
  <si>
    <t>-73185035</t>
  </si>
  <si>
    <t>-188886937</t>
  </si>
  <si>
    <t>127802382</t>
  </si>
  <si>
    <t>1049490002</t>
  </si>
  <si>
    <t>-1860657764</t>
  </si>
  <si>
    <t>Poznámka k položce:_x000d_
Potrubí PE-Xa_x000d_
okruh pokoj 74 m</t>
  </si>
  <si>
    <t>-823219973</t>
  </si>
  <si>
    <t>1121473686</t>
  </si>
  <si>
    <t>-320674585</t>
  </si>
  <si>
    <t>-624720310</t>
  </si>
  <si>
    <t>702103400</t>
  </si>
  <si>
    <t>-738539900</t>
  </si>
  <si>
    <t>-289019468</t>
  </si>
  <si>
    <t>789690410</t>
  </si>
  <si>
    <t>2+4</t>
  </si>
  <si>
    <t>R-7665091</t>
  </si>
  <si>
    <t>Zpětná montáž garnýže</t>
  </si>
  <si>
    <t>-691971139</t>
  </si>
  <si>
    <t>R-7665094</t>
  </si>
  <si>
    <t xml:space="preserve">Demontáž, zpětná montáž obrázků </t>
  </si>
  <si>
    <t>-779783161</t>
  </si>
  <si>
    <t>800088669</t>
  </si>
  <si>
    <t>-584600132</t>
  </si>
  <si>
    <t>"pro malby"19</t>
  </si>
  <si>
    <t>460423705</t>
  </si>
  <si>
    <t>2126841984</t>
  </si>
  <si>
    <t>684924075</t>
  </si>
  <si>
    <t>-1251456058</t>
  </si>
  <si>
    <t>1435554489</t>
  </si>
  <si>
    <t>967840455</t>
  </si>
  <si>
    <t>006 - Čp 382, byt č. 2</t>
  </si>
  <si>
    <t>-1796971679</t>
  </si>
  <si>
    <t>-910627826</t>
  </si>
  <si>
    <t>-1781474555</t>
  </si>
  <si>
    <t>2133360123</t>
  </si>
  <si>
    <t>520452893</t>
  </si>
  <si>
    <t>13500421</t>
  </si>
  <si>
    <t>-873752233</t>
  </si>
  <si>
    <t>1136948987</t>
  </si>
  <si>
    <t>736110203</t>
  </si>
  <si>
    <t>Podlahové vytápění - rozvodné potrubí polyethylen s kyslíkovou bariérou PE-Xa 16x2,0 mm pro systémovou desku rozteč 200 mm</t>
  </si>
  <si>
    <t>389727713</t>
  </si>
  <si>
    <t xml:space="preserve">Poznámka k položce:_x000d_
Potrubí PE-Xa_x000d_
okruh kuchyn 64 m_x000d_
okruh obývací pokoj 64 m_x000d_
přívod pokoj přes obývvací pokoj 12  m</t>
  </si>
  <si>
    <t>-1327306457</t>
  </si>
  <si>
    <t>218083572</t>
  </si>
  <si>
    <t>213635578</t>
  </si>
  <si>
    <t>1794994230</t>
  </si>
  <si>
    <t>-1555628903</t>
  </si>
  <si>
    <t>2081078170</t>
  </si>
  <si>
    <t>1174227086</t>
  </si>
  <si>
    <t>-664549210</t>
  </si>
  <si>
    <t>-1991868073</t>
  </si>
  <si>
    <t>-1614606440</t>
  </si>
  <si>
    <t>27,14+20,6+5,2</t>
  </si>
  <si>
    <t>337921149</t>
  </si>
  <si>
    <t>-942355226</t>
  </si>
  <si>
    <t>"pro malby"11</t>
  </si>
  <si>
    <t>-593405392</t>
  </si>
  <si>
    <t>527473539</t>
  </si>
  <si>
    <t>1833063735</t>
  </si>
  <si>
    <t>-547710963</t>
  </si>
  <si>
    <t>-1510555553</t>
  </si>
  <si>
    <t>368534503</t>
  </si>
  <si>
    <t>007 - Čp 383, byt č. 1</t>
  </si>
  <si>
    <t>281615485</t>
  </si>
  <si>
    <t>-2079186563</t>
  </si>
  <si>
    <t>935186698</t>
  </si>
  <si>
    <t>457340929</t>
  </si>
  <si>
    <t>-1168545011</t>
  </si>
  <si>
    <t>73289784</t>
  </si>
  <si>
    <t>-588993100</t>
  </si>
  <si>
    <t>-1980840851</t>
  </si>
  <si>
    <t>-1903532246</t>
  </si>
  <si>
    <t>360479761</t>
  </si>
  <si>
    <t>308646672</t>
  </si>
  <si>
    <t>-1574794702</t>
  </si>
  <si>
    <t>1805669349</t>
  </si>
  <si>
    <t>-44678401</t>
  </si>
  <si>
    <t>773865198</t>
  </si>
  <si>
    <t>-983665631</t>
  </si>
  <si>
    <t>-1642711799</t>
  </si>
  <si>
    <t>1938939203</t>
  </si>
  <si>
    <t>R-7665098</t>
  </si>
  <si>
    <t>Demontáž, zpětná montáž držáku tv</t>
  </si>
  <si>
    <t>457087675</t>
  </si>
  <si>
    <t>-664939765</t>
  </si>
  <si>
    <t>465005824</t>
  </si>
  <si>
    <t>782090308</t>
  </si>
  <si>
    <t>-444659719</t>
  </si>
  <si>
    <t>-1934493441</t>
  </si>
  <si>
    <t>780935424</t>
  </si>
  <si>
    <t>-1426901370</t>
  </si>
  <si>
    <t>-1287165425</t>
  </si>
  <si>
    <t>008 - Čp 383, byt č. 2</t>
  </si>
  <si>
    <t>895994499</t>
  </si>
  <si>
    <t>363682266</t>
  </si>
  <si>
    <t>-26760761</t>
  </si>
  <si>
    <t>1495880218</t>
  </si>
  <si>
    <t>1155262146</t>
  </si>
  <si>
    <t>-1654729655</t>
  </si>
  <si>
    <t>-1927989322</t>
  </si>
  <si>
    <t>293006141</t>
  </si>
  <si>
    <t>-895949450</t>
  </si>
  <si>
    <t>1300665271</t>
  </si>
  <si>
    <t>468671746</t>
  </si>
  <si>
    <t>917377995</t>
  </si>
  <si>
    <t>-843754502</t>
  </si>
  <si>
    <t>-1215677400</t>
  </si>
  <si>
    <t>186109503</t>
  </si>
  <si>
    <t>1514847408</t>
  </si>
  <si>
    <t>1589603219</t>
  </si>
  <si>
    <t>-1004751529</t>
  </si>
  <si>
    <t>R-766890</t>
  </si>
  <si>
    <t xml:space="preserve">Demontáž, zpětná montáž polic </t>
  </si>
  <si>
    <t>-1893046835</t>
  </si>
  <si>
    <t>-20069454</t>
  </si>
  <si>
    <t>-946705958</t>
  </si>
  <si>
    <t>"pro malby"9</t>
  </si>
  <si>
    <t>-1953299323</t>
  </si>
  <si>
    <t>-388224050</t>
  </si>
  <si>
    <t>-725593030</t>
  </si>
  <si>
    <t>1755298907</t>
  </si>
  <si>
    <t>1278700254</t>
  </si>
  <si>
    <t>-1779693123</t>
  </si>
  <si>
    <t xml:space="preserve">009 - Ostatní a vedlejší náklady </t>
  </si>
  <si>
    <t>Ostrava</t>
  </si>
  <si>
    <t xml:space="preserve">Moravskoslezský kraj </t>
  </si>
  <si>
    <t>VRN - VRN</t>
  </si>
  <si>
    <t xml:space="preserve">    999 - Ostatní vedlejší náklady </t>
  </si>
  <si>
    <t>VRN1 - Průzkumné, geodetické a projektové práce</t>
  </si>
  <si>
    <t>VRN3 - Zařízení staveniště</t>
  </si>
  <si>
    <t>999</t>
  </si>
  <si>
    <t xml:space="preserve">Ostatní vedlejší náklady </t>
  </si>
  <si>
    <t>VRN1</t>
  </si>
  <si>
    <t>Průzkumné, geodetické a projektové práce</t>
  </si>
  <si>
    <t>013254001</t>
  </si>
  <si>
    <t>Výrobní a dílenská dokumentace , techmologické postupy prací</t>
  </si>
  <si>
    <t>-268419023</t>
  </si>
  <si>
    <t xml:space="preserve">Poznámka k položce:_x000d_
_x000d_
_x000d_
_x000d_
_x000d_
_x000d_
_x000d_
_x000d_
</t>
  </si>
  <si>
    <t>013254002</t>
  </si>
  <si>
    <t>Dokumentace skutečného provedení stavby</t>
  </si>
  <si>
    <t>-1396500073</t>
  </si>
  <si>
    <t>013254101</t>
  </si>
  <si>
    <t xml:space="preserve">Monitoring v průběhu výstavby </t>
  </si>
  <si>
    <t>-187681033</t>
  </si>
  <si>
    <t xml:space="preserve">Poznámka k položce:_x000d_
_x000d_
_x000d_
Fotodokumentace před zahájením stavby, v průběhu stavby, se zřetelem též na zabudované konstrukce, a při přejímce stavby_x000d_
</t>
  </si>
  <si>
    <t>VRN3</t>
  </si>
  <si>
    <t>Zařízení staveniště</t>
  </si>
  <si>
    <t>R-0321030</t>
  </si>
  <si>
    <t xml:space="preserve">Zařízení staveniště - zřízení, provoz, odstranění </t>
  </si>
  <si>
    <t>-1617664692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</si>
  <si>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_x000d_
Součástí jsou také náklady na personální zajištění stavby (Náklady na pracovníky - náklady na mzdy stavbyvedoucích, přípraváře, projektového manažera, případně dalších osob)_x000d_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</si>
</sst>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0.21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0.21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20241711001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bytů po povodni , Červená kolonie Bohumín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Bohumín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15. 11. 2024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Bohumín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ATRIS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Barbora Kyšková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ROUND(SUM(AG95:AG103),2)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ROUND(SUM(AS95:AS103),2)</f>
        <v>0</v>
      </c>
      <c r="AT94" s="115">
        <f>ROUND(SUM(AV94:AW94),2)</f>
        <v>0</v>
      </c>
      <c r="AU94" s="116">
        <f>ROUND(SUM(AU95:AU103),5)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ROUND(SUM(AZ95:AZ103),2)</f>
        <v>0</v>
      </c>
      <c r="BA94" s="115">
        <f>ROUND(SUM(BA95:BA103),2)</f>
        <v>0</v>
      </c>
      <c r="BB94" s="115">
        <f>ROUND(SUM(BB95:BB103),2)</f>
        <v>0</v>
      </c>
      <c r="BC94" s="115">
        <f>ROUND(SUM(BC95:BC103),2)</f>
        <v>0</v>
      </c>
      <c r="BD94" s="117">
        <f>ROUND(SUM(BD95:BD103),2)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'001 - Čp 380, byt č. 1'!J30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'001 - Čp 380, byt č. 1'!P133</f>
        <v>0</v>
      </c>
      <c r="AV95" s="129">
        <f>'001 - Čp 380, byt č. 1'!J33</f>
        <v>0</v>
      </c>
      <c r="AW95" s="129">
        <f>'001 - Čp 380, byt č. 1'!J34</f>
        <v>0</v>
      </c>
      <c r="AX95" s="129">
        <f>'001 - Čp 380, byt č. 1'!J35</f>
        <v>0</v>
      </c>
      <c r="AY95" s="129">
        <f>'001 - Čp 380, byt č. 1'!J36</f>
        <v>0</v>
      </c>
      <c r="AZ95" s="129">
        <f>'001 - Čp 380, byt č. 1'!F33</f>
        <v>0</v>
      </c>
      <c r="BA95" s="129">
        <f>'001 - Čp 380, byt č. 1'!F34</f>
        <v>0</v>
      </c>
      <c r="BB95" s="129">
        <f>'001 - Čp 380, byt č. 1'!F35</f>
        <v>0</v>
      </c>
      <c r="BC95" s="129">
        <f>'001 - Čp 380, byt č. 1'!F36</f>
        <v>0</v>
      </c>
      <c r="BD95" s="131">
        <f>'001 - Čp 380, byt č. 1'!F37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'002 - Čp 380, byt č. 2'!J30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'002 - Čp 380, byt č. 2'!P139</f>
        <v>0</v>
      </c>
      <c r="AV96" s="129">
        <f>'002 - Čp 380, byt č. 2'!J33</f>
        <v>0</v>
      </c>
      <c r="AW96" s="129">
        <f>'002 - Čp 380, byt č. 2'!J34</f>
        <v>0</v>
      </c>
      <c r="AX96" s="129">
        <f>'002 - Čp 380, byt č. 2'!J35</f>
        <v>0</v>
      </c>
      <c r="AY96" s="129">
        <f>'002 - Čp 380, byt č. 2'!J36</f>
        <v>0</v>
      </c>
      <c r="AZ96" s="129">
        <f>'002 - Čp 380, byt č. 2'!F33</f>
        <v>0</v>
      </c>
      <c r="BA96" s="129">
        <f>'002 - Čp 380, byt č. 2'!F34</f>
        <v>0</v>
      </c>
      <c r="BB96" s="129">
        <f>'002 - Čp 380, byt č. 2'!F35</f>
        <v>0</v>
      </c>
      <c r="BC96" s="129">
        <f>'002 - Čp 380, byt č. 2'!F36</f>
        <v>0</v>
      </c>
      <c r="BD96" s="131">
        <f>'002 - Čp 380, byt č. 2'!F37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'003 - Čp 381, byt č. 1'!J30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'003 - Čp 381, byt č. 1'!P139</f>
        <v>0</v>
      </c>
      <c r="AV97" s="129">
        <f>'003 - Čp 381, byt č. 1'!J33</f>
        <v>0</v>
      </c>
      <c r="AW97" s="129">
        <f>'003 - Čp 381, byt č. 1'!J34</f>
        <v>0</v>
      </c>
      <c r="AX97" s="129">
        <f>'003 - Čp 381, byt č. 1'!J35</f>
        <v>0</v>
      </c>
      <c r="AY97" s="129">
        <f>'003 - Čp 381, byt č. 1'!J36</f>
        <v>0</v>
      </c>
      <c r="AZ97" s="129">
        <f>'003 - Čp 381, byt č. 1'!F33</f>
        <v>0</v>
      </c>
      <c r="BA97" s="129">
        <f>'003 - Čp 381, byt č. 1'!F34</f>
        <v>0</v>
      </c>
      <c r="BB97" s="129">
        <f>'003 - Čp 381, byt č. 1'!F35</f>
        <v>0</v>
      </c>
      <c r="BC97" s="129">
        <f>'003 - Čp 381, byt č. 1'!F36</f>
        <v>0</v>
      </c>
      <c r="BD97" s="131">
        <f>'003 - Čp 381, byt č. 1'!F37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16.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'004 - Čp 381, byt č. 2'!J30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'004 - Čp 381, byt č. 2'!P139</f>
        <v>0</v>
      </c>
      <c r="AV98" s="129">
        <f>'004 - Čp 381, byt č. 2'!J33</f>
        <v>0</v>
      </c>
      <c r="AW98" s="129">
        <f>'004 - Čp 381, byt č. 2'!J34</f>
        <v>0</v>
      </c>
      <c r="AX98" s="129">
        <f>'004 - Čp 381, byt č. 2'!J35</f>
        <v>0</v>
      </c>
      <c r="AY98" s="129">
        <f>'004 - Čp 381, byt č. 2'!J36</f>
        <v>0</v>
      </c>
      <c r="AZ98" s="129">
        <f>'004 - Čp 381, byt č. 2'!F33</f>
        <v>0</v>
      </c>
      <c r="BA98" s="129">
        <f>'004 - Čp 381, byt č. 2'!F34</f>
        <v>0</v>
      </c>
      <c r="BB98" s="129">
        <f>'004 - Čp 381, byt č. 2'!F35</f>
        <v>0</v>
      </c>
      <c r="BC98" s="129">
        <f>'004 - Čp 381, byt č. 2'!F36</f>
        <v>0</v>
      </c>
      <c r="BD98" s="131">
        <f>'004 - Čp 381, byt č. 2'!F37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16.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'005 - Čp 382, byt č. 1'!J30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28">
        <v>0</v>
      </c>
      <c r="AT99" s="129">
        <f>ROUND(SUM(AV99:AW99),2)</f>
        <v>0</v>
      </c>
      <c r="AU99" s="130">
        <f>'005 - Čp 382, byt č. 1'!P139</f>
        <v>0</v>
      </c>
      <c r="AV99" s="129">
        <f>'005 - Čp 382, byt č. 1'!J33</f>
        <v>0</v>
      </c>
      <c r="AW99" s="129">
        <f>'005 - Čp 382, byt č. 1'!J34</f>
        <v>0</v>
      </c>
      <c r="AX99" s="129">
        <f>'005 - Čp 382, byt č. 1'!J35</f>
        <v>0</v>
      </c>
      <c r="AY99" s="129">
        <f>'005 - Čp 382, byt č. 1'!J36</f>
        <v>0</v>
      </c>
      <c r="AZ99" s="129">
        <f>'005 - Čp 382, byt č. 1'!F33</f>
        <v>0</v>
      </c>
      <c r="BA99" s="129">
        <f>'005 - Čp 382, byt č. 1'!F34</f>
        <v>0</v>
      </c>
      <c r="BB99" s="129">
        <f>'005 - Čp 382, byt č. 1'!F35</f>
        <v>0</v>
      </c>
      <c r="BC99" s="129">
        <f>'005 - Čp 382, byt č. 1'!F36</f>
        <v>0</v>
      </c>
      <c r="BD99" s="131">
        <f>'005 - Čp 382, byt č. 1'!F37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7" customFormat="1" ht="16.5" customHeight="1">
      <c r="A100" s="120" t="s">
        <v>80</v>
      </c>
      <c r="B100" s="121"/>
      <c r="C100" s="122"/>
      <c r="D100" s="123" t="s">
        <v>99</v>
      </c>
      <c r="E100" s="123"/>
      <c r="F100" s="123"/>
      <c r="G100" s="123"/>
      <c r="H100" s="123"/>
      <c r="I100" s="124"/>
      <c r="J100" s="123" t="s">
        <v>100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'006 - Čp 382, byt č. 2'!J30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83</v>
      </c>
      <c r="AR100" s="127"/>
      <c r="AS100" s="128">
        <v>0</v>
      </c>
      <c r="AT100" s="129">
        <f>ROUND(SUM(AV100:AW100),2)</f>
        <v>0</v>
      </c>
      <c r="AU100" s="130">
        <f>'006 - Čp 382, byt č. 2'!P139</f>
        <v>0</v>
      </c>
      <c r="AV100" s="129">
        <f>'006 - Čp 382, byt č. 2'!J33</f>
        <v>0</v>
      </c>
      <c r="AW100" s="129">
        <f>'006 - Čp 382, byt č. 2'!J34</f>
        <v>0</v>
      </c>
      <c r="AX100" s="129">
        <f>'006 - Čp 382, byt č. 2'!J35</f>
        <v>0</v>
      </c>
      <c r="AY100" s="129">
        <f>'006 - Čp 382, byt č. 2'!J36</f>
        <v>0</v>
      </c>
      <c r="AZ100" s="129">
        <f>'006 - Čp 382, byt č. 2'!F33</f>
        <v>0</v>
      </c>
      <c r="BA100" s="129">
        <f>'006 - Čp 382, byt č. 2'!F34</f>
        <v>0</v>
      </c>
      <c r="BB100" s="129">
        <f>'006 - Čp 382, byt č. 2'!F35</f>
        <v>0</v>
      </c>
      <c r="BC100" s="129">
        <f>'006 - Čp 382, byt č. 2'!F36</f>
        <v>0</v>
      </c>
      <c r="BD100" s="131">
        <f>'006 - Čp 382, byt č. 2'!F37</f>
        <v>0</v>
      </c>
      <c r="BE100" s="7"/>
      <c r="BT100" s="132" t="s">
        <v>84</v>
      </c>
      <c r="BV100" s="132" t="s">
        <v>78</v>
      </c>
      <c r="BW100" s="132" t="s">
        <v>101</v>
      </c>
      <c r="BX100" s="132" t="s">
        <v>5</v>
      </c>
      <c r="CL100" s="132" t="s">
        <v>1</v>
      </c>
      <c r="CM100" s="132" t="s">
        <v>86</v>
      </c>
    </row>
    <row r="101" s="7" customFormat="1" ht="16.5" customHeight="1">
      <c r="A101" s="120" t="s">
        <v>80</v>
      </c>
      <c r="B101" s="121"/>
      <c r="C101" s="122"/>
      <c r="D101" s="123" t="s">
        <v>102</v>
      </c>
      <c r="E101" s="123"/>
      <c r="F101" s="123"/>
      <c r="G101" s="123"/>
      <c r="H101" s="123"/>
      <c r="I101" s="124"/>
      <c r="J101" s="123" t="s">
        <v>103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'007 - Čp 383, byt č. 1'!J30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83</v>
      </c>
      <c r="AR101" s="127"/>
      <c r="AS101" s="128">
        <v>0</v>
      </c>
      <c r="AT101" s="129">
        <f>ROUND(SUM(AV101:AW101),2)</f>
        <v>0</v>
      </c>
      <c r="AU101" s="130">
        <f>'007 - Čp 383, byt č. 1'!P139</f>
        <v>0</v>
      </c>
      <c r="AV101" s="129">
        <f>'007 - Čp 383, byt č. 1'!J33</f>
        <v>0</v>
      </c>
      <c r="AW101" s="129">
        <f>'007 - Čp 383, byt č. 1'!J34</f>
        <v>0</v>
      </c>
      <c r="AX101" s="129">
        <f>'007 - Čp 383, byt č. 1'!J35</f>
        <v>0</v>
      </c>
      <c r="AY101" s="129">
        <f>'007 - Čp 383, byt č. 1'!J36</f>
        <v>0</v>
      </c>
      <c r="AZ101" s="129">
        <f>'007 - Čp 383, byt č. 1'!F33</f>
        <v>0</v>
      </c>
      <c r="BA101" s="129">
        <f>'007 - Čp 383, byt č. 1'!F34</f>
        <v>0</v>
      </c>
      <c r="BB101" s="129">
        <f>'007 - Čp 383, byt č. 1'!F35</f>
        <v>0</v>
      </c>
      <c r="BC101" s="129">
        <f>'007 - Čp 383, byt č. 1'!F36</f>
        <v>0</v>
      </c>
      <c r="BD101" s="131">
        <f>'007 - Čp 383, byt č. 1'!F37</f>
        <v>0</v>
      </c>
      <c r="BE101" s="7"/>
      <c r="BT101" s="132" t="s">
        <v>84</v>
      </c>
      <c r="BV101" s="132" t="s">
        <v>78</v>
      </c>
      <c r="BW101" s="132" t="s">
        <v>104</v>
      </c>
      <c r="BX101" s="132" t="s">
        <v>5</v>
      </c>
      <c r="CL101" s="132" t="s">
        <v>1</v>
      </c>
      <c r="CM101" s="132" t="s">
        <v>86</v>
      </c>
    </row>
    <row r="102" s="7" customFormat="1" ht="16.5" customHeight="1">
      <c r="A102" s="120" t="s">
        <v>80</v>
      </c>
      <c r="B102" s="121"/>
      <c r="C102" s="122"/>
      <c r="D102" s="123" t="s">
        <v>105</v>
      </c>
      <c r="E102" s="123"/>
      <c r="F102" s="123"/>
      <c r="G102" s="123"/>
      <c r="H102" s="123"/>
      <c r="I102" s="124"/>
      <c r="J102" s="123" t="s">
        <v>106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'008 - Čp 383, byt č. 2'!J30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83</v>
      </c>
      <c r="AR102" s="127"/>
      <c r="AS102" s="128">
        <v>0</v>
      </c>
      <c r="AT102" s="129">
        <f>ROUND(SUM(AV102:AW102),2)</f>
        <v>0</v>
      </c>
      <c r="AU102" s="130">
        <f>'008 - Čp 383, byt č. 2'!P139</f>
        <v>0</v>
      </c>
      <c r="AV102" s="129">
        <f>'008 - Čp 383, byt č. 2'!J33</f>
        <v>0</v>
      </c>
      <c r="AW102" s="129">
        <f>'008 - Čp 383, byt č. 2'!J34</f>
        <v>0</v>
      </c>
      <c r="AX102" s="129">
        <f>'008 - Čp 383, byt č. 2'!J35</f>
        <v>0</v>
      </c>
      <c r="AY102" s="129">
        <f>'008 - Čp 383, byt č. 2'!J36</f>
        <v>0</v>
      </c>
      <c r="AZ102" s="129">
        <f>'008 - Čp 383, byt č. 2'!F33</f>
        <v>0</v>
      </c>
      <c r="BA102" s="129">
        <f>'008 - Čp 383, byt č. 2'!F34</f>
        <v>0</v>
      </c>
      <c r="BB102" s="129">
        <f>'008 - Čp 383, byt č. 2'!F35</f>
        <v>0</v>
      </c>
      <c r="BC102" s="129">
        <f>'008 - Čp 383, byt č. 2'!F36</f>
        <v>0</v>
      </c>
      <c r="BD102" s="131">
        <f>'008 - Čp 383, byt č. 2'!F37</f>
        <v>0</v>
      </c>
      <c r="BE102" s="7"/>
      <c r="BT102" s="132" t="s">
        <v>84</v>
      </c>
      <c r="BV102" s="132" t="s">
        <v>78</v>
      </c>
      <c r="BW102" s="132" t="s">
        <v>107</v>
      </c>
      <c r="BX102" s="132" t="s">
        <v>5</v>
      </c>
      <c r="CL102" s="132" t="s">
        <v>1</v>
      </c>
      <c r="CM102" s="132" t="s">
        <v>86</v>
      </c>
    </row>
    <row r="103" s="7" customFormat="1" ht="16.5" customHeight="1">
      <c r="A103" s="120" t="s">
        <v>80</v>
      </c>
      <c r="B103" s="121"/>
      <c r="C103" s="122"/>
      <c r="D103" s="123" t="s">
        <v>108</v>
      </c>
      <c r="E103" s="123"/>
      <c r="F103" s="123"/>
      <c r="G103" s="123"/>
      <c r="H103" s="123"/>
      <c r="I103" s="124"/>
      <c r="J103" s="123" t="s">
        <v>109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'009 - Ostatní a vedlejší 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83</v>
      </c>
      <c r="AR103" s="127"/>
      <c r="AS103" s="133">
        <v>0</v>
      </c>
      <c r="AT103" s="134">
        <f>ROUND(SUM(AV103:AW103),2)</f>
        <v>0</v>
      </c>
      <c r="AU103" s="135">
        <f>'009 - Ostatní a vedlejší ...'!P120</f>
        <v>0</v>
      </c>
      <c r="AV103" s="134">
        <f>'009 - Ostatní a vedlejší ...'!J33</f>
        <v>0</v>
      </c>
      <c r="AW103" s="134">
        <f>'009 - Ostatní a vedlejší ...'!J34</f>
        <v>0</v>
      </c>
      <c r="AX103" s="134">
        <f>'009 - Ostatní a vedlejší ...'!J35</f>
        <v>0</v>
      </c>
      <c r="AY103" s="134">
        <f>'009 - Ostatní a vedlejší ...'!J36</f>
        <v>0</v>
      </c>
      <c r="AZ103" s="134">
        <f>'009 - Ostatní a vedlejší ...'!F33</f>
        <v>0</v>
      </c>
      <c r="BA103" s="134">
        <f>'009 - Ostatní a vedlejší ...'!F34</f>
        <v>0</v>
      </c>
      <c r="BB103" s="134">
        <f>'009 - Ostatní a vedlejší ...'!F35</f>
        <v>0</v>
      </c>
      <c r="BC103" s="134">
        <f>'009 - Ostatní a vedlejší ...'!F36</f>
        <v>0</v>
      </c>
      <c r="BD103" s="136">
        <f>'009 - Ostatní a vedlejší ...'!F37</f>
        <v>0</v>
      </c>
      <c r="BE103" s="7"/>
      <c r="BT103" s="132" t="s">
        <v>84</v>
      </c>
      <c r="BV103" s="132" t="s">
        <v>78</v>
      </c>
      <c r="BW103" s="132" t="s">
        <v>110</v>
      </c>
      <c r="BX103" s="132" t="s">
        <v>5</v>
      </c>
      <c r="CL103" s="132" t="s">
        <v>1</v>
      </c>
      <c r="CM103" s="132" t="s">
        <v>86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hmpDumXBhiV0IH+zKbG8BVfkVdHAcAHTFCXluoClURSEIz7T1qblLXL2FFApJCPN7aENFLgCnWKYcmmyw/3m1A==" hashValue="1N5xKR8+wzBAPi2V870sOARpR7OvFktuaU7ss5siQROO+HZUpVPcoTKl8/eGK6IH0GZEIMxBgkevOG4m5p5c3A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Čp 380, byt č. 1'!C2" display="/"/>
    <hyperlink ref="A96" location="'002 - Čp 380, byt č. 2'!C2" display="/"/>
    <hyperlink ref="A97" location="'003 - Čp 381, byt č. 1'!C2" display="/"/>
    <hyperlink ref="A98" location="'004 - Čp 381, byt č. 2'!C2" display="/"/>
    <hyperlink ref="A99" location="'005 - Čp 382, byt č. 1'!C2" display="/"/>
    <hyperlink ref="A100" location="'006 - Čp 382, byt č. 2'!C2" display="/"/>
    <hyperlink ref="A101" location="'007 - Čp 383, byt č. 1'!C2" display="/"/>
    <hyperlink ref="A102" location="'008 - Čp 383, byt č. 2'!C2" display="/"/>
    <hyperlink ref="A103" location="'009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 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790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791</v>
      </c>
      <c r="G12" s="39"/>
      <c r="H12" s="39"/>
      <c r="I12" s="141" t="s">
        <v>22</v>
      </c>
      <c r="J12" s="145" t="str">
        <f>'Rekapitulace stavby'!AN8</f>
        <v>15. 11. 2024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792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ROUND((SUM(BE120:BE132)),  2)</f>
        <v>0</v>
      </c>
      <c r="G33" s="39"/>
      <c r="H33" s="39"/>
      <c r="I33" s="156">
        <v>0.21</v>
      </c>
      <c r="J33" s="155">
        <f>ROUND(((SUM(BE120:BE132))*I33),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ROUND((SUM(BF120:BF132)),  2)</f>
        <v>0</v>
      </c>
      <c r="G34" s="39"/>
      <c r="H34" s="39"/>
      <c r="I34" s="156">
        <v>0.12</v>
      </c>
      <c r="J34" s="155">
        <f>ROUND(((SUM(BF120:BF132))*I34),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ROUND((SUM(BG120:BG132)),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ROUND((SUM(BH120:BH132)),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 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009 - Ostatní a vedlejší náklady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Ostrava</v>
      </c>
      <c r="G89" s="41"/>
      <c r="H89" s="41"/>
      <c r="I89" s="33" t="s">
        <v>22</v>
      </c>
      <c r="J89" s="80" t="str">
        <f>IF(J12="","",J12)</f>
        <v>15. 11. 2024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Moravskoslezský kraj 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793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794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795</v>
      </c>
      <c r="E99" s="183"/>
      <c r="F99" s="183"/>
      <c r="G99" s="183"/>
      <c r="H99" s="183"/>
      <c r="I99" s="183"/>
      <c r="J99" s="184">
        <f>J123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796</v>
      </c>
      <c r="E100" s="183"/>
      <c r="F100" s="183"/>
      <c r="G100" s="183"/>
      <c r="H100" s="183"/>
      <c r="I100" s="183"/>
      <c r="J100" s="184">
        <f>J130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Oprava bytů po povodni , Červená kolonie Bohumín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 xml:space="preserve">009 - Ostatní a vedlejší náklady 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Ostrava</v>
      </c>
      <c r="G114" s="41"/>
      <c r="H114" s="41"/>
      <c r="I114" s="33" t="s">
        <v>22</v>
      </c>
      <c r="J114" s="80" t="str">
        <f>IF(J12="","",J12)</f>
        <v>15. 11. 2024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Moravskoslezský kraj </v>
      </c>
      <c r="G116" s="41"/>
      <c r="H116" s="41"/>
      <c r="I116" s="33" t="s">
        <v>30</v>
      </c>
      <c r="J116" s="37" t="str">
        <f>E21</f>
        <v>ATRIS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Barbora Kyšková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137</v>
      </c>
      <c r="D119" s="195" t="s">
        <v>61</v>
      </c>
      <c r="E119" s="195" t="s">
        <v>57</v>
      </c>
      <c r="F119" s="195" t="s">
        <v>58</v>
      </c>
      <c r="G119" s="195" t="s">
        <v>138</v>
      </c>
      <c r="H119" s="195" t="s">
        <v>139</v>
      </c>
      <c r="I119" s="195" t="s">
        <v>140</v>
      </c>
      <c r="J119" s="195" t="s">
        <v>116</v>
      </c>
      <c r="K119" s="196" t="s">
        <v>141</v>
      </c>
      <c r="L119" s="197"/>
      <c r="M119" s="101" t="s">
        <v>1</v>
      </c>
      <c r="N119" s="102" t="s">
        <v>40</v>
      </c>
      <c r="O119" s="102" t="s">
        <v>142</v>
      </c>
      <c r="P119" s="102" t="s">
        <v>143</v>
      </c>
      <c r="Q119" s="102" t="s">
        <v>144</v>
      </c>
      <c r="R119" s="102" t="s">
        <v>145</v>
      </c>
      <c r="S119" s="102" t="s">
        <v>146</v>
      </c>
      <c r="T119" s="103" t="s">
        <v>147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148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P121+P123+P130</f>
        <v>0</v>
      </c>
      <c r="Q120" s="105"/>
      <c r="R120" s="200">
        <f>R121+R123+R130</f>
        <v>0</v>
      </c>
      <c r="S120" s="105"/>
      <c r="T120" s="201">
        <f>T121+T123+T130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118</v>
      </c>
      <c r="BK120" s="202">
        <f>BK121+BK123+BK130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570</v>
      </c>
      <c r="F121" s="206" t="s">
        <v>570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193</v>
      </c>
      <c r="AT121" s="215" t="s">
        <v>75</v>
      </c>
      <c r="AU121" s="215" t="s">
        <v>76</v>
      </c>
      <c r="AY121" s="214" t="s">
        <v>151</v>
      </c>
      <c r="BK121" s="216">
        <f>BK122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797</v>
      </c>
      <c r="F122" s="217" t="s">
        <v>798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v>0</v>
      </c>
      <c r="Q122" s="211"/>
      <c r="R122" s="212">
        <v>0</v>
      </c>
      <c r="S122" s="211"/>
      <c r="T122" s="213"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193</v>
      </c>
      <c r="AT122" s="215" t="s">
        <v>75</v>
      </c>
      <c r="AU122" s="215" t="s">
        <v>84</v>
      </c>
      <c r="AY122" s="214" t="s">
        <v>151</v>
      </c>
      <c r="BK122" s="216"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799</v>
      </c>
      <c r="F123" s="206" t="s">
        <v>800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SUM(P124:P129)</f>
        <v>0</v>
      </c>
      <c r="Q123" s="211"/>
      <c r="R123" s="212">
        <f>SUM(R124:R129)</f>
        <v>0</v>
      </c>
      <c r="S123" s="211"/>
      <c r="T123" s="213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193</v>
      </c>
      <c r="AT123" s="215" t="s">
        <v>75</v>
      </c>
      <c r="AU123" s="215" t="s">
        <v>76</v>
      </c>
      <c r="AY123" s="214" t="s">
        <v>151</v>
      </c>
      <c r="BK123" s="216">
        <f>SUM(BK124:BK129)</f>
        <v>0</v>
      </c>
    </row>
    <row r="124" s="2" customFormat="1" ht="24.15" customHeight="1">
      <c r="A124" s="39"/>
      <c r="B124" s="40"/>
      <c r="C124" s="219" t="s">
        <v>84</v>
      </c>
      <c r="D124" s="219" t="s">
        <v>154</v>
      </c>
      <c r="E124" s="220" t="s">
        <v>801</v>
      </c>
      <c r="F124" s="221" t="s">
        <v>802</v>
      </c>
      <c r="G124" s="222" t="s">
        <v>555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577</v>
      </c>
      <c r="AT124" s="230" t="s">
        <v>154</v>
      </c>
      <c r="AU124" s="230" t="s">
        <v>84</v>
      </c>
      <c r="AY124" s="18" t="s">
        <v>151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577</v>
      </c>
      <c r="BM124" s="230" t="s">
        <v>803</v>
      </c>
    </row>
    <row r="125" s="2" customFormat="1">
      <c r="A125" s="39"/>
      <c r="B125" s="40"/>
      <c r="C125" s="41"/>
      <c r="D125" s="234" t="s">
        <v>265</v>
      </c>
      <c r="E125" s="41"/>
      <c r="F125" s="277" t="s">
        <v>804</v>
      </c>
      <c r="G125" s="41"/>
      <c r="H125" s="41"/>
      <c r="I125" s="278"/>
      <c r="J125" s="41"/>
      <c r="K125" s="41"/>
      <c r="L125" s="45"/>
      <c r="M125" s="279"/>
      <c r="N125" s="280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265</v>
      </c>
      <c r="AU125" s="18" t="s">
        <v>84</v>
      </c>
    </row>
    <row r="126" s="2" customFormat="1" ht="16.5" customHeight="1">
      <c r="A126" s="39"/>
      <c r="B126" s="40"/>
      <c r="C126" s="219" t="s">
        <v>86</v>
      </c>
      <c r="D126" s="219" t="s">
        <v>154</v>
      </c>
      <c r="E126" s="220" t="s">
        <v>805</v>
      </c>
      <c r="F126" s="221" t="s">
        <v>806</v>
      </c>
      <c r="G126" s="222" t="s">
        <v>555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577</v>
      </c>
      <c r="AT126" s="230" t="s">
        <v>154</v>
      </c>
      <c r="AU126" s="230" t="s">
        <v>84</v>
      </c>
      <c r="AY126" s="18" t="s">
        <v>151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577</v>
      </c>
      <c r="BM126" s="230" t="s">
        <v>807</v>
      </c>
    </row>
    <row r="127" s="2" customFormat="1">
      <c r="A127" s="39"/>
      <c r="B127" s="40"/>
      <c r="C127" s="41"/>
      <c r="D127" s="234" t="s">
        <v>265</v>
      </c>
      <c r="E127" s="41"/>
      <c r="F127" s="277" t="s">
        <v>804</v>
      </c>
      <c r="G127" s="41"/>
      <c r="H127" s="41"/>
      <c r="I127" s="278"/>
      <c r="J127" s="41"/>
      <c r="K127" s="41"/>
      <c r="L127" s="45"/>
      <c r="M127" s="279"/>
      <c r="N127" s="280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265</v>
      </c>
      <c r="AU127" s="18" t="s">
        <v>84</v>
      </c>
    </row>
    <row r="128" s="2" customFormat="1" ht="16.5" customHeight="1">
      <c r="A128" s="39"/>
      <c r="B128" s="40"/>
      <c r="C128" s="219" t="s">
        <v>176</v>
      </c>
      <c r="D128" s="219" t="s">
        <v>154</v>
      </c>
      <c r="E128" s="220" t="s">
        <v>808</v>
      </c>
      <c r="F128" s="221" t="s">
        <v>809</v>
      </c>
      <c r="G128" s="222" t="s">
        <v>555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158</v>
      </c>
      <c r="AT128" s="230" t="s">
        <v>154</v>
      </c>
      <c r="AU128" s="230" t="s">
        <v>84</v>
      </c>
      <c r="AY128" s="18" t="s">
        <v>151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158</v>
      </c>
      <c r="BM128" s="230" t="s">
        <v>810</v>
      </c>
    </row>
    <row r="129" s="2" customFormat="1">
      <c r="A129" s="39"/>
      <c r="B129" s="40"/>
      <c r="C129" s="41"/>
      <c r="D129" s="234" t="s">
        <v>265</v>
      </c>
      <c r="E129" s="41"/>
      <c r="F129" s="277" t="s">
        <v>811</v>
      </c>
      <c r="G129" s="41"/>
      <c r="H129" s="41"/>
      <c r="I129" s="278"/>
      <c r="J129" s="41"/>
      <c r="K129" s="41"/>
      <c r="L129" s="45"/>
      <c r="M129" s="279"/>
      <c r="N129" s="280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265</v>
      </c>
      <c r="AU129" s="18" t="s">
        <v>84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812</v>
      </c>
      <c r="F130" s="206" t="s">
        <v>813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SUM(P131:P132)</f>
        <v>0</v>
      </c>
      <c r="Q130" s="211"/>
      <c r="R130" s="212">
        <f>SUM(R131:R132)</f>
        <v>0</v>
      </c>
      <c r="S130" s="211"/>
      <c r="T130" s="213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193</v>
      </c>
      <c r="AT130" s="215" t="s">
        <v>75</v>
      </c>
      <c r="AU130" s="215" t="s">
        <v>76</v>
      </c>
      <c r="AY130" s="214" t="s">
        <v>151</v>
      </c>
      <c r="BK130" s="216">
        <f>SUM(BK131:BK132)</f>
        <v>0</v>
      </c>
    </row>
    <row r="131" s="2" customFormat="1" ht="16.5" customHeight="1">
      <c r="A131" s="39"/>
      <c r="B131" s="40"/>
      <c r="C131" s="219" t="s">
        <v>158</v>
      </c>
      <c r="D131" s="219" t="s">
        <v>154</v>
      </c>
      <c r="E131" s="220" t="s">
        <v>814</v>
      </c>
      <c r="F131" s="221" t="s">
        <v>815</v>
      </c>
      <c r="G131" s="222" t="s">
        <v>555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577</v>
      </c>
      <c r="AT131" s="230" t="s">
        <v>154</v>
      </c>
      <c r="AU131" s="230" t="s">
        <v>84</v>
      </c>
      <c r="AY131" s="18" t="s">
        <v>151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577</v>
      </c>
      <c r="BM131" s="230" t="s">
        <v>816</v>
      </c>
    </row>
    <row r="132" s="2" customFormat="1">
      <c r="A132" s="39"/>
      <c r="B132" s="40"/>
      <c r="C132" s="41"/>
      <c r="D132" s="234" t="s">
        <v>265</v>
      </c>
      <c r="E132" s="41"/>
      <c r="F132" s="277" t="s">
        <v>817</v>
      </c>
      <c r="G132" s="41"/>
      <c r="H132" s="41"/>
      <c r="I132" s="278"/>
      <c r="J132" s="41"/>
      <c r="K132" s="41"/>
      <c r="L132" s="45"/>
      <c r="M132" s="296"/>
      <c r="N132" s="297"/>
      <c r="O132" s="293"/>
      <c r="P132" s="293"/>
      <c r="Q132" s="293"/>
      <c r="R132" s="293"/>
      <c r="S132" s="293"/>
      <c r="T132" s="298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265</v>
      </c>
      <c r="AU132" s="18" t="s">
        <v>84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MG6G0eGdeXunbzNQBvfkOE4cg/BTCDeCxCJqwSWSRf+/JI2clEMWm0PESGYotV5eOwqtFTmj7Sir17uLOd1YJQ==" hashValue="O+2JBlngeAm2I2n2JSk0BO2RExMfzLGFwqiVLvHKc9EyLOUpSASfJg1q0S2SyH7mExnD/xTt2TtePyBBQiio6g==" algorithmName="SHA-512" password="CC35"/>
  <autoFilter ref="C119:K13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 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ROUND((SUM(BE133:BE285)),  2)</f>
        <v>0</v>
      </c>
      <c r="G33" s="39"/>
      <c r="H33" s="39"/>
      <c r="I33" s="156">
        <v>0.21</v>
      </c>
      <c r="J33" s="155">
        <f>ROUND(((SUM(BE133:BE285))*I33),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ROUND((SUM(BF133:BF285)),  2)</f>
        <v>0</v>
      </c>
      <c r="G34" s="39"/>
      <c r="H34" s="39"/>
      <c r="I34" s="156">
        <v>0.12</v>
      </c>
      <c r="J34" s="155">
        <f>ROUND(((SUM(BF133:BF285))*I34),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ROUND((SUM(BG133:BG285)),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ROUND((SUM(BH133:BH285)),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ROUND((SUM(BI133:BI285)),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 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001 - Čp 380, byt č. 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J134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J157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J172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124</v>
      </c>
      <c r="E102" s="189"/>
      <c r="F102" s="189"/>
      <c r="G102" s="189"/>
      <c r="H102" s="189"/>
      <c r="I102" s="189"/>
      <c r="J102" s="190">
        <f>J178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125</v>
      </c>
      <c r="E103" s="183"/>
      <c r="F103" s="183"/>
      <c r="G103" s="183"/>
      <c r="H103" s="183"/>
      <c r="I103" s="183"/>
      <c r="J103" s="184">
        <f>J180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126</v>
      </c>
      <c r="E104" s="189"/>
      <c r="F104" s="189"/>
      <c r="G104" s="189"/>
      <c r="H104" s="189"/>
      <c r="I104" s="189"/>
      <c r="J104" s="190">
        <f>J181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127</v>
      </c>
      <c r="E105" s="189"/>
      <c r="F105" s="189"/>
      <c r="G105" s="189"/>
      <c r="H105" s="189"/>
      <c r="I105" s="189"/>
      <c r="J105" s="190">
        <f>J182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128</v>
      </c>
      <c r="E106" s="189"/>
      <c r="F106" s="189"/>
      <c r="G106" s="189"/>
      <c r="H106" s="189"/>
      <c r="I106" s="189"/>
      <c r="J106" s="190">
        <f>J186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129</v>
      </c>
      <c r="E107" s="189"/>
      <c r="F107" s="189"/>
      <c r="G107" s="189"/>
      <c r="H107" s="189"/>
      <c r="I107" s="189"/>
      <c r="J107" s="190">
        <f>J213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130</v>
      </c>
      <c r="E108" s="189"/>
      <c r="F108" s="189"/>
      <c r="G108" s="189"/>
      <c r="H108" s="189"/>
      <c r="I108" s="189"/>
      <c r="J108" s="190">
        <f>J227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131</v>
      </c>
      <c r="E109" s="189"/>
      <c r="F109" s="189"/>
      <c r="G109" s="189"/>
      <c r="H109" s="189"/>
      <c r="I109" s="189"/>
      <c r="J109" s="190">
        <f>J243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132</v>
      </c>
      <c r="E110" s="189"/>
      <c r="F110" s="189"/>
      <c r="G110" s="189"/>
      <c r="H110" s="189"/>
      <c r="I110" s="189"/>
      <c r="J110" s="190">
        <f>J245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0"/>
      <c r="C111" s="181"/>
      <c r="D111" s="182" t="s">
        <v>133</v>
      </c>
      <c r="E111" s="183"/>
      <c r="F111" s="183"/>
      <c r="G111" s="183"/>
      <c r="H111" s="183"/>
      <c r="I111" s="183"/>
      <c r="J111" s="184">
        <f>J280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134</v>
      </c>
      <c r="E112" s="189"/>
      <c r="F112" s="189"/>
      <c r="G112" s="189"/>
      <c r="H112" s="189"/>
      <c r="I112" s="189"/>
      <c r="J112" s="190">
        <f>J281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135</v>
      </c>
      <c r="E113" s="189"/>
      <c r="F113" s="189"/>
      <c r="G113" s="189"/>
      <c r="H113" s="189"/>
      <c r="I113" s="189"/>
      <c r="J113" s="190">
        <f>J284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5" t="str">
        <f>E7</f>
        <v>Oprava bytů po povodni , Červená kolonie Bohumín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112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001 - Čp 380, byt č. 1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>Bohumín</v>
      </c>
      <c r="G127" s="41"/>
      <c r="H127" s="41"/>
      <c r="I127" s="33" t="s">
        <v>22</v>
      </c>
      <c r="J127" s="80" t="str">
        <f>IF(J12="","",J12)</f>
        <v>15. 11. 2024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E15</f>
        <v>Město Bohumín</v>
      </c>
      <c r="G129" s="41"/>
      <c r="H129" s="41"/>
      <c r="I129" s="33" t="s">
        <v>30</v>
      </c>
      <c r="J129" s="37" t="str">
        <f>E21</f>
        <v>ATRIS s.r.o.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IF(E18="","",E18)</f>
        <v>Vyplň údaj</v>
      </c>
      <c r="G130" s="41"/>
      <c r="H130" s="41"/>
      <c r="I130" s="33" t="s">
        <v>33</v>
      </c>
      <c r="J130" s="37" t="str">
        <f>E24</f>
        <v>Barbora Kyšková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2"/>
      <c r="B132" s="193"/>
      <c r="C132" s="194" t="s">
        <v>137</v>
      </c>
      <c r="D132" s="195" t="s">
        <v>61</v>
      </c>
      <c r="E132" s="195" t="s">
        <v>57</v>
      </c>
      <c r="F132" s="195" t="s">
        <v>58</v>
      </c>
      <c r="G132" s="195" t="s">
        <v>138</v>
      </c>
      <c r="H132" s="195" t="s">
        <v>139</v>
      </c>
      <c r="I132" s="195" t="s">
        <v>140</v>
      </c>
      <c r="J132" s="195" t="s">
        <v>116</v>
      </c>
      <c r="K132" s="196" t="s">
        <v>141</v>
      </c>
      <c r="L132" s="197"/>
      <c r="M132" s="101" t="s">
        <v>1</v>
      </c>
      <c r="N132" s="102" t="s">
        <v>40</v>
      </c>
      <c r="O132" s="102" t="s">
        <v>142</v>
      </c>
      <c r="P132" s="102" t="s">
        <v>143</v>
      </c>
      <c r="Q132" s="102" t="s">
        <v>144</v>
      </c>
      <c r="R132" s="102" t="s">
        <v>145</v>
      </c>
      <c r="S132" s="102" t="s">
        <v>146</v>
      </c>
      <c r="T132" s="103" t="s">
        <v>147</v>
      </c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</row>
    <row r="133" s="2" customFormat="1" ht="22.8" customHeight="1">
      <c r="A133" s="39"/>
      <c r="B133" s="40"/>
      <c r="C133" s="108" t="s">
        <v>148</v>
      </c>
      <c r="D133" s="41"/>
      <c r="E133" s="41"/>
      <c r="F133" s="41"/>
      <c r="G133" s="41"/>
      <c r="H133" s="41"/>
      <c r="I133" s="41"/>
      <c r="J133" s="198">
        <f>BK133</f>
        <v>0</v>
      </c>
      <c r="K133" s="41"/>
      <c r="L133" s="45"/>
      <c r="M133" s="104"/>
      <c r="N133" s="199"/>
      <c r="O133" s="105"/>
      <c r="P133" s="200">
        <f>P134+P180+P280</f>
        <v>0</v>
      </c>
      <c r="Q133" s="105"/>
      <c r="R133" s="200">
        <f>R134+R180+R280</f>
        <v>2.8599922000000004</v>
      </c>
      <c r="S133" s="105"/>
      <c r="T133" s="201">
        <f>T134+T180+T280</f>
        <v>1.1426674000000003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75</v>
      </c>
      <c r="AU133" s="18" t="s">
        <v>118</v>
      </c>
      <c r="BK133" s="202">
        <f>BK134+BK180+BK280</f>
        <v>0</v>
      </c>
    </row>
    <row r="134" s="12" customFormat="1" ht="25.92" customHeight="1">
      <c r="A134" s="12"/>
      <c r="B134" s="203"/>
      <c r="C134" s="204"/>
      <c r="D134" s="205" t="s">
        <v>75</v>
      </c>
      <c r="E134" s="206" t="s">
        <v>149</v>
      </c>
      <c r="F134" s="206" t="s">
        <v>150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P135+P137+P157+P172+P178</f>
        <v>0</v>
      </c>
      <c r="Q134" s="211"/>
      <c r="R134" s="212">
        <f>R135+R137+R157+R172+R178</f>
        <v>1.9131242</v>
      </c>
      <c r="S134" s="211"/>
      <c r="T134" s="213">
        <f>T135+T137+T157+T172+T178</f>
        <v>1.0706674000000003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84</v>
      </c>
      <c r="AT134" s="215" t="s">
        <v>75</v>
      </c>
      <c r="AU134" s="215" t="s">
        <v>76</v>
      </c>
      <c r="AY134" s="214" t="s">
        <v>151</v>
      </c>
      <c r="BK134" s="216">
        <f>BK135+BK137+BK157+BK172+BK178</f>
        <v>0</v>
      </c>
    </row>
    <row r="135" s="12" customFormat="1" ht="22.8" customHeight="1">
      <c r="A135" s="12"/>
      <c r="B135" s="203"/>
      <c r="C135" s="204"/>
      <c r="D135" s="205" t="s">
        <v>75</v>
      </c>
      <c r="E135" s="217" t="s">
        <v>152</v>
      </c>
      <c r="F135" s="217" t="s">
        <v>153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P136</f>
        <v>0</v>
      </c>
      <c r="Q135" s="211"/>
      <c r="R135" s="212">
        <f>R136</f>
        <v>0</v>
      </c>
      <c r="S135" s="211"/>
      <c r="T135" s="21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84</v>
      </c>
      <c r="AT135" s="215" t="s">
        <v>75</v>
      </c>
      <c r="AU135" s="215" t="s">
        <v>84</v>
      </c>
      <c r="AY135" s="214" t="s">
        <v>151</v>
      </c>
      <c r="BK135" s="216">
        <f>BK136</f>
        <v>0</v>
      </c>
    </row>
    <row r="136" s="2" customFormat="1" ht="16.5" customHeight="1">
      <c r="A136" s="39"/>
      <c r="B136" s="40"/>
      <c r="C136" s="219" t="s">
        <v>84</v>
      </c>
      <c r="D136" s="219" t="s">
        <v>154</v>
      </c>
      <c r="E136" s="220" t="s">
        <v>155</v>
      </c>
      <c r="F136" s="221" t="s">
        <v>156</v>
      </c>
      <c r="G136" s="222" t="s">
        <v>157</v>
      </c>
      <c r="H136" s="223">
        <v>10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158</v>
      </c>
      <c r="AT136" s="230" t="s">
        <v>154</v>
      </c>
      <c r="AU136" s="230" t="s">
        <v>86</v>
      </c>
      <c r="AY136" s="18" t="s">
        <v>151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158</v>
      </c>
      <c r="BM136" s="230" t="s">
        <v>159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160</v>
      </c>
      <c r="F137" s="217" t="s">
        <v>161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SUM(P138:P156)</f>
        <v>0</v>
      </c>
      <c r="Q137" s="211"/>
      <c r="R137" s="212">
        <f>SUM(R138:R156)</f>
        <v>1.9083242000000003</v>
      </c>
      <c r="S137" s="211"/>
      <c r="T137" s="213">
        <f>SUM(T138:T156)</f>
        <v>0.0016674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84</v>
      </c>
      <c r="AT137" s="215" t="s">
        <v>75</v>
      </c>
      <c r="AU137" s="215" t="s">
        <v>84</v>
      </c>
      <c r="AY137" s="214" t="s">
        <v>151</v>
      </c>
      <c r="BK137" s="216">
        <f>SUM(BK138:BK156)</f>
        <v>0</v>
      </c>
    </row>
    <row r="138" s="2" customFormat="1" ht="24.15" customHeight="1">
      <c r="A138" s="39"/>
      <c r="B138" s="40"/>
      <c r="C138" s="219" t="s">
        <v>86</v>
      </c>
      <c r="D138" s="219" t="s">
        <v>154</v>
      </c>
      <c r="E138" s="220" t="s">
        <v>162</v>
      </c>
      <c r="F138" s="221" t="s">
        <v>163</v>
      </c>
      <c r="G138" s="222" t="s">
        <v>164</v>
      </c>
      <c r="H138" s="223">
        <v>106.9</v>
      </c>
      <c r="I138" s="224"/>
      <c r="J138" s="225">
        <f>ROUND(I138*H138,2)</f>
        <v>0</v>
      </c>
      <c r="K138" s="221" t="s">
        <v>165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0.017000000000000002</v>
      </c>
      <c r="R138" s="228">
        <f>Q138*H138</f>
        <v>1.8173000000000003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158</v>
      </c>
      <c r="AT138" s="230" t="s">
        <v>154</v>
      </c>
      <c r="AU138" s="230" t="s">
        <v>86</v>
      </c>
      <c r="AY138" s="18" t="s">
        <v>151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158</v>
      </c>
      <c r="BM138" s="230" t="s">
        <v>166</v>
      </c>
    </row>
    <row r="139" s="13" customFormat="1">
      <c r="A139" s="13"/>
      <c r="B139" s="232"/>
      <c r="C139" s="233"/>
      <c r="D139" s="234" t="s">
        <v>167</v>
      </c>
      <c r="E139" s="235" t="s">
        <v>1</v>
      </c>
      <c r="F139" s="236" t="s">
        <v>168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167</v>
      </c>
      <c r="AU139" s="242" t="s">
        <v>86</v>
      </c>
      <c r="AV139" s="13" t="s">
        <v>84</v>
      </c>
      <c r="AW139" s="13" t="s">
        <v>32</v>
      </c>
      <c r="AX139" s="13" t="s">
        <v>76</v>
      </c>
      <c r="AY139" s="242" t="s">
        <v>151</v>
      </c>
    </row>
    <row r="140" s="14" customFormat="1">
      <c r="A140" s="14"/>
      <c r="B140" s="243"/>
      <c r="C140" s="244"/>
      <c r="D140" s="234" t="s">
        <v>167</v>
      </c>
      <c r="E140" s="245" t="s">
        <v>1</v>
      </c>
      <c r="F140" s="246" t="s">
        <v>169</v>
      </c>
      <c r="G140" s="244"/>
      <c r="H140" s="247">
        <v>9.6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167</v>
      </c>
      <c r="AU140" s="253" t="s">
        <v>86</v>
      </c>
      <c r="AV140" s="14" t="s">
        <v>86</v>
      </c>
      <c r="AW140" s="14" t="s">
        <v>32</v>
      </c>
      <c r="AX140" s="14" t="s">
        <v>76</v>
      </c>
      <c r="AY140" s="253" t="s">
        <v>151</v>
      </c>
    </row>
    <row r="141" s="14" customFormat="1">
      <c r="A141" s="14"/>
      <c r="B141" s="243"/>
      <c r="C141" s="244"/>
      <c r="D141" s="234" t="s">
        <v>167</v>
      </c>
      <c r="E141" s="245" t="s">
        <v>1</v>
      </c>
      <c r="F141" s="246" t="s">
        <v>170</v>
      </c>
      <c r="G141" s="244"/>
      <c r="H141" s="247">
        <v>18.7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167</v>
      </c>
      <c r="AU141" s="253" t="s">
        <v>86</v>
      </c>
      <c r="AV141" s="14" t="s">
        <v>86</v>
      </c>
      <c r="AW141" s="14" t="s">
        <v>32</v>
      </c>
      <c r="AX141" s="14" t="s">
        <v>76</v>
      </c>
      <c r="AY141" s="253" t="s">
        <v>151</v>
      </c>
    </row>
    <row r="142" s="14" customFormat="1">
      <c r="A142" s="14"/>
      <c r="B142" s="243"/>
      <c r="C142" s="244"/>
      <c r="D142" s="234" t="s">
        <v>167</v>
      </c>
      <c r="E142" s="245" t="s">
        <v>1</v>
      </c>
      <c r="F142" s="246" t="s">
        <v>171</v>
      </c>
      <c r="G142" s="244"/>
      <c r="H142" s="247">
        <v>14.8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167</v>
      </c>
      <c r="AU142" s="253" t="s">
        <v>86</v>
      </c>
      <c r="AV142" s="14" t="s">
        <v>86</v>
      </c>
      <c r="AW142" s="14" t="s">
        <v>32</v>
      </c>
      <c r="AX142" s="14" t="s">
        <v>76</v>
      </c>
      <c r="AY142" s="253" t="s">
        <v>151</v>
      </c>
    </row>
    <row r="143" s="14" customFormat="1">
      <c r="A143" s="14"/>
      <c r="B143" s="243"/>
      <c r="C143" s="244"/>
      <c r="D143" s="234" t="s">
        <v>167</v>
      </c>
      <c r="E143" s="245" t="s">
        <v>1</v>
      </c>
      <c r="F143" s="246" t="s">
        <v>172</v>
      </c>
      <c r="G143" s="244"/>
      <c r="H143" s="247">
        <v>14.7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167</v>
      </c>
      <c r="AU143" s="253" t="s">
        <v>86</v>
      </c>
      <c r="AV143" s="14" t="s">
        <v>86</v>
      </c>
      <c r="AW143" s="14" t="s">
        <v>32</v>
      </c>
      <c r="AX143" s="14" t="s">
        <v>76</v>
      </c>
      <c r="AY143" s="253" t="s">
        <v>151</v>
      </c>
    </row>
    <row r="144" s="14" customFormat="1">
      <c r="A144" s="14"/>
      <c r="B144" s="243"/>
      <c r="C144" s="244"/>
      <c r="D144" s="234" t="s">
        <v>167</v>
      </c>
      <c r="E144" s="245" t="s">
        <v>1</v>
      </c>
      <c r="F144" s="246" t="s">
        <v>173</v>
      </c>
      <c r="G144" s="244"/>
      <c r="H144" s="247">
        <v>10.1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167</v>
      </c>
      <c r="AU144" s="253" t="s">
        <v>86</v>
      </c>
      <c r="AV144" s="14" t="s">
        <v>86</v>
      </c>
      <c r="AW144" s="14" t="s">
        <v>32</v>
      </c>
      <c r="AX144" s="14" t="s">
        <v>76</v>
      </c>
      <c r="AY144" s="253" t="s">
        <v>151</v>
      </c>
    </row>
    <row r="145" s="14" customFormat="1">
      <c r="A145" s="14"/>
      <c r="B145" s="243"/>
      <c r="C145" s="244"/>
      <c r="D145" s="234" t="s">
        <v>167</v>
      </c>
      <c r="E145" s="245" t="s">
        <v>1</v>
      </c>
      <c r="F145" s="246" t="s">
        <v>174</v>
      </c>
      <c r="G145" s="244"/>
      <c r="H145" s="247">
        <v>7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167</v>
      </c>
      <c r="AU145" s="253" t="s">
        <v>86</v>
      </c>
      <c r="AV145" s="14" t="s">
        <v>86</v>
      </c>
      <c r="AW145" s="14" t="s">
        <v>32</v>
      </c>
      <c r="AX145" s="14" t="s">
        <v>76</v>
      </c>
      <c r="AY145" s="253" t="s">
        <v>151</v>
      </c>
    </row>
    <row r="146" s="15" customFormat="1">
      <c r="A146" s="15"/>
      <c r="B146" s="254"/>
      <c r="C146" s="255"/>
      <c r="D146" s="234" t="s">
        <v>167</v>
      </c>
      <c r="E146" s="256" t="s">
        <v>1</v>
      </c>
      <c r="F146" s="257" t="s">
        <v>175</v>
      </c>
      <c r="G146" s="255"/>
      <c r="H146" s="258">
        <v>74.899999999999984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167</v>
      </c>
      <c r="AU146" s="264" t="s">
        <v>86</v>
      </c>
      <c r="AV146" s="15" t="s">
        <v>176</v>
      </c>
      <c r="AW146" s="15" t="s">
        <v>32</v>
      </c>
      <c r="AX146" s="15" t="s">
        <v>76</v>
      </c>
      <c r="AY146" s="264" t="s">
        <v>151</v>
      </c>
    </row>
    <row r="147" s="14" customFormat="1">
      <c r="A147" s="14"/>
      <c r="B147" s="243"/>
      <c r="C147" s="244"/>
      <c r="D147" s="234" t="s">
        <v>167</v>
      </c>
      <c r="E147" s="245" t="s">
        <v>1</v>
      </c>
      <c r="F147" s="246" t="s">
        <v>177</v>
      </c>
      <c r="G147" s="244"/>
      <c r="H147" s="247">
        <v>32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167</v>
      </c>
      <c r="AU147" s="253" t="s">
        <v>86</v>
      </c>
      <c r="AV147" s="14" t="s">
        <v>86</v>
      </c>
      <c r="AW147" s="14" t="s">
        <v>32</v>
      </c>
      <c r="AX147" s="14" t="s">
        <v>76</v>
      </c>
      <c r="AY147" s="253" t="s">
        <v>151</v>
      </c>
    </row>
    <row r="148" s="16" customFormat="1">
      <c r="A148" s="16"/>
      <c r="B148" s="265"/>
      <c r="C148" s="266"/>
      <c r="D148" s="234" t="s">
        <v>167</v>
      </c>
      <c r="E148" s="267" t="s">
        <v>1</v>
      </c>
      <c r="F148" s="268" t="s">
        <v>178</v>
      </c>
      <c r="G148" s="266"/>
      <c r="H148" s="269">
        <v>106.89999999999998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75" t="s">
        <v>167</v>
      </c>
      <c r="AU148" s="275" t="s">
        <v>86</v>
      </c>
      <c r="AV148" s="16" t="s">
        <v>158</v>
      </c>
      <c r="AW148" s="16" t="s">
        <v>32</v>
      </c>
      <c r="AX148" s="16" t="s">
        <v>84</v>
      </c>
      <c r="AY148" s="275" t="s">
        <v>151</v>
      </c>
    </row>
    <row r="149" s="2" customFormat="1" ht="16.5" customHeight="1">
      <c r="A149" s="39"/>
      <c r="B149" s="40"/>
      <c r="C149" s="219" t="s">
        <v>176</v>
      </c>
      <c r="D149" s="219" t="s">
        <v>154</v>
      </c>
      <c r="E149" s="220" t="s">
        <v>179</v>
      </c>
      <c r="F149" s="221" t="s">
        <v>180</v>
      </c>
      <c r="G149" s="222" t="s">
        <v>164</v>
      </c>
      <c r="H149" s="223">
        <v>27.79</v>
      </c>
      <c r="I149" s="224"/>
      <c r="J149" s="225">
        <f>ROUND(I149*H149,2)</f>
        <v>0</v>
      </c>
      <c r="K149" s="221" t="s">
        <v>181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0.00198</v>
      </c>
      <c r="R149" s="228">
        <f>Q149*H149</f>
        <v>0.0550242</v>
      </c>
      <c r="S149" s="228">
        <v>6E-05</v>
      </c>
      <c r="T149" s="229">
        <f>S149*H149</f>
        <v>0.0016674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158</v>
      </c>
      <c r="AT149" s="230" t="s">
        <v>154</v>
      </c>
      <c r="AU149" s="230" t="s">
        <v>86</v>
      </c>
      <c r="AY149" s="18" t="s">
        <v>151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158</v>
      </c>
      <c r="BM149" s="230" t="s">
        <v>182</v>
      </c>
    </row>
    <row r="150" s="14" customFormat="1">
      <c r="A150" s="14"/>
      <c r="B150" s="243"/>
      <c r="C150" s="244"/>
      <c r="D150" s="234" t="s">
        <v>167</v>
      </c>
      <c r="E150" s="245" t="s">
        <v>1</v>
      </c>
      <c r="F150" s="246" t="s">
        <v>183</v>
      </c>
      <c r="G150" s="244"/>
      <c r="H150" s="247">
        <v>14.28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167</v>
      </c>
      <c r="AU150" s="253" t="s">
        <v>86</v>
      </c>
      <c r="AV150" s="14" t="s">
        <v>86</v>
      </c>
      <c r="AW150" s="14" t="s">
        <v>32</v>
      </c>
      <c r="AX150" s="14" t="s">
        <v>76</v>
      </c>
      <c r="AY150" s="253" t="s">
        <v>151</v>
      </c>
    </row>
    <row r="151" s="14" customFormat="1">
      <c r="A151" s="14"/>
      <c r="B151" s="243"/>
      <c r="C151" s="244"/>
      <c r="D151" s="234" t="s">
        <v>167</v>
      </c>
      <c r="E151" s="245" t="s">
        <v>1</v>
      </c>
      <c r="F151" s="246" t="s">
        <v>184</v>
      </c>
      <c r="G151" s="244"/>
      <c r="H151" s="247">
        <v>13.51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167</v>
      </c>
      <c r="AU151" s="253" t="s">
        <v>86</v>
      </c>
      <c r="AV151" s="14" t="s">
        <v>86</v>
      </c>
      <c r="AW151" s="14" t="s">
        <v>32</v>
      </c>
      <c r="AX151" s="14" t="s">
        <v>76</v>
      </c>
      <c r="AY151" s="253" t="s">
        <v>151</v>
      </c>
    </row>
    <row r="152" s="16" customFormat="1">
      <c r="A152" s="16"/>
      <c r="B152" s="265"/>
      <c r="C152" s="266"/>
      <c r="D152" s="234" t="s">
        <v>167</v>
      </c>
      <c r="E152" s="267" t="s">
        <v>1</v>
      </c>
      <c r="F152" s="268" t="s">
        <v>178</v>
      </c>
      <c r="G152" s="266"/>
      <c r="H152" s="269">
        <v>27.79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5" t="s">
        <v>167</v>
      </c>
      <c r="AU152" s="275" t="s">
        <v>86</v>
      </c>
      <c r="AV152" s="16" t="s">
        <v>158</v>
      </c>
      <c r="AW152" s="16" t="s">
        <v>32</v>
      </c>
      <c r="AX152" s="16" t="s">
        <v>84</v>
      </c>
      <c r="AY152" s="275" t="s">
        <v>151</v>
      </c>
    </row>
    <row r="153" s="2" customFormat="1" ht="24.15" customHeight="1">
      <c r="A153" s="39"/>
      <c r="B153" s="40"/>
      <c r="C153" s="219" t="s">
        <v>158</v>
      </c>
      <c r="D153" s="219" t="s">
        <v>154</v>
      </c>
      <c r="E153" s="220" t="s">
        <v>185</v>
      </c>
      <c r="F153" s="221" t="s">
        <v>186</v>
      </c>
      <c r="G153" s="222" t="s">
        <v>187</v>
      </c>
      <c r="H153" s="223">
        <v>24</v>
      </c>
      <c r="I153" s="224"/>
      <c r="J153" s="225">
        <f>ROUND(I153*H153,2)</f>
        <v>0</v>
      </c>
      <c r="K153" s="221" t="s">
        <v>181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0.0015</v>
      </c>
      <c r="R153" s="228">
        <f>Q153*H153</f>
        <v>0.036000000000000004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158</v>
      </c>
      <c r="AT153" s="230" t="s">
        <v>154</v>
      </c>
      <c r="AU153" s="230" t="s">
        <v>86</v>
      </c>
      <c r="AY153" s="18" t="s">
        <v>151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158</v>
      </c>
      <c r="BM153" s="230" t="s">
        <v>188</v>
      </c>
    </row>
    <row r="154" s="14" customFormat="1">
      <c r="A154" s="14"/>
      <c r="B154" s="243"/>
      <c r="C154" s="244"/>
      <c r="D154" s="234" t="s">
        <v>167</v>
      </c>
      <c r="E154" s="245" t="s">
        <v>1</v>
      </c>
      <c r="F154" s="246" t="s">
        <v>189</v>
      </c>
      <c r="G154" s="244"/>
      <c r="H154" s="247">
        <v>14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167</v>
      </c>
      <c r="AU154" s="253" t="s">
        <v>86</v>
      </c>
      <c r="AV154" s="14" t="s">
        <v>86</v>
      </c>
      <c r="AW154" s="14" t="s">
        <v>32</v>
      </c>
      <c r="AX154" s="14" t="s">
        <v>76</v>
      </c>
      <c r="AY154" s="253" t="s">
        <v>151</v>
      </c>
    </row>
    <row r="155" s="14" customFormat="1">
      <c r="A155" s="14"/>
      <c r="B155" s="243"/>
      <c r="C155" s="244"/>
      <c r="D155" s="234" t="s">
        <v>167</v>
      </c>
      <c r="E155" s="245" t="s">
        <v>1</v>
      </c>
      <c r="F155" s="246" t="s">
        <v>190</v>
      </c>
      <c r="G155" s="244"/>
      <c r="H155" s="247">
        <v>10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167</v>
      </c>
      <c r="AU155" s="253" t="s">
        <v>86</v>
      </c>
      <c r="AV155" s="14" t="s">
        <v>86</v>
      </c>
      <c r="AW155" s="14" t="s">
        <v>32</v>
      </c>
      <c r="AX155" s="14" t="s">
        <v>76</v>
      </c>
      <c r="AY155" s="253" t="s">
        <v>151</v>
      </c>
    </row>
    <row r="156" s="16" customFormat="1">
      <c r="A156" s="16"/>
      <c r="B156" s="265"/>
      <c r="C156" s="266"/>
      <c r="D156" s="234" t="s">
        <v>167</v>
      </c>
      <c r="E156" s="267" t="s">
        <v>1</v>
      </c>
      <c r="F156" s="268" t="s">
        <v>178</v>
      </c>
      <c r="G156" s="266"/>
      <c r="H156" s="269">
        <v>24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75" t="s">
        <v>167</v>
      </c>
      <c r="AU156" s="275" t="s">
        <v>86</v>
      </c>
      <c r="AV156" s="16" t="s">
        <v>158</v>
      </c>
      <c r="AW156" s="16" t="s">
        <v>32</v>
      </c>
      <c r="AX156" s="16" t="s">
        <v>84</v>
      </c>
      <c r="AY156" s="275" t="s">
        <v>151</v>
      </c>
    </row>
    <row r="157" s="12" customFormat="1" ht="22.8" customHeight="1">
      <c r="A157" s="12"/>
      <c r="B157" s="203"/>
      <c r="C157" s="204"/>
      <c r="D157" s="205" t="s">
        <v>75</v>
      </c>
      <c r="E157" s="217" t="s">
        <v>191</v>
      </c>
      <c r="F157" s="217" t="s">
        <v>192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SUM(P158:P171)</f>
        <v>0</v>
      </c>
      <c r="Q157" s="211"/>
      <c r="R157" s="212">
        <f>SUM(R158:R171)</f>
        <v>0.0048000000000000008</v>
      </c>
      <c r="S157" s="211"/>
      <c r="T157" s="213">
        <f>SUM(T158:T171)</f>
        <v>1.0690000000000002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84</v>
      </c>
      <c r="AT157" s="215" t="s">
        <v>75</v>
      </c>
      <c r="AU157" s="215" t="s">
        <v>84</v>
      </c>
      <c r="AY157" s="214" t="s">
        <v>151</v>
      </c>
      <c r="BK157" s="216">
        <f>SUM(BK158:BK171)</f>
        <v>0</v>
      </c>
    </row>
    <row r="158" s="2" customFormat="1" ht="24.15" customHeight="1">
      <c r="A158" s="39"/>
      <c r="B158" s="40"/>
      <c r="C158" s="219" t="s">
        <v>193</v>
      </c>
      <c r="D158" s="219" t="s">
        <v>154</v>
      </c>
      <c r="E158" s="220" t="s">
        <v>194</v>
      </c>
      <c r="F158" s="221" t="s">
        <v>195</v>
      </c>
      <c r="G158" s="222" t="s">
        <v>164</v>
      </c>
      <c r="H158" s="223">
        <v>120</v>
      </c>
      <c r="I158" s="224"/>
      <c r="J158" s="225">
        <f>ROUND(I158*H158,2)</f>
        <v>0</v>
      </c>
      <c r="K158" s="221" t="s">
        <v>181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4E-05</v>
      </c>
      <c r="R158" s="228">
        <f>Q158*H158</f>
        <v>0.0048000000000000008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158</v>
      </c>
      <c r="AT158" s="230" t="s">
        <v>154</v>
      </c>
      <c r="AU158" s="230" t="s">
        <v>86</v>
      </c>
      <c r="AY158" s="18" t="s">
        <v>151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158</v>
      </c>
      <c r="BM158" s="230" t="s">
        <v>196</v>
      </c>
    </row>
    <row r="159" s="2" customFormat="1" ht="37.8" customHeight="1">
      <c r="A159" s="39"/>
      <c r="B159" s="40"/>
      <c r="C159" s="219" t="s">
        <v>160</v>
      </c>
      <c r="D159" s="219" t="s">
        <v>154</v>
      </c>
      <c r="E159" s="220" t="s">
        <v>197</v>
      </c>
      <c r="F159" s="221" t="s">
        <v>198</v>
      </c>
      <c r="G159" s="222" t="s">
        <v>164</v>
      </c>
      <c r="H159" s="223">
        <v>106.9</v>
      </c>
      <c r="I159" s="224"/>
      <c r="J159" s="225">
        <f>ROUND(I159*H159,2)</f>
        <v>0</v>
      </c>
      <c r="K159" s="221" t="s">
        <v>165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0.01</v>
      </c>
      <c r="T159" s="229">
        <f>S159*H159</f>
        <v>1.0690000000000002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158</v>
      </c>
      <c r="AT159" s="230" t="s">
        <v>154</v>
      </c>
      <c r="AU159" s="230" t="s">
        <v>86</v>
      </c>
      <c r="AY159" s="18" t="s">
        <v>151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158</v>
      </c>
      <c r="BM159" s="230" t="s">
        <v>199</v>
      </c>
    </row>
    <row r="160" s="13" customFormat="1">
      <c r="A160" s="13"/>
      <c r="B160" s="232"/>
      <c r="C160" s="233"/>
      <c r="D160" s="234" t="s">
        <v>167</v>
      </c>
      <c r="E160" s="235" t="s">
        <v>1</v>
      </c>
      <c r="F160" s="236" t="s">
        <v>168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167</v>
      </c>
      <c r="AU160" s="242" t="s">
        <v>86</v>
      </c>
      <c r="AV160" s="13" t="s">
        <v>84</v>
      </c>
      <c r="AW160" s="13" t="s">
        <v>32</v>
      </c>
      <c r="AX160" s="13" t="s">
        <v>76</v>
      </c>
      <c r="AY160" s="242" t="s">
        <v>151</v>
      </c>
    </row>
    <row r="161" s="14" customFormat="1">
      <c r="A161" s="14"/>
      <c r="B161" s="243"/>
      <c r="C161" s="244"/>
      <c r="D161" s="234" t="s">
        <v>167</v>
      </c>
      <c r="E161" s="245" t="s">
        <v>1</v>
      </c>
      <c r="F161" s="246" t="s">
        <v>169</v>
      </c>
      <c r="G161" s="244"/>
      <c r="H161" s="247">
        <v>9.6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167</v>
      </c>
      <c r="AU161" s="253" t="s">
        <v>86</v>
      </c>
      <c r="AV161" s="14" t="s">
        <v>86</v>
      </c>
      <c r="AW161" s="14" t="s">
        <v>32</v>
      </c>
      <c r="AX161" s="14" t="s">
        <v>76</v>
      </c>
      <c r="AY161" s="253" t="s">
        <v>151</v>
      </c>
    </row>
    <row r="162" s="14" customFormat="1">
      <c r="A162" s="14"/>
      <c r="B162" s="243"/>
      <c r="C162" s="244"/>
      <c r="D162" s="234" t="s">
        <v>167</v>
      </c>
      <c r="E162" s="245" t="s">
        <v>1</v>
      </c>
      <c r="F162" s="246" t="s">
        <v>170</v>
      </c>
      <c r="G162" s="244"/>
      <c r="H162" s="247">
        <v>18.7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167</v>
      </c>
      <c r="AU162" s="253" t="s">
        <v>86</v>
      </c>
      <c r="AV162" s="14" t="s">
        <v>86</v>
      </c>
      <c r="AW162" s="14" t="s">
        <v>32</v>
      </c>
      <c r="AX162" s="14" t="s">
        <v>76</v>
      </c>
      <c r="AY162" s="253" t="s">
        <v>151</v>
      </c>
    </row>
    <row r="163" s="14" customFormat="1">
      <c r="A163" s="14"/>
      <c r="B163" s="243"/>
      <c r="C163" s="244"/>
      <c r="D163" s="234" t="s">
        <v>167</v>
      </c>
      <c r="E163" s="245" t="s">
        <v>1</v>
      </c>
      <c r="F163" s="246" t="s">
        <v>171</v>
      </c>
      <c r="G163" s="244"/>
      <c r="H163" s="247">
        <v>14.8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167</v>
      </c>
      <c r="AU163" s="253" t="s">
        <v>86</v>
      </c>
      <c r="AV163" s="14" t="s">
        <v>86</v>
      </c>
      <c r="AW163" s="14" t="s">
        <v>32</v>
      </c>
      <c r="AX163" s="14" t="s">
        <v>76</v>
      </c>
      <c r="AY163" s="253" t="s">
        <v>151</v>
      </c>
    </row>
    <row r="164" s="14" customFormat="1">
      <c r="A164" s="14"/>
      <c r="B164" s="243"/>
      <c r="C164" s="244"/>
      <c r="D164" s="234" t="s">
        <v>167</v>
      </c>
      <c r="E164" s="245" t="s">
        <v>1</v>
      </c>
      <c r="F164" s="246" t="s">
        <v>172</v>
      </c>
      <c r="G164" s="244"/>
      <c r="H164" s="247">
        <v>14.7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167</v>
      </c>
      <c r="AU164" s="253" t="s">
        <v>86</v>
      </c>
      <c r="AV164" s="14" t="s">
        <v>86</v>
      </c>
      <c r="AW164" s="14" t="s">
        <v>32</v>
      </c>
      <c r="AX164" s="14" t="s">
        <v>76</v>
      </c>
      <c r="AY164" s="253" t="s">
        <v>151</v>
      </c>
    </row>
    <row r="165" s="14" customFormat="1">
      <c r="A165" s="14"/>
      <c r="B165" s="243"/>
      <c r="C165" s="244"/>
      <c r="D165" s="234" t="s">
        <v>167</v>
      </c>
      <c r="E165" s="245" t="s">
        <v>1</v>
      </c>
      <c r="F165" s="246" t="s">
        <v>173</v>
      </c>
      <c r="G165" s="244"/>
      <c r="H165" s="247">
        <v>10.1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167</v>
      </c>
      <c r="AU165" s="253" t="s">
        <v>86</v>
      </c>
      <c r="AV165" s="14" t="s">
        <v>86</v>
      </c>
      <c r="AW165" s="14" t="s">
        <v>32</v>
      </c>
      <c r="AX165" s="14" t="s">
        <v>76</v>
      </c>
      <c r="AY165" s="253" t="s">
        <v>151</v>
      </c>
    </row>
    <row r="166" s="14" customFormat="1">
      <c r="A166" s="14"/>
      <c r="B166" s="243"/>
      <c r="C166" s="244"/>
      <c r="D166" s="234" t="s">
        <v>167</v>
      </c>
      <c r="E166" s="245" t="s">
        <v>1</v>
      </c>
      <c r="F166" s="246" t="s">
        <v>174</v>
      </c>
      <c r="G166" s="244"/>
      <c r="H166" s="247">
        <v>7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167</v>
      </c>
      <c r="AU166" s="253" t="s">
        <v>86</v>
      </c>
      <c r="AV166" s="14" t="s">
        <v>86</v>
      </c>
      <c r="AW166" s="14" t="s">
        <v>32</v>
      </c>
      <c r="AX166" s="14" t="s">
        <v>76</v>
      </c>
      <c r="AY166" s="253" t="s">
        <v>151</v>
      </c>
    </row>
    <row r="167" s="15" customFormat="1">
      <c r="A167" s="15"/>
      <c r="B167" s="254"/>
      <c r="C167" s="255"/>
      <c r="D167" s="234" t="s">
        <v>167</v>
      </c>
      <c r="E167" s="256" t="s">
        <v>1</v>
      </c>
      <c r="F167" s="257" t="s">
        <v>175</v>
      </c>
      <c r="G167" s="255"/>
      <c r="H167" s="258">
        <v>74.899999999999984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167</v>
      </c>
      <c r="AU167" s="264" t="s">
        <v>86</v>
      </c>
      <c r="AV167" s="15" t="s">
        <v>176</v>
      </c>
      <c r="AW167" s="15" t="s">
        <v>32</v>
      </c>
      <c r="AX167" s="15" t="s">
        <v>76</v>
      </c>
      <c r="AY167" s="264" t="s">
        <v>151</v>
      </c>
    </row>
    <row r="168" s="14" customFormat="1">
      <c r="A168" s="14"/>
      <c r="B168" s="243"/>
      <c r="C168" s="244"/>
      <c r="D168" s="234" t="s">
        <v>167</v>
      </c>
      <c r="E168" s="245" t="s">
        <v>1</v>
      </c>
      <c r="F168" s="246" t="s">
        <v>177</v>
      </c>
      <c r="G168" s="244"/>
      <c r="H168" s="247">
        <v>32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167</v>
      </c>
      <c r="AU168" s="253" t="s">
        <v>86</v>
      </c>
      <c r="AV168" s="14" t="s">
        <v>86</v>
      </c>
      <c r="AW168" s="14" t="s">
        <v>32</v>
      </c>
      <c r="AX168" s="14" t="s">
        <v>76</v>
      </c>
      <c r="AY168" s="253" t="s">
        <v>151</v>
      </c>
    </row>
    <row r="169" s="16" customFormat="1">
      <c r="A169" s="16"/>
      <c r="B169" s="265"/>
      <c r="C169" s="266"/>
      <c r="D169" s="234" t="s">
        <v>167</v>
      </c>
      <c r="E169" s="267" t="s">
        <v>1</v>
      </c>
      <c r="F169" s="268" t="s">
        <v>178</v>
      </c>
      <c r="G169" s="266"/>
      <c r="H169" s="269">
        <v>106.89999999999998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75" t="s">
        <v>167</v>
      </c>
      <c r="AU169" s="275" t="s">
        <v>86</v>
      </c>
      <c r="AV169" s="16" t="s">
        <v>158</v>
      </c>
      <c r="AW169" s="16" t="s">
        <v>32</v>
      </c>
      <c r="AX169" s="16" t="s">
        <v>84</v>
      </c>
      <c r="AY169" s="275" t="s">
        <v>151</v>
      </c>
    </row>
    <row r="170" s="2" customFormat="1" ht="16.5" customHeight="1">
      <c r="A170" s="39"/>
      <c r="B170" s="40"/>
      <c r="C170" s="219" t="s">
        <v>200</v>
      </c>
      <c r="D170" s="219" t="s">
        <v>154</v>
      </c>
      <c r="E170" s="220" t="s">
        <v>201</v>
      </c>
      <c r="F170" s="221" t="s">
        <v>202</v>
      </c>
      <c r="G170" s="222" t="s">
        <v>203</v>
      </c>
      <c r="H170" s="223">
        <v>1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158</v>
      </c>
      <c r="AT170" s="230" t="s">
        <v>154</v>
      </c>
      <c r="AU170" s="230" t="s">
        <v>86</v>
      </c>
      <c r="AY170" s="18" t="s">
        <v>151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158</v>
      </c>
      <c r="BM170" s="230" t="s">
        <v>204</v>
      </c>
    </row>
    <row r="171" s="2" customFormat="1" ht="16.5" customHeight="1">
      <c r="A171" s="39"/>
      <c r="B171" s="40"/>
      <c r="C171" s="219" t="s">
        <v>205</v>
      </c>
      <c r="D171" s="219" t="s">
        <v>154</v>
      </c>
      <c r="E171" s="220" t="s">
        <v>206</v>
      </c>
      <c r="F171" s="221" t="s">
        <v>207</v>
      </c>
      <c r="G171" s="222" t="s">
        <v>203</v>
      </c>
      <c r="H171" s="223">
        <v>1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158</v>
      </c>
      <c r="AT171" s="230" t="s">
        <v>154</v>
      </c>
      <c r="AU171" s="230" t="s">
        <v>86</v>
      </c>
      <c r="AY171" s="18" t="s">
        <v>151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158</v>
      </c>
      <c r="BM171" s="230" t="s">
        <v>208</v>
      </c>
    </row>
    <row r="172" s="12" customFormat="1" ht="22.8" customHeight="1">
      <c r="A172" s="12"/>
      <c r="B172" s="203"/>
      <c r="C172" s="204"/>
      <c r="D172" s="205" t="s">
        <v>75</v>
      </c>
      <c r="E172" s="217" t="s">
        <v>209</v>
      </c>
      <c r="F172" s="217" t="s">
        <v>210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SUM(P173:P177)</f>
        <v>0</v>
      </c>
      <c r="Q172" s="211"/>
      <c r="R172" s="212">
        <f>SUM(R173:R177)</f>
        <v>0</v>
      </c>
      <c r="S172" s="211"/>
      <c r="T172" s="213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84</v>
      </c>
      <c r="AT172" s="215" t="s">
        <v>75</v>
      </c>
      <c r="AU172" s="215" t="s">
        <v>84</v>
      </c>
      <c r="AY172" s="214" t="s">
        <v>151</v>
      </c>
      <c r="BK172" s="216">
        <f>SUM(BK173:BK177)</f>
        <v>0</v>
      </c>
    </row>
    <row r="173" s="2" customFormat="1" ht="24.15" customHeight="1">
      <c r="A173" s="39"/>
      <c r="B173" s="40"/>
      <c r="C173" s="219" t="s">
        <v>191</v>
      </c>
      <c r="D173" s="219" t="s">
        <v>154</v>
      </c>
      <c r="E173" s="220" t="s">
        <v>211</v>
      </c>
      <c r="F173" s="221" t="s">
        <v>212</v>
      </c>
      <c r="G173" s="222" t="s">
        <v>213</v>
      </c>
      <c r="H173" s="223">
        <v>1.143</v>
      </c>
      <c r="I173" s="224"/>
      <c r="J173" s="225">
        <f>ROUND(I173*H173,2)</f>
        <v>0</v>
      </c>
      <c r="K173" s="221" t="s">
        <v>181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158</v>
      </c>
      <c r="AT173" s="230" t="s">
        <v>154</v>
      </c>
      <c r="AU173" s="230" t="s">
        <v>86</v>
      </c>
      <c r="AY173" s="18" t="s">
        <v>151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158</v>
      </c>
      <c r="BM173" s="230" t="s">
        <v>214</v>
      </c>
    </row>
    <row r="174" s="2" customFormat="1" ht="24.15" customHeight="1">
      <c r="A174" s="39"/>
      <c r="B174" s="40"/>
      <c r="C174" s="219" t="s">
        <v>215</v>
      </c>
      <c r="D174" s="219" t="s">
        <v>154</v>
      </c>
      <c r="E174" s="220" t="s">
        <v>216</v>
      </c>
      <c r="F174" s="221" t="s">
        <v>217</v>
      </c>
      <c r="G174" s="222" t="s">
        <v>213</v>
      </c>
      <c r="H174" s="223">
        <v>1.143</v>
      </c>
      <c r="I174" s="224"/>
      <c r="J174" s="225">
        <f>ROUND(I174*H174,2)</f>
        <v>0</v>
      </c>
      <c r="K174" s="221" t="s">
        <v>181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158</v>
      </c>
      <c r="AT174" s="230" t="s">
        <v>154</v>
      </c>
      <c r="AU174" s="230" t="s">
        <v>86</v>
      </c>
      <c r="AY174" s="18" t="s">
        <v>151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158</v>
      </c>
      <c r="BM174" s="230" t="s">
        <v>218</v>
      </c>
    </row>
    <row r="175" s="2" customFormat="1" ht="24.15" customHeight="1">
      <c r="A175" s="39"/>
      <c r="B175" s="40"/>
      <c r="C175" s="219" t="s">
        <v>219</v>
      </c>
      <c r="D175" s="219" t="s">
        <v>154</v>
      </c>
      <c r="E175" s="220" t="s">
        <v>220</v>
      </c>
      <c r="F175" s="221" t="s">
        <v>221</v>
      </c>
      <c r="G175" s="222" t="s">
        <v>213</v>
      </c>
      <c r="H175" s="223">
        <v>21.717</v>
      </c>
      <c r="I175" s="224"/>
      <c r="J175" s="225">
        <f>ROUND(I175*H175,2)</f>
        <v>0</v>
      </c>
      <c r="K175" s="221" t="s">
        <v>181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158</v>
      </c>
      <c r="AT175" s="230" t="s">
        <v>154</v>
      </c>
      <c r="AU175" s="230" t="s">
        <v>86</v>
      </c>
      <c r="AY175" s="18" t="s">
        <v>151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158</v>
      </c>
      <c r="BM175" s="230" t="s">
        <v>222</v>
      </c>
    </row>
    <row r="176" s="14" customFormat="1">
      <c r="A176" s="14"/>
      <c r="B176" s="243"/>
      <c r="C176" s="244"/>
      <c r="D176" s="234" t="s">
        <v>167</v>
      </c>
      <c r="E176" s="244"/>
      <c r="F176" s="246" t="s">
        <v>223</v>
      </c>
      <c r="G176" s="244"/>
      <c r="H176" s="247">
        <v>21.717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167</v>
      </c>
      <c r="AU176" s="253" t="s">
        <v>86</v>
      </c>
      <c r="AV176" s="14" t="s">
        <v>86</v>
      </c>
      <c r="AW176" s="14" t="s">
        <v>4</v>
      </c>
      <c r="AX176" s="14" t="s">
        <v>84</v>
      </c>
      <c r="AY176" s="253" t="s">
        <v>151</v>
      </c>
    </row>
    <row r="177" s="2" customFormat="1" ht="33" customHeight="1">
      <c r="A177" s="39"/>
      <c r="B177" s="40"/>
      <c r="C177" s="219" t="s">
        <v>8</v>
      </c>
      <c r="D177" s="219" t="s">
        <v>154</v>
      </c>
      <c r="E177" s="220" t="s">
        <v>224</v>
      </c>
      <c r="F177" s="221" t="s">
        <v>225</v>
      </c>
      <c r="G177" s="222" t="s">
        <v>213</v>
      </c>
      <c r="H177" s="223">
        <v>1.143</v>
      </c>
      <c r="I177" s="224"/>
      <c r="J177" s="225">
        <f>ROUND(I177*H177,2)</f>
        <v>0</v>
      </c>
      <c r="K177" s="221" t="s">
        <v>181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158</v>
      </c>
      <c r="AT177" s="230" t="s">
        <v>154</v>
      </c>
      <c r="AU177" s="230" t="s">
        <v>86</v>
      </c>
      <c r="AY177" s="18" t="s">
        <v>151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158</v>
      </c>
      <c r="BM177" s="230" t="s">
        <v>226</v>
      </c>
    </row>
    <row r="178" s="12" customFormat="1" ht="22.8" customHeight="1">
      <c r="A178" s="12"/>
      <c r="B178" s="203"/>
      <c r="C178" s="204"/>
      <c r="D178" s="205" t="s">
        <v>75</v>
      </c>
      <c r="E178" s="217" t="s">
        <v>227</v>
      </c>
      <c r="F178" s="217" t="s">
        <v>228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P179</f>
        <v>0</v>
      </c>
      <c r="Q178" s="211"/>
      <c r="R178" s="212">
        <f>R179</f>
        <v>0</v>
      </c>
      <c r="S178" s="211"/>
      <c r="T178" s="213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84</v>
      </c>
      <c r="AT178" s="215" t="s">
        <v>75</v>
      </c>
      <c r="AU178" s="215" t="s">
        <v>84</v>
      </c>
      <c r="AY178" s="214" t="s">
        <v>151</v>
      </c>
      <c r="BK178" s="216">
        <f>BK179</f>
        <v>0</v>
      </c>
    </row>
    <row r="179" s="2" customFormat="1" ht="16.5" customHeight="1">
      <c r="A179" s="39"/>
      <c r="B179" s="40"/>
      <c r="C179" s="219" t="s">
        <v>229</v>
      </c>
      <c r="D179" s="219" t="s">
        <v>154</v>
      </c>
      <c r="E179" s="220" t="s">
        <v>230</v>
      </c>
      <c r="F179" s="221" t="s">
        <v>231</v>
      </c>
      <c r="G179" s="222" t="s">
        <v>213</v>
      </c>
      <c r="H179" s="223">
        <v>1.913</v>
      </c>
      <c r="I179" s="224"/>
      <c r="J179" s="225">
        <f>ROUND(I179*H179,2)</f>
        <v>0</v>
      </c>
      <c r="K179" s="221" t="s">
        <v>181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158</v>
      </c>
      <c r="AT179" s="230" t="s">
        <v>154</v>
      </c>
      <c r="AU179" s="230" t="s">
        <v>86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158</v>
      </c>
      <c r="BM179" s="230" t="s">
        <v>232</v>
      </c>
    </row>
    <row r="180" s="12" customFormat="1" ht="25.92" customHeight="1">
      <c r="A180" s="12"/>
      <c r="B180" s="203"/>
      <c r="C180" s="204"/>
      <c r="D180" s="205" t="s">
        <v>75</v>
      </c>
      <c r="E180" s="206" t="s">
        <v>233</v>
      </c>
      <c r="F180" s="206" t="s">
        <v>234</v>
      </c>
      <c r="G180" s="204"/>
      <c r="H180" s="204"/>
      <c r="I180" s="207"/>
      <c r="J180" s="208">
        <f>BK180</f>
        <v>0</v>
      </c>
      <c r="K180" s="204"/>
      <c r="L180" s="209"/>
      <c r="M180" s="210"/>
      <c r="N180" s="211"/>
      <c r="O180" s="211"/>
      <c r="P180" s="212">
        <f>P181+P182+P186+P213+P227+P243+P245</f>
        <v>0</v>
      </c>
      <c r="Q180" s="211"/>
      <c r="R180" s="212">
        <f>R181+R182+R186+R213+R227+R243+R245</f>
        <v>0.94686800000000016</v>
      </c>
      <c r="S180" s="211"/>
      <c r="T180" s="213">
        <f>T181+T182+T186+T213+T227+T243+T245</f>
        <v>0.072000000000000008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86</v>
      </c>
      <c r="AT180" s="215" t="s">
        <v>75</v>
      </c>
      <c r="AU180" s="215" t="s">
        <v>76</v>
      </c>
      <c r="AY180" s="214" t="s">
        <v>151</v>
      </c>
      <c r="BK180" s="216">
        <f>BK181+BK182+BK186+BK213+BK227+BK243+BK245</f>
        <v>0</v>
      </c>
    </row>
    <row r="181" s="12" customFormat="1" ht="22.8" customHeight="1">
      <c r="A181" s="12"/>
      <c r="B181" s="203"/>
      <c r="C181" s="204"/>
      <c r="D181" s="205" t="s">
        <v>75</v>
      </c>
      <c r="E181" s="217" t="s">
        <v>235</v>
      </c>
      <c r="F181" s="217" t="s">
        <v>236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v>0</v>
      </c>
      <c r="Q181" s="211"/>
      <c r="R181" s="212">
        <v>0</v>
      </c>
      <c r="S181" s="211"/>
      <c r="T181" s="213"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86</v>
      </c>
      <c r="AT181" s="215" t="s">
        <v>75</v>
      </c>
      <c r="AU181" s="215" t="s">
        <v>84</v>
      </c>
      <c r="AY181" s="214" t="s">
        <v>151</v>
      </c>
      <c r="BK181" s="216">
        <v>0</v>
      </c>
    </row>
    <row r="182" s="12" customFormat="1" ht="22.8" customHeight="1">
      <c r="A182" s="12"/>
      <c r="B182" s="203"/>
      <c r="C182" s="204"/>
      <c r="D182" s="205" t="s">
        <v>75</v>
      </c>
      <c r="E182" s="217" t="s">
        <v>237</v>
      </c>
      <c r="F182" s="217" t="s">
        <v>238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SUM(P183:P185)</f>
        <v>0</v>
      </c>
      <c r="Q182" s="211"/>
      <c r="R182" s="212">
        <f>SUM(R183:R185)</f>
        <v>0</v>
      </c>
      <c r="S182" s="211"/>
      <c r="T182" s="213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86</v>
      </c>
      <c r="AT182" s="215" t="s">
        <v>75</v>
      </c>
      <c r="AU182" s="215" t="s">
        <v>84</v>
      </c>
      <c r="AY182" s="214" t="s">
        <v>151</v>
      </c>
      <c r="BK182" s="216">
        <f>SUM(BK183:BK185)</f>
        <v>0</v>
      </c>
    </row>
    <row r="183" s="2" customFormat="1" ht="24.15" customHeight="1">
      <c r="A183" s="39"/>
      <c r="B183" s="40"/>
      <c r="C183" s="219" t="s">
        <v>239</v>
      </c>
      <c r="D183" s="219" t="s">
        <v>154</v>
      </c>
      <c r="E183" s="220" t="s">
        <v>240</v>
      </c>
      <c r="F183" s="221" t="s">
        <v>241</v>
      </c>
      <c r="G183" s="222" t="s">
        <v>242</v>
      </c>
      <c r="H183" s="276"/>
      <c r="I183" s="224"/>
      <c r="J183" s="225">
        <f>ROUND(I183*H183,2)</f>
        <v>0</v>
      </c>
      <c r="K183" s="221" t="s">
        <v>181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243</v>
      </c>
      <c r="AT183" s="230" t="s">
        <v>154</v>
      </c>
      <c r="AU183" s="230" t="s">
        <v>86</v>
      </c>
      <c r="AY183" s="18" t="s">
        <v>151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243</v>
      </c>
      <c r="BM183" s="230" t="s">
        <v>244</v>
      </c>
    </row>
    <row r="184" s="2" customFormat="1" ht="37.8" customHeight="1">
      <c r="A184" s="39"/>
      <c r="B184" s="40"/>
      <c r="C184" s="219" t="s">
        <v>245</v>
      </c>
      <c r="D184" s="219" t="s">
        <v>154</v>
      </c>
      <c r="E184" s="220" t="s">
        <v>246</v>
      </c>
      <c r="F184" s="221" t="s">
        <v>247</v>
      </c>
      <c r="G184" s="222" t="s">
        <v>164</v>
      </c>
      <c r="H184" s="223">
        <v>17.04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243</v>
      </c>
      <c r="AT184" s="230" t="s">
        <v>154</v>
      </c>
      <c r="AU184" s="230" t="s">
        <v>86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243</v>
      </c>
      <c r="BM184" s="230" t="s">
        <v>248</v>
      </c>
    </row>
    <row r="185" s="14" customFormat="1">
      <c r="A185" s="14"/>
      <c r="B185" s="243"/>
      <c r="C185" s="244"/>
      <c r="D185" s="234" t="s">
        <v>167</v>
      </c>
      <c r="E185" s="245" t="s">
        <v>1</v>
      </c>
      <c r="F185" s="246" t="s">
        <v>249</v>
      </c>
      <c r="G185" s="244"/>
      <c r="H185" s="247">
        <v>17.04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167</v>
      </c>
      <c r="AU185" s="253" t="s">
        <v>86</v>
      </c>
      <c r="AV185" s="14" t="s">
        <v>86</v>
      </c>
      <c r="AW185" s="14" t="s">
        <v>32</v>
      </c>
      <c r="AX185" s="14" t="s">
        <v>84</v>
      </c>
      <c r="AY185" s="253" t="s">
        <v>151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250</v>
      </c>
      <c r="F186" s="217" t="s">
        <v>251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SUM(P187:P212)</f>
        <v>0</v>
      </c>
      <c r="Q186" s="211"/>
      <c r="R186" s="212">
        <f>SUM(R187:R212)</f>
        <v>0</v>
      </c>
      <c r="S186" s="211"/>
      <c r="T186" s="213">
        <f>SUM(T187:T212)</f>
        <v>0.072000000000000008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86</v>
      </c>
      <c r="AT186" s="215" t="s">
        <v>75</v>
      </c>
      <c r="AU186" s="215" t="s">
        <v>84</v>
      </c>
      <c r="AY186" s="214" t="s">
        <v>151</v>
      </c>
      <c r="BK186" s="216">
        <f>SUM(BK187:BK212)</f>
        <v>0</v>
      </c>
    </row>
    <row r="187" s="2" customFormat="1" ht="24.15" customHeight="1">
      <c r="A187" s="39"/>
      <c r="B187" s="40"/>
      <c r="C187" s="219" t="s">
        <v>243</v>
      </c>
      <c r="D187" s="219" t="s">
        <v>154</v>
      </c>
      <c r="E187" s="220" t="s">
        <v>252</v>
      </c>
      <c r="F187" s="221" t="s">
        <v>253</v>
      </c>
      <c r="G187" s="222" t="s">
        <v>203</v>
      </c>
      <c r="H187" s="223">
        <v>3</v>
      </c>
      <c r="I187" s="224"/>
      <c r="J187" s="225">
        <f>ROUND(I187*H187,2)</f>
        <v>0</v>
      </c>
      <c r="K187" s="221" t="s">
        <v>181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0.024</v>
      </c>
      <c r="T187" s="229">
        <f>S187*H187</f>
        <v>0.072000000000000008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243</v>
      </c>
      <c r="AT187" s="230" t="s">
        <v>154</v>
      </c>
      <c r="AU187" s="230" t="s">
        <v>86</v>
      </c>
      <c r="AY187" s="18" t="s">
        <v>151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243</v>
      </c>
      <c r="BM187" s="230" t="s">
        <v>254</v>
      </c>
    </row>
    <row r="188" s="14" customFormat="1">
      <c r="A188" s="14"/>
      <c r="B188" s="243"/>
      <c r="C188" s="244"/>
      <c r="D188" s="234" t="s">
        <v>167</v>
      </c>
      <c r="E188" s="245" t="s">
        <v>1</v>
      </c>
      <c r="F188" s="246" t="s">
        <v>255</v>
      </c>
      <c r="G188" s="244"/>
      <c r="H188" s="247">
        <v>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167</v>
      </c>
      <c r="AU188" s="253" t="s">
        <v>86</v>
      </c>
      <c r="AV188" s="14" t="s">
        <v>86</v>
      </c>
      <c r="AW188" s="14" t="s">
        <v>32</v>
      </c>
      <c r="AX188" s="14" t="s">
        <v>76</v>
      </c>
      <c r="AY188" s="253" t="s">
        <v>151</v>
      </c>
    </row>
    <row r="189" s="14" customFormat="1">
      <c r="A189" s="14"/>
      <c r="B189" s="243"/>
      <c r="C189" s="244"/>
      <c r="D189" s="234" t="s">
        <v>167</v>
      </c>
      <c r="E189" s="245" t="s">
        <v>1</v>
      </c>
      <c r="F189" s="246" t="s">
        <v>256</v>
      </c>
      <c r="G189" s="244"/>
      <c r="H189" s="247">
        <v>2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167</v>
      </c>
      <c r="AU189" s="253" t="s">
        <v>86</v>
      </c>
      <c r="AV189" s="14" t="s">
        <v>86</v>
      </c>
      <c r="AW189" s="14" t="s">
        <v>32</v>
      </c>
      <c r="AX189" s="14" t="s">
        <v>76</v>
      </c>
      <c r="AY189" s="253" t="s">
        <v>151</v>
      </c>
    </row>
    <row r="190" s="16" customFormat="1">
      <c r="A190" s="16"/>
      <c r="B190" s="265"/>
      <c r="C190" s="266"/>
      <c r="D190" s="234" t="s">
        <v>167</v>
      </c>
      <c r="E190" s="267" t="s">
        <v>1</v>
      </c>
      <c r="F190" s="268" t="s">
        <v>178</v>
      </c>
      <c r="G190" s="266"/>
      <c r="H190" s="269">
        <v>3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75" t="s">
        <v>167</v>
      </c>
      <c r="AU190" s="275" t="s">
        <v>86</v>
      </c>
      <c r="AV190" s="16" t="s">
        <v>158</v>
      </c>
      <c r="AW190" s="16" t="s">
        <v>32</v>
      </c>
      <c r="AX190" s="16" t="s">
        <v>84</v>
      </c>
      <c r="AY190" s="275" t="s">
        <v>151</v>
      </c>
    </row>
    <row r="191" s="2" customFormat="1" ht="24.15" customHeight="1">
      <c r="A191" s="39"/>
      <c r="B191" s="40"/>
      <c r="C191" s="219" t="s">
        <v>257</v>
      </c>
      <c r="D191" s="219" t="s">
        <v>154</v>
      </c>
      <c r="E191" s="220" t="s">
        <v>258</v>
      </c>
      <c r="F191" s="221" t="s">
        <v>259</v>
      </c>
      <c r="G191" s="222" t="s">
        <v>242</v>
      </c>
      <c r="H191" s="276"/>
      <c r="I191" s="224"/>
      <c r="J191" s="225">
        <f>ROUND(I191*H191,2)</f>
        <v>0</v>
      </c>
      <c r="K191" s="221" t="s">
        <v>181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243</v>
      </c>
      <c r="AT191" s="230" t="s">
        <v>154</v>
      </c>
      <c r="AU191" s="230" t="s">
        <v>86</v>
      </c>
      <c r="AY191" s="18" t="s">
        <v>151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243</v>
      </c>
      <c r="BM191" s="230" t="s">
        <v>260</v>
      </c>
    </row>
    <row r="192" s="2" customFormat="1" ht="44.25" customHeight="1">
      <c r="A192" s="39"/>
      <c r="B192" s="40"/>
      <c r="C192" s="219" t="s">
        <v>261</v>
      </c>
      <c r="D192" s="219" t="s">
        <v>154</v>
      </c>
      <c r="E192" s="220" t="s">
        <v>262</v>
      </c>
      <c r="F192" s="221" t="s">
        <v>263</v>
      </c>
      <c r="G192" s="222" t="s">
        <v>203</v>
      </c>
      <c r="H192" s="223">
        <v>2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243</v>
      </c>
      <c r="AT192" s="230" t="s">
        <v>154</v>
      </c>
      <c r="AU192" s="230" t="s">
        <v>86</v>
      </c>
      <c r="AY192" s="18" t="s">
        <v>151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243</v>
      </c>
      <c r="BM192" s="230" t="s">
        <v>264</v>
      </c>
    </row>
    <row r="193" s="2" customFormat="1">
      <c r="A193" s="39"/>
      <c r="B193" s="40"/>
      <c r="C193" s="41"/>
      <c r="D193" s="234" t="s">
        <v>265</v>
      </c>
      <c r="E193" s="41"/>
      <c r="F193" s="277" t="s">
        <v>266</v>
      </c>
      <c r="G193" s="41"/>
      <c r="H193" s="41"/>
      <c r="I193" s="278"/>
      <c r="J193" s="41"/>
      <c r="K193" s="41"/>
      <c r="L193" s="45"/>
      <c r="M193" s="279"/>
      <c r="N193" s="280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265</v>
      </c>
      <c r="AU193" s="18" t="s">
        <v>86</v>
      </c>
    </row>
    <row r="194" s="14" customFormat="1">
      <c r="A194" s="14"/>
      <c r="B194" s="243"/>
      <c r="C194" s="244"/>
      <c r="D194" s="234" t="s">
        <v>167</v>
      </c>
      <c r="E194" s="245" t="s">
        <v>1</v>
      </c>
      <c r="F194" s="246" t="s">
        <v>267</v>
      </c>
      <c r="G194" s="244"/>
      <c r="H194" s="247">
        <v>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167</v>
      </c>
      <c r="AU194" s="253" t="s">
        <v>86</v>
      </c>
      <c r="AV194" s="14" t="s">
        <v>86</v>
      </c>
      <c r="AW194" s="14" t="s">
        <v>32</v>
      </c>
      <c r="AX194" s="14" t="s">
        <v>76</v>
      </c>
      <c r="AY194" s="253" t="s">
        <v>151</v>
      </c>
    </row>
    <row r="195" s="14" customFormat="1">
      <c r="A195" s="14"/>
      <c r="B195" s="243"/>
      <c r="C195" s="244"/>
      <c r="D195" s="234" t="s">
        <v>167</v>
      </c>
      <c r="E195" s="245" t="s">
        <v>1</v>
      </c>
      <c r="F195" s="246" t="s">
        <v>268</v>
      </c>
      <c r="G195" s="244"/>
      <c r="H195" s="247">
        <v>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167</v>
      </c>
      <c r="AU195" s="253" t="s">
        <v>86</v>
      </c>
      <c r="AV195" s="14" t="s">
        <v>86</v>
      </c>
      <c r="AW195" s="14" t="s">
        <v>32</v>
      </c>
      <c r="AX195" s="14" t="s">
        <v>76</v>
      </c>
      <c r="AY195" s="253" t="s">
        <v>151</v>
      </c>
    </row>
    <row r="196" s="16" customFormat="1">
      <c r="A196" s="16"/>
      <c r="B196" s="265"/>
      <c r="C196" s="266"/>
      <c r="D196" s="234" t="s">
        <v>167</v>
      </c>
      <c r="E196" s="267" t="s">
        <v>1</v>
      </c>
      <c r="F196" s="268" t="s">
        <v>178</v>
      </c>
      <c r="G196" s="266"/>
      <c r="H196" s="269">
        <v>2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75" t="s">
        <v>167</v>
      </c>
      <c r="AU196" s="275" t="s">
        <v>86</v>
      </c>
      <c r="AV196" s="16" t="s">
        <v>158</v>
      </c>
      <c r="AW196" s="16" t="s">
        <v>32</v>
      </c>
      <c r="AX196" s="16" t="s">
        <v>84</v>
      </c>
      <c r="AY196" s="275" t="s">
        <v>151</v>
      </c>
    </row>
    <row r="197" s="2" customFormat="1" ht="21.75" customHeight="1">
      <c r="A197" s="39"/>
      <c r="B197" s="40"/>
      <c r="C197" s="219" t="s">
        <v>269</v>
      </c>
      <c r="D197" s="219" t="s">
        <v>154</v>
      </c>
      <c r="E197" s="220" t="s">
        <v>270</v>
      </c>
      <c r="F197" s="221" t="s">
        <v>271</v>
      </c>
      <c r="G197" s="222" t="s">
        <v>203</v>
      </c>
      <c r="H197" s="223">
        <v>2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243</v>
      </c>
      <c r="AT197" s="230" t="s">
        <v>154</v>
      </c>
      <c r="AU197" s="230" t="s">
        <v>86</v>
      </c>
      <c r="AY197" s="18" t="s">
        <v>151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243</v>
      </c>
      <c r="BM197" s="230" t="s">
        <v>272</v>
      </c>
    </row>
    <row r="198" s="2" customFormat="1">
      <c r="A198" s="39"/>
      <c r="B198" s="40"/>
      <c r="C198" s="41"/>
      <c r="D198" s="234" t="s">
        <v>265</v>
      </c>
      <c r="E198" s="41"/>
      <c r="F198" s="277" t="s">
        <v>266</v>
      </c>
      <c r="G198" s="41"/>
      <c r="H198" s="41"/>
      <c r="I198" s="278"/>
      <c r="J198" s="41"/>
      <c r="K198" s="41"/>
      <c r="L198" s="45"/>
      <c r="M198" s="279"/>
      <c r="N198" s="280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265</v>
      </c>
      <c r="AU198" s="18" t="s">
        <v>86</v>
      </c>
    </row>
    <row r="199" s="14" customFormat="1">
      <c r="A199" s="14"/>
      <c r="B199" s="243"/>
      <c r="C199" s="244"/>
      <c r="D199" s="234" t="s">
        <v>167</v>
      </c>
      <c r="E199" s="245" t="s">
        <v>1</v>
      </c>
      <c r="F199" s="246" t="s">
        <v>267</v>
      </c>
      <c r="G199" s="244"/>
      <c r="H199" s="247">
        <v>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167</v>
      </c>
      <c r="AU199" s="253" t="s">
        <v>86</v>
      </c>
      <c r="AV199" s="14" t="s">
        <v>86</v>
      </c>
      <c r="AW199" s="14" t="s">
        <v>32</v>
      </c>
      <c r="AX199" s="14" t="s">
        <v>76</v>
      </c>
      <c r="AY199" s="253" t="s">
        <v>151</v>
      </c>
    </row>
    <row r="200" s="14" customFormat="1">
      <c r="A200" s="14"/>
      <c r="B200" s="243"/>
      <c r="C200" s="244"/>
      <c r="D200" s="234" t="s">
        <v>167</v>
      </c>
      <c r="E200" s="245" t="s">
        <v>1</v>
      </c>
      <c r="F200" s="246" t="s">
        <v>268</v>
      </c>
      <c r="G200" s="244"/>
      <c r="H200" s="247">
        <v>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167</v>
      </c>
      <c r="AU200" s="253" t="s">
        <v>86</v>
      </c>
      <c r="AV200" s="14" t="s">
        <v>86</v>
      </c>
      <c r="AW200" s="14" t="s">
        <v>32</v>
      </c>
      <c r="AX200" s="14" t="s">
        <v>76</v>
      </c>
      <c r="AY200" s="253" t="s">
        <v>151</v>
      </c>
    </row>
    <row r="201" s="16" customFormat="1">
      <c r="A201" s="16"/>
      <c r="B201" s="265"/>
      <c r="C201" s="266"/>
      <c r="D201" s="234" t="s">
        <v>167</v>
      </c>
      <c r="E201" s="267" t="s">
        <v>1</v>
      </c>
      <c r="F201" s="268" t="s">
        <v>178</v>
      </c>
      <c r="G201" s="266"/>
      <c r="H201" s="269">
        <v>2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5" t="s">
        <v>167</v>
      </c>
      <c r="AU201" s="275" t="s">
        <v>86</v>
      </c>
      <c r="AV201" s="16" t="s">
        <v>158</v>
      </c>
      <c r="AW201" s="16" t="s">
        <v>32</v>
      </c>
      <c r="AX201" s="16" t="s">
        <v>84</v>
      </c>
      <c r="AY201" s="275" t="s">
        <v>151</v>
      </c>
    </row>
    <row r="202" s="2" customFormat="1" ht="16.5" customHeight="1">
      <c r="A202" s="39"/>
      <c r="B202" s="40"/>
      <c r="C202" s="219" t="s">
        <v>273</v>
      </c>
      <c r="D202" s="219" t="s">
        <v>154</v>
      </c>
      <c r="E202" s="220" t="s">
        <v>274</v>
      </c>
      <c r="F202" s="221" t="s">
        <v>275</v>
      </c>
      <c r="G202" s="222" t="s">
        <v>203</v>
      </c>
      <c r="H202" s="223">
        <v>2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243</v>
      </c>
      <c r="AT202" s="230" t="s">
        <v>154</v>
      </c>
      <c r="AU202" s="230" t="s">
        <v>86</v>
      </c>
      <c r="AY202" s="18" t="s">
        <v>151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243</v>
      </c>
      <c r="BM202" s="230" t="s">
        <v>276</v>
      </c>
    </row>
    <row r="203" s="2" customFormat="1">
      <c r="A203" s="39"/>
      <c r="B203" s="40"/>
      <c r="C203" s="41"/>
      <c r="D203" s="234" t="s">
        <v>265</v>
      </c>
      <c r="E203" s="41"/>
      <c r="F203" s="277" t="s">
        <v>266</v>
      </c>
      <c r="G203" s="41"/>
      <c r="H203" s="41"/>
      <c r="I203" s="278"/>
      <c r="J203" s="41"/>
      <c r="K203" s="41"/>
      <c r="L203" s="45"/>
      <c r="M203" s="279"/>
      <c r="N203" s="280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265</v>
      </c>
      <c r="AU203" s="18" t="s">
        <v>86</v>
      </c>
    </row>
    <row r="204" s="14" customFormat="1">
      <c r="A204" s="14"/>
      <c r="B204" s="243"/>
      <c r="C204" s="244"/>
      <c r="D204" s="234" t="s">
        <v>167</v>
      </c>
      <c r="E204" s="245" t="s">
        <v>1</v>
      </c>
      <c r="F204" s="246" t="s">
        <v>267</v>
      </c>
      <c r="G204" s="244"/>
      <c r="H204" s="247">
        <v>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167</v>
      </c>
      <c r="AU204" s="253" t="s">
        <v>86</v>
      </c>
      <c r="AV204" s="14" t="s">
        <v>86</v>
      </c>
      <c r="AW204" s="14" t="s">
        <v>32</v>
      </c>
      <c r="AX204" s="14" t="s">
        <v>76</v>
      </c>
      <c r="AY204" s="253" t="s">
        <v>151</v>
      </c>
    </row>
    <row r="205" s="14" customFormat="1">
      <c r="A205" s="14"/>
      <c r="B205" s="243"/>
      <c r="C205" s="244"/>
      <c r="D205" s="234" t="s">
        <v>167</v>
      </c>
      <c r="E205" s="245" t="s">
        <v>1</v>
      </c>
      <c r="F205" s="246" t="s">
        <v>268</v>
      </c>
      <c r="G205" s="244"/>
      <c r="H205" s="247">
        <v>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167</v>
      </c>
      <c r="AU205" s="253" t="s">
        <v>86</v>
      </c>
      <c r="AV205" s="14" t="s">
        <v>86</v>
      </c>
      <c r="AW205" s="14" t="s">
        <v>32</v>
      </c>
      <c r="AX205" s="14" t="s">
        <v>76</v>
      </c>
      <c r="AY205" s="253" t="s">
        <v>151</v>
      </c>
    </row>
    <row r="206" s="16" customFormat="1">
      <c r="A206" s="16"/>
      <c r="B206" s="265"/>
      <c r="C206" s="266"/>
      <c r="D206" s="234" t="s">
        <v>167</v>
      </c>
      <c r="E206" s="267" t="s">
        <v>1</v>
      </c>
      <c r="F206" s="268" t="s">
        <v>178</v>
      </c>
      <c r="G206" s="266"/>
      <c r="H206" s="269">
        <v>2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5" t="s">
        <v>167</v>
      </c>
      <c r="AU206" s="275" t="s">
        <v>86</v>
      </c>
      <c r="AV206" s="16" t="s">
        <v>158</v>
      </c>
      <c r="AW206" s="16" t="s">
        <v>32</v>
      </c>
      <c r="AX206" s="16" t="s">
        <v>84</v>
      </c>
      <c r="AY206" s="275" t="s">
        <v>151</v>
      </c>
    </row>
    <row r="207" s="2" customFormat="1" ht="24.15" customHeight="1">
      <c r="A207" s="39"/>
      <c r="B207" s="40"/>
      <c r="C207" s="219" t="s">
        <v>7</v>
      </c>
      <c r="D207" s="219" t="s">
        <v>154</v>
      </c>
      <c r="E207" s="220" t="s">
        <v>277</v>
      </c>
      <c r="F207" s="221" t="s">
        <v>278</v>
      </c>
      <c r="G207" s="222" t="s">
        <v>203</v>
      </c>
      <c r="H207" s="223">
        <v>3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243</v>
      </c>
      <c r="AT207" s="230" t="s">
        <v>154</v>
      </c>
      <c r="AU207" s="230" t="s">
        <v>86</v>
      </c>
      <c r="AY207" s="18" t="s">
        <v>151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243</v>
      </c>
      <c r="BM207" s="230" t="s">
        <v>279</v>
      </c>
    </row>
    <row r="208" s="2" customFormat="1" ht="33" customHeight="1">
      <c r="A208" s="39"/>
      <c r="B208" s="40"/>
      <c r="C208" s="219" t="s">
        <v>280</v>
      </c>
      <c r="D208" s="219" t="s">
        <v>154</v>
      </c>
      <c r="E208" s="220" t="s">
        <v>281</v>
      </c>
      <c r="F208" s="221" t="s">
        <v>282</v>
      </c>
      <c r="G208" s="222" t="s">
        <v>203</v>
      </c>
      <c r="H208" s="223">
        <v>1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243</v>
      </c>
      <c r="AT208" s="230" t="s">
        <v>154</v>
      </c>
      <c r="AU208" s="230" t="s">
        <v>86</v>
      </c>
      <c r="AY208" s="18" t="s">
        <v>151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243</v>
      </c>
      <c r="BM208" s="230" t="s">
        <v>283</v>
      </c>
    </row>
    <row r="209" s="2" customFormat="1" ht="33" customHeight="1">
      <c r="A209" s="39"/>
      <c r="B209" s="40"/>
      <c r="C209" s="219" t="s">
        <v>284</v>
      </c>
      <c r="D209" s="219" t="s">
        <v>154</v>
      </c>
      <c r="E209" s="220" t="s">
        <v>285</v>
      </c>
      <c r="F209" s="221" t="s">
        <v>286</v>
      </c>
      <c r="G209" s="222" t="s">
        <v>203</v>
      </c>
      <c r="H209" s="223">
        <v>2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243</v>
      </c>
      <c r="AT209" s="230" t="s">
        <v>154</v>
      </c>
      <c r="AU209" s="230" t="s">
        <v>86</v>
      </c>
      <c r="AY209" s="18" t="s">
        <v>151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243</v>
      </c>
      <c r="BM209" s="230" t="s">
        <v>287</v>
      </c>
    </row>
    <row r="210" s="2" customFormat="1" ht="24.15" customHeight="1">
      <c r="A210" s="39"/>
      <c r="B210" s="40"/>
      <c r="C210" s="219" t="s">
        <v>288</v>
      </c>
      <c r="D210" s="219" t="s">
        <v>154</v>
      </c>
      <c r="E210" s="220" t="s">
        <v>289</v>
      </c>
      <c r="F210" s="221" t="s">
        <v>290</v>
      </c>
      <c r="G210" s="222" t="s">
        <v>203</v>
      </c>
      <c r="H210" s="223">
        <v>2</v>
      </c>
      <c r="I210" s="224"/>
      <c r="J210" s="225">
        <f>ROUND(I210*H210,2)</f>
        <v>0</v>
      </c>
      <c r="K210" s="221" t="s">
        <v>1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243</v>
      </c>
      <c r="AT210" s="230" t="s">
        <v>154</v>
      </c>
      <c r="AU210" s="230" t="s">
        <v>86</v>
      </c>
      <c r="AY210" s="18" t="s">
        <v>151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243</v>
      </c>
      <c r="BM210" s="230" t="s">
        <v>291</v>
      </c>
    </row>
    <row r="211" s="2" customFormat="1" ht="24.15" customHeight="1">
      <c r="A211" s="39"/>
      <c r="B211" s="40"/>
      <c r="C211" s="219" t="s">
        <v>292</v>
      </c>
      <c r="D211" s="219" t="s">
        <v>154</v>
      </c>
      <c r="E211" s="220" t="s">
        <v>293</v>
      </c>
      <c r="F211" s="221" t="s">
        <v>294</v>
      </c>
      <c r="G211" s="222" t="s">
        <v>203</v>
      </c>
      <c r="H211" s="223">
        <v>1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243</v>
      </c>
      <c r="AT211" s="230" t="s">
        <v>154</v>
      </c>
      <c r="AU211" s="230" t="s">
        <v>86</v>
      </c>
      <c r="AY211" s="18" t="s">
        <v>151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243</v>
      </c>
      <c r="BM211" s="230" t="s">
        <v>295</v>
      </c>
    </row>
    <row r="212" s="2" customFormat="1" ht="16.5" customHeight="1">
      <c r="A212" s="39"/>
      <c r="B212" s="40"/>
      <c r="C212" s="219" t="s">
        <v>296</v>
      </c>
      <c r="D212" s="219" t="s">
        <v>154</v>
      </c>
      <c r="E212" s="220" t="s">
        <v>297</v>
      </c>
      <c r="F212" s="221" t="s">
        <v>298</v>
      </c>
      <c r="G212" s="222" t="s">
        <v>203</v>
      </c>
      <c r="H212" s="223">
        <v>2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243</v>
      </c>
      <c r="AT212" s="230" t="s">
        <v>154</v>
      </c>
      <c r="AU212" s="230" t="s">
        <v>86</v>
      </c>
      <c r="AY212" s="18" t="s">
        <v>151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243</v>
      </c>
      <c r="BM212" s="230" t="s">
        <v>299</v>
      </c>
    </row>
    <row r="213" s="12" customFormat="1" ht="22.8" customHeight="1">
      <c r="A213" s="12"/>
      <c r="B213" s="203"/>
      <c r="C213" s="204"/>
      <c r="D213" s="205" t="s">
        <v>75</v>
      </c>
      <c r="E213" s="217" t="s">
        <v>300</v>
      </c>
      <c r="F213" s="217" t="s">
        <v>301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SUM(P214:P226)</f>
        <v>0</v>
      </c>
      <c r="Q213" s="211"/>
      <c r="R213" s="212">
        <f>SUM(R214:R226)</f>
        <v>0.14384</v>
      </c>
      <c r="S213" s="211"/>
      <c r="T213" s="213">
        <f>SUM(T214:T226)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86</v>
      </c>
      <c r="AT213" s="215" t="s">
        <v>75</v>
      </c>
      <c r="AU213" s="215" t="s">
        <v>84</v>
      </c>
      <c r="AY213" s="214" t="s">
        <v>151</v>
      </c>
      <c r="BK213" s="216">
        <f>SUM(BK214:BK226)</f>
        <v>0</v>
      </c>
    </row>
    <row r="214" s="2" customFormat="1" ht="16.5" customHeight="1">
      <c r="A214" s="39"/>
      <c r="B214" s="40"/>
      <c r="C214" s="219" t="s">
        <v>302</v>
      </c>
      <c r="D214" s="219" t="s">
        <v>154</v>
      </c>
      <c r="E214" s="220" t="s">
        <v>303</v>
      </c>
      <c r="F214" s="221" t="s">
        <v>304</v>
      </c>
      <c r="G214" s="222" t="s">
        <v>164</v>
      </c>
      <c r="H214" s="223">
        <v>32.96</v>
      </c>
      <c r="I214" s="224"/>
      <c r="J214" s="225">
        <f>ROUND(I214*H214,2)</f>
        <v>0</v>
      </c>
      <c r="K214" s="221" t="s">
        <v>181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0.00029999999999999996</v>
      </c>
      <c r="R214" s="228">
        <f>Q214*H214</f>
        <v>0.009888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243</v>
      </c>
      <c r="AT214" s="230" t="s">
        <v>154</v>
      </c>
      <c r="AU214" s="230" t="s">
        <v>86</v>
      </c>
      <c r="AY214" s="18" t="s">
        <v>151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243</v>
      </c>
      <c r="BM214" s="230" t="s">
        <v>305</v>
      </c>
    </row>
    <row r="215" s="14" customFormat="1">
      <c r="A215" s="14"/>
      <c r="B215" s="243"/>
      <c r="C215" s="244"/>
      <c r="D215" s="234" t="s">
        <v>167</v>
      </c>
      <c r="E215" s="245" t="s">
        <v>1</v>
      </c>
      <c r="F215" s="246" t="s">
        <v>306</v>
      </c>
      <c r="G215" s="244"/>
      <c r="H215" s="247">
        <v>0.96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167</v>
      </c>
      <c r="AU215" s="253" t="s">
        <v>86</v>
      </c>
      <c r="AV215" s="14" t="s">
        <v>86</v>
      </c>
      <c r="AW215" s="14" t="s">
        <v>32</v>
      </c>
      <c r="AX215" s="14" t="s">
        <v>76</v>
      </c>
      <c r="AY215" s="253" t="s">
        <v>151</v>
      </c>
    </row>
    <row r="216" s="14" customFormat="1">
      <c r="A216" s="14"/>
      <c r="B216" s="243"/>
      <c r="C216" s="244"/>
      <c r="D216" s="234" t="s">
        <v>167</v>
      </c>
      <c r="E216" s="245" t="s">
        <v>1</v>
      </c>
      <c r="F216" s="246" t="s">
        <v>177</v>
      </c>
      <c r="G216" s="244"/>
      <c r="H216" s="247">
        <v>32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167</v>
      </c>
      <c r="AU216" s="253" t="s">
        <v>86</v>
      </c>
      <c r="AV216" s="14" t="s">
        <v>86</v>
      </c>
      <c r="AW216" s="14" t="s">
        <v>32</v>
      </c>
      <c r="AX216" s="14" t="s">
        <v>76</v>
      </c>
      <c r="AY216" s="253" t="s">
        <v>151</v>
      </c>
    </row>
    <row r="217" s="16" customFormat="1">
      <c r="A217" s="16"/>
      <c r="B217" s="265"/>
      <c r="C217" s="266"/>
      <c r="D217" s="234" t="s">
        <v>167</v>
      </c>
      <c r="E217" s="267" t="s">
        <v>1</v>
      </c>
      <c r="F217" s="268" t="s">
        <v>178</v>
      </c>
      <c r="G217" s="266"/>
      <c r="H217" s="269">
        <v>32.96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75" t="s">
        <v>167</v>
      </c>
      <c r="AU217" s="275" t="s">
        <v>86</v>
      </c>
      <c r="AV217" s="16" t="s">
        <v>158</v>
      </c>
      <c r="AW217" s="16" t="s">
        <v>32</v>
      </c>
      <c r="AX217" s="16" t="s">
        <v>84</v>
      </c>
      <c r="AY217" s="275" t="s">
        <v>151</v>
      </c>
    </row>
    <row r="218" s="2" customFormat="1" ht="33" customHeight="1">
      <c r="A218" s="39"/>
      <c r="B218" s="40"/>
      <c r="C218" s="219" t="s">
        <v>307</v>
      </c>
      <c r="D218" s="219" t="s">
        <v>154</v>
      </c>
      <c r="E218" s="220" t="s">
        <v>308</v>
      </c>
      <c r="F218" s="221" t="s">
        <v>309</v>
      </c>
      <c r="G218" s="222" t="s">
        <v>187</v>
      </c>
      <c r="H218" s="223">
        <v>41.6</v>
      </c>
      <c r="I218" s="224"/>
      <c r="J218" s="225">
        <f>ROUND(I218*H218,2)</f>
        <v>0</v>
      </c>
      <c r="K218" s="221" t="s">
        <v>181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0.00058</v>
      </c>
      <c r="R218" s="228">
        <f>Q218*H218</f>
        <v>0.024128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243</v>
      </c>
      <c r="AT218" s="230" t="s">
        <v>154</v>
      </c>
      <c r="AU218" s="230" t="s">
        <v>86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243</v>
      </c>
      <c r="BM218" s="230" t="s">
        <v>310</v>
      </c>
    </row>
    <row r="219" s="14" customFormat="1">
      <c r="A219" s="14"/>
      <c r="B219" s="243"/>
      <c r="C219" s="244"/>
      <c r="D219" s="234" t="s">
        <v>167</v>
      </c>
      <c r="E219" s="245" t="s">
        <v>1</v>
      </c>
      <c r="F219" s="246" t="s">
        <v>311</v>
      </c>
      <c r="G219" s="244"/>
      <c r="H219" s="247">
        <v>9.6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167</v>
      </c>
      <c r="AU219" s="253" t="s">
        <v>86</v>
      </c>
      <c r="AV219" s="14" t="s">
        <v>86</v>
      </c>
      <c r="AW219" s="14" t="s">
        <v>32</v>
      </c>
      <c r="AX219" s="14" t="s">
        <v>76</v>
      </c>
      <c r="AY219" s="253" t="s">
        <v>151</v>
      </c>
    </row>
    <row r="220" s="14" customFormat="1">
      <c r="A220" s="14"/>
      <c r="B220" s="243"/>
      <c r="C220" s="244"/>
      <c r="D220" s="234" t="s">
        <v>167</v>
      </c>
      <c r="E220" s="245" t="s">
        <v>1</v>
      </c>
      <c r="F220" s="246" t="s">
        <v>177</v>
      </c>
      <c r="G220" s="244"/>
      <c r="H220" s="247">
        <v>32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167</v>
      </c>
      <c r="AU220" s="253" t="s">
        <v>86</v>
      </c>
      <c r="AV220" s="14" t="s">
        <v>86</v>
      </c>
      <c r="AW220" s="14" t="s">
        <v>32</v>
      </c>
      <c r="AX220" s="14" t="s">
        <v>76</v>
      </c>
      <c r="AY220" s="253" t="s">
        <v>151</v>
      </c>
    </row>
    <row r="221" s="16" customFormat="1">
      <c r="A221" s="16"/>
      <c r="B221" s="265"/>
      <c r="C221" s="266"/>
      <c r="D221" s="234" t="s">
        <v>167</v>
      </c>
      <c r="E221" s="267" t="s">
        <v>1</v>
      </c>
      <c r="F221" s="268" t="s">
        <v>178</v>
      </c>
      <c r="G221" s="266"/>
      <c r="H221" s="269">
        <v>41.6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5" t="s">
        <v>167</v>
      </c>
      <c r="AU221" s="275" t="s">
        <v>86</v>
      </c>
      <c r="AV221" s="16" t="s">
        <v>158</v>
      </c>
      <c r="AW221" s="16" t="s">
        <v>32</v>
      </c>
      <c r="AX221" s="16" t="s">
        <v>84</v>
      </c>
      <c r="AY221" s="275" t="s">
        <v>151</v>
      </c>
    </row>
    <row r="222" s="2" customFormat="1" ht="33" customHeight="1">
      <c r="A222" s="39"/>
      <c r="B222" s="40"/>
      <c r="C222" s="281" t="s">
        <v>312</v>
      </c>
      <c r="D222" s="281" t="s">
        <v>313</v>
      </c>
      <c r="E222" s="282" t="s">
        <v>314</v>
      </c>
      <c r="F222" s="283" t="s">
        <v>315</v>
      </c>
      <c r="G222" s="284" t="s">
        <v>164</v>
      </c>
      <c r="H222" s="285">
        <v>4.992</v>
      </c>
      <c r="I222" s="286"/>
      <c r="J222" s="287">
        <f>ROUND(I222*H222,2)</f>
        <v>0</v>
      </c>
      <c r="K222" s="283" t="s">
        <v>181</v>
      </c>
      <c r="L222" s="288"/>
      <c r="M222" s="289" t="s">
        <v>1</v>
      </c>
      <c r="N222" s="290" t="s">
        <v>41</v>
      </c>
      <c r="O222" s="92"/>
      <c r="P222" s="228">
        <f>O222*H222</f>
        <v>0</v>
      </c>
      <c r="Q222" s="228">
        <v>0.021999999999999996</v>
      </c>
      <c r="R222" s="228">
        <f>Q222*H222</f>
        <v>0.10982399999999998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316</v>
      </c>
      <c r="AT222" s="230" t="s">
        <v>313</v>
      </c>
      <c r="AU222" s="230" t="s">
        <v>86</v>
      </c>
      <c r="AY222" s="18" t="s">
        <v>151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243</v>
      </c>
      <c r="BM222" s="230" t="s">
        <v>317</v>
      </c>
    </row>
    <row r="223" s="14" customFormat="1">
      <c r="A223" s="14"/>
      <c r="B223" s="243"/>
      <c r="C223" s="244"/>
      <c r="D223" s="234" t="s">
        <v>167</v>
      </c>
      <c r="E223" s="245" t="s">
        <v>1</v>
      </c>
      <c r="F223" s="246" t="s">
        <v>318</v>
      </c>
      <c r="G223" s="244"/>
      <c r="H223" s="247">
        <v>1.152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167</v>
      </c>
      <c r="AU223" s="253" t="s">
        <v>86</v>
      </c>
      <c r="AV223" s="14" t="s">
        <v>86</v>
      </c>
      <c r="AW223" s="14" t="s">
        <v>32</v>
      </c>
      <c r="AX223" s="14" t="s">
        <v>76</v>
      </c>
      <c r="AY223" s="253" t="s">
        <v>151</v>
      </c>
    </row>
    <row r="224" s="14" customFormat="1">
      <c r="A224" s="14"/>
      <c r="B224" s="243"/>
      <c r="C224" s="244"/>
      <c r="D224" s="234" t="s">
        <v>167</v>
      </c>
      <c r="E224" s="245" t="s">
        <v>1</v>
      </c>
      <c r="F224" s="246" t="s">
        <v>319</v>
      </c>
      <c r="G224" s="244"/>
      <c r="H224" s="247">
        <v>3.84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167</v>
      </c>
      <c r="AU224" s="253" t="s">
        <v>86</v>
      </c>
      <c r="AV224" s="14" t="s">
        <v>86</v>
      </c>
      <c r="AW224" s="14" t="s">
        <v>32</v>
      </c>
      <c r="AX224" s="14" t="s">
        <v>76</v>
      </c>
      <c r="AY224" s="253" t="s">
        <v>151</v>
      </c>
    </row>
    <row r="225" s="16" customFormat="1">
      <c r="A225" s="16"/>
      <c r="B225" s="265"/>
      <c r="C225" s="266"/>
      <c r="D225" s="234" t="s">
        <v>167</v>
      </c>
      <c r="E225" s="267" t="s">
        <v>1</v>
      </c>
      <c r="F225" s="268" t="s">
        <v>178</v>
      </c>
      <c r="G225" s="266"/>
      <c r="H225" s="269">
        <v>4.992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75" t="s">
        <v>167</v>
      </c>
      <c r="AU225" s="275" t="s">
        <v>86</v>
      </c>
      <c r="AV225" s="16" t="s">
        <v>158</v>
      </c>
      <c r="AW225" s="16" t="s">
        <v>32</v>
      </c>
      <c r="AX225" s="16" t="s">
        <v>84</v>
      </c>
      <c r="AY225" s="275" t="s">
        <v>151</v>
      </c>
    </row>
    <row r="226" s="2" customFormat="1" ht="24.15" customHeight="1">
      <c r="A226" s="39"/>
      <c r="B226" s="40"/>
      <c r="C226" s="219" t="s">
        <v>320</v>
      </c>
      <c r="D226" s="219" t="s">
        <v>154</v>
      </c>
      <c r="E226" s="220" t="s">
        <v>321</v>
      </c>
      <c r="F226" s="221" t="s">
        <v>322</v>
      </c>
      <c r="G226" s="222" t="s">
        <v>242</v>
      </c>
      <c r="H226" s="276"/>
      <c r="I226" s="224"/>
      <c r="J226" s="225">
        <f>ROUND(I226*H226,2)</f>
        <v>0</v>
      </c>
      <c r="K226" s="221" t="s">
        <v>181</v>
      </c>
      <c r="L226" s="45"/>
      <c r="M226" s="226" t="s">
        <v>1</v>
      </c>
      <c r="N226" s="227" t="s">
        <v>41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243</v>
      </c>
      <c r="AT226" s="230" t="s">
        <v>154</v>
      </c>
      <c r="AU226" s="230" t="s">
        <v>86</v>
      </c>
      <c r="AY226" s="18" t="s">
        <v>151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243</v>
      </c>
      <c r="BM226" s="230" t="s">
        <v>323</v>
      </c>
    </row>
    <row r="227" s="12" customFormat="1" ht="22.8" customHeight="1">
      <c r="A227" s="12"/>
      <c r="B227" s="203"/>
      <c r="C227" s="204"/>
      <c r="D227" s="205" t="s">
        <v>75</v>
      </c>
      <c r="E227" s="217" t="s">
        <v>324</v>
      </c>
      <c r="F227" s="217" t="s">
        <v>325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SUM(P228:P242)</f>
        <v>0</v>
      </c>
      <c r="Q227" s="211"/>
      <c r="R227" s="212">
        <f>SUM(R228:R242)</f>
        <v>0.573033</v>
      </c>
      <c r="S227" s="211"/>
      <c r="T227" s="213">
        <f>SUM(T228:T242)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86</v>
      </c>
      <c r="AT227" s="215" t="s">
        <v>75</v>
      </c>
      <c r="AU227" s="215" t="s">
        <v>84</v>
      </c>
      <c r="AY227" s="214" t="s">
        <v>151</v>
      </c>
      <c r="BK227" s="216">
        <f>SUM(BK228:BK242)</f>
        <v>0</v>
      </c>
    </row>
    <row r="228" s="2" customFormat="1" ht="24.15" customHeight="1">
      <c r="A228" s="39"/>
      <c r="B228" s="40"/>
      <c r="C228" s="219" t="s">
        <v>326</v>
      </c>
      <c r="D228" s="219" t="s">
        <v>154</v>
      </c>
      <c r="E228" s="220" t="s">
        <v>327</v>
      </c>
      <c r="F228" s="221" t="s">
        <v>328</v>
      </c>
      <c r="G228" s="222" t="s">
        <v>164</v>
      </c>
      <c r="H228" s="223">
        <v>76.1</v>
      </c>
      <c r="I228" s="224"/>
      <c r="J228" s="225">
        <f>ROUND(I228*H228,2)</f>
        <v>0</v>
      </c>
      <c r="K228" s="221" t="s">
        <v>181</v>
      </c>
      <c r="L228" s="45"/>
      <c r="M228" s="226" t="s">
        <v>1</v>
      </c>
      <c r="N228" s="227" t="s">
        <v>41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243</v>
      </c>
      <c r="AT228" s="230" t="s">
        <v>154</v>
      </c>
      <c r="AU228" s="230" t="s">
        <v>86</v>
      </c>
      <c r="AY228" s="18" t="s">
        <v>151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243</v>
      </c>
      <c r="BM228" s="230" t="s">
        <v>329</v>
      </c>
    </row>
    <row r="229" s="14" customFormat="1">
      <c r="A229" s="14"/>
      <c r="B229" s="243"/>
      <c r="C229" s="244"/>
      <c r="D229" s="234" t="s">
        <v>167</v>
      </c>
      <c r="E229" s="245" t="s">
        <v>1</v>
      </c>
      <c r="F229" s="246" t="s">
        <v>330</v>
      </c>
      <c r="G229" s="244"/>
      <c r="H229" s="247">
        <v>76.1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167</v>
      </c>
      <c r="AU229" s="253" t="s">
        <v>86</v>
      </c>
      <c r="AV229" s="14" t="s">
        <v>86</v>
      </c>
      <c r="AW229" s="14" t="s">
        <v>32</v>
      </c>
      <c r="AX229" s="14" t="s">
        <v>84</v>
      </c>
      <c r="AY229" s="253" t="s">
        <v>151</v>
      </c>
    </row>
    <row r="230" s="2" customFormat="1" ht="16.5" customHeight="1">
      <c r="A230" s="39"/>
      <c r="B230" s="40"/>
      <c r="C230" s="219" t="s">
        <v>316</v>
      </c>
      <c r="D230" s="219" t="s">
        <v>154</v>
      </c>
      <c r="E230" s="220" t="s">
        <v>331</v>
      </c>
      <c r="F230" s="221" t="s">
        <v>332</v>
      </c>
      <c r="G230" s="222" t="s">
        <v>164</v>
      </c>
      <c r="H230" s="223">
        <v>76.1</v>
      </c>
      <c r="I230" s="224"/>
      <c r="J230" s="225">
        <f>ROUND(I230*H230,2)</f>
        <v>0</v>
      </c>
      <c r="K230" s="221" t="s">
        <v>181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243</v>
      </c>
      <c r="AT230" s="230" t="s">
        <v>154</v>
      </c>
      <c r="AU230" s="230" t="s">
        <v>86</v>
      </c>
      <c r="AY230" s="18" t="s">
        <v>151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243</v>
      </c>
      <c r="BM230" s="230" t="s">
        <v>333</v>
      </c>
    </row>
    <row r="231" s="14" customFormat="1">
      <c r="A231" s="14"/>
      <c r="B231" s="243"/>
      <c r="C231" s="244"/>
      <c r="D231" s="234" t="s">
        <v>167</v>
      </c>
      <c r="E231" s="245" t="s">
        <v>1</v>
      </c>
      <c r="F231" s="246" t="s">
        <v>330</v>
      </c>
      <c r="G231" s="244"/>
      <c r="H231" s="247">
        <v>76.1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167</v>
      </c>
      <c r="AU231" s="253" t="s">
        <v>86</v>
      </c>
      <c r="AV231" s="14" t="s">
        <v>86</v>
      </c>
      <c r="AW231" s="14" t="s">
        <v>32</v>
      </c>
      <c r="AX231" s="14" t="s">
        <v>84</v>
      </c>
      <c r="AY231" s="253" t="s">
        <v>151</v>
      </c>
    </row>
    <row r="232" s="2" customFormat="1" ht="24.15" customHeight="1">
      <c r="A232" s="39"/>
      <c r="B232" s="40"/>
      <c r="C232" s="219" t="s">
        <v>334</v>
      </c>
      <c r="D232" s="219" t="s">
        <v>154</v>
      </c>
      <c r="E232" s="220" t="s">
        <v>335</v>
      </c>
      <c r="F232" s="221" t="s">
        <v>336</v>
      </c>
      <c r="G232" s="222" t="s">
        <v>164</v>
      </c>
      <c r="H232" s="223">
        <v>76.1</v>
      </c>
      <c r="I232" s="224"/>
      <c r="J232" s="225">
        <f>ROUND(I232*H232,2)</f>
        <v>0</v>
      </c>
      <c r="K232" s="221" t="s">
        <v>181</v>
      </c>
      <c r="L232" s="45"/>
      <c r="M232" s="226" t="s">
        <v>1</v>
      </c>
      <c r="N232" s="227" t="s">
        <v>41</v>
      </c>
      <c r="O232" s="92"/>
      <c r="P232" s="228">
        <f>O232*H232</f>
        <v>0</v>
      </c>
      <c r="Q232" s="228">
        <v>3E-05</v>
      </c>
      <c r="R232" s="228">
        <f>Q232*H232</f>
        <v>0.002283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243</v>
      </c>
      <c r="AT232" s="230" t="s">
        <v>154</v>
      </c>
      <c r="AU232" s="230" t="s">
        <v>86</v>
      </c>
      <c r="AY232" s="18" t="s">
        <v>151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84</v>
      </c>
      <c r="BK232" s="231">
        <f>ROUND(I232*H232,2)</f>
        <v>0</v>
      </c>
      <c r="BL232" s="18" t="s">
        <v>243</v>
      </c>
      <c r="BM232" s="230" t="s">
        <v>337</v>
      </c>
    </row>
    <row r="233" s="14" customFormat="1">
      <c r="A233" s="14"/>
      <c r="B233" s="243"/>
      <c r="C233" s="244"/>
      <c r="D233" s="234" t="s">
        <v>167</v>
      </c>
      <c r="E233" s="245" t="s">
        <v>1</v>
      </c>
      <c r="F233" s="246" t="s">
        <v>330</v>
      </c>
      <c r="G233" s="244"/>
      <c r="H233" s="247">
        <v>76.1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167</v>
      </c>
      <c r="AU233" s="253" t="s">
        <v>86</v>
      </c>
      <c r="AV233" s="14" t="s">
        <v>86</v>
      </c>
      <c r="AW233" s="14" t="s">
        <v>32</v>
      </c>
      <c r="AX233" s="14" t="s">
        <v>84</v>
      </c>
      <c r="AY233" s="253" t="s">
        <v>151</v>
      </c>
    </row>
    <row r="234" s="2" customFormat="1" ht="33" customHeight="1">
      <c r="A234" s="39"/>
      <c r="B234" s="40"/>
      <c r="C234" s="219" t="s">
        <v>338</v>
      </c>
      <c r="D234" s="219" t="s">
        <v>154</v>
      </c>
      <c r="E234" s="220" t="s">
        <v>339</v>
      </c>
      <c r="F234" s="221" t="s">
        <v>340</v>
      </c>
      <c r="G234" s="222" t="s">
        <v>164</v>
      </c>
      <c r="H234" s="223">
        <v>76.1</v>
      </c>
      <c r="I234" s="224"/>
      <c r="J234" s="225">
        <f>ROUND(I234*H234,2)</f>
        <v>0</v>
      </c>
      <c r="K234" s="221" t="s">
        <v>165</v>
      </c>
      <c r="L234" s="45"/>
      <c r="M234" s="226" t="s">
        <v>1</v>
      </c>
      <c r="N234" s="227" t="s">
        <v>41</v>
      </c>
      <c r="O234" s="92"/>
      <c r="P234" s="228">
        <f>O234*H234</f>
        <v>0</v>
      </c>
      <c r="Q234" s="228">
        <v>0.0075</v>
      </c>
      <c r="R234" s="228">
        <f>Q234*H234</f>
        <v>0.57074999999999992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243</v>
      </c>
      <c r="AT234" s="230" t="s">
        <v>154</v>
      </c>
      <c r="AU234" s="230" t="s">
        <v>86</v>
      </c>
      <c r="AY234" s="18" t="s">
        <v>151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84</v>
      </c>
      <c r="BK234" s="231">
        <f>ROUND(I234*H234,2)</f>
        <v>0</v>
      </c>
      <c r="BL234" s="18" t="s">
        <v>243</v>
      </c>
      <c r="BM234" s="230" t="s">
        <v>341</v>
      </c>
    </row>
    <row r="235" s="14" customFormat="1">
      <c r="A235" s="14"/>
      <c r="B235" s="243"/>
      <c r="C235" s="244"/>
      <c r="D235" s="234" t="s">
        <v>167</v>
      </c>
      <c r="E235" s="245" t="s">
        <v>1</v>
      </c>
      <c r="F235" s="246" t="s">
        <v>330</v>
      </c>
      <c r="G235" s="244"/>
      <c r="H235" s="247">
        <v>76.1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167</v>
      </c>
      <c r="AU235" s="253" t="s">
        <v>86</v>
      </c>
      <c r="AV235" s="14" t="s">
        <v>86</v>
      </c>
      <c r="AW235" s="14" t="s">
        <v>32</v>
      </c>
      <c r="AX235" s="14" t="s">
        <v>84</v>
      </c>
      <c r="AY235" s="253" t="s">
        <v>151</v>
      </c>
    </row>
    <row r="236" s="2" customFormat="1" ht="24.15" customHeight="1">
      <c r="A236" s="39"/>
      <c r="B236" s="40"/>
      <c r="C236" s="219" t="s">
        <v>342</v>
      </c>
      <c r="D236" s="219" t="s">
        <v>154</v>
      </c>
      <c r="E236" s="220" t="s">
        <v>343</v>
      </c>
      <c r="F236" s="221" t="s">
        <v>344</v>
      </c>
      <c r="G236" s="222" t="s">
        <v>242</v>
      </c>
      <c r="H236" s="276"/>
      <c r="I236" s="224"/>
      <c r="J236" s="225">
        <f>ROUND(I236*H236,2)</f>
        <v>0</v>
      </c>
      <c r="K236" s="221" t="s">
        <v>181</v>
      </c>
      <c r="L236" s="45"/>
      <c r="M236" s="226" t="s">
        <v>1</v>
      </c>
      <c r="N236" s="227" t="s">
        <v>41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243</v>
      </c>
      <c r="AT236" s="230" t="s">
        <v>154</v>
      </c>
      <c r="AU236" s="230" t="s">
        <v>86</v>
      </c>
      <c r="AY236" s="18" t="s">
        <v>151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243</v>
      </c>
      <c r="BM236" s="230" t="s">
        <v>345</v>
      </c>
    </row>
    <row r="237" s="2" customFormat="1" ht="24.15" customHeight="1">
      <c r="A237" s="39"/>
      <c r="B237" s="40"/>
      <c r="C237" s="219" t="s">
        <v>346</v>
      </c>
      <c r="D237" s="219" t="s">
        <v>154</v>
      </c>
      <c r="E237" s="220" t="s">
        <v>347</v>
      </c>
      <c r="F237" s="221" t="s">
        <v>348</v>
      </c>
      <c r="G237" s="222" t="s">
        <v>164</v>
      </c>
      <c r="H237" s="223">
        <v>76.1</v>
      </c>
      <c r="I237" s="224"/>
      <c r="J237" s="225">
        <f>ROUND(I237*H237,2)</f>
        <v>0</v>
      </c>
      <c r="K237" s="221" t="s">
        <v>1</v>
      </c>
      <c r="L237" s="45"/>
      <c r="M237" s="226" t="s">
        <v>1</v>
      </c>
      <c r="N237" s="227" t="s">
        <v>41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243</v>
      </c>
      <c r="AT237" s="230" t="s">
        <v>154</v>
      </c>
      <c r="AU237" s="230" t="s">
        <v>86</v>
      </c>
      <c r="AY237" s="18" t="s">
        <v>151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84</v>
      </c>
      <c r="BK237" s="231">
        <f>ROUND(I237*H237,2)</f>
        <v>0</v>
      </c>
      <c r="BL237" s="18" t="s">
        <v>243</v>
      </c>
      <c r="BM237" s="230" t="s">
        <v>349</v>
      </c>
    </row>
    <row r="238" s="14" customFormat="1">
      <c r="A238" s="14"/>
      <c r="B238" s="243"/>
      <c r="C238" s="244"/>
      <c r="D238" s="234" t="s">
        <v>167</v>
      </c>
      <c r="E238" s="245" t="s">
        <v>1</v>
      </c>
      <c r="F238" s="246" t="s">
        <v>330</v>
      </c>
      <c r="G238" s="244"/>
      <c r="H238" s="247">
        <v>76.1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167</v>
      </c>
      <c r="AU238" s="253" t="s">
        <v>86</v>
      </c>
      <c r="AV238" s="14" t="s">
        <v>86</v>
      </c>
      <c r="AW238" s="14" t="s">
        <v>32</v>
      </c>
      <c r="AX238" s="14" t="s">
        <v>84</v>
      </c>
      <c r="AY238" s="253" t="s">
        <v>151</v>
      </c>
    </row>
    <row r="239" s="2" customFormat="1" ht="16.5" customHeight="1">
      <c r="A239" s="39"/>
      <c r="B239" s="40"/>
      <c r="C239" s="219" t="s">
        <v>350</v>
      </c>
      <c r="D239" s="219" t="s">
        <v>154</v>
      </c>
      <c r="E239" s="220" t="s">
        <v>351</v>
      </c>
      <c r="F239" s="221" t="s">
        <v>352</v>
      </c>
      <c r="G239" s="222" t="s">
        <v>187</v>
      </c>
      <c r="H239" s="223">
        <v>83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41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243</v>
      </c>
      <c r="AT239" s="230" t="s">
        <v>154</v>
      </c>
      <c r="AU239" s="230" t="s">
        <v>86</v>
      </c>
      <c r="AY239" s="18" t="s">
        <v>151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84</v>
      </c>
      <c r="BK239" s="231">
        <f>ROUND(I239*H239,2)</f>
        <v>0</v>
      </c>
      <c r="BL239" s="18" t="s">
        <v>243</v>
      </c>
      <c r="BM239" s="230" t="s">
        <v>353</v>
      </c>
    </row>
    <row r="240" s="14" customFormat="1">
      <c r="A240" s="14"/>
      <c r="B240" s="243"/>
      <c r="C240" s="244"/>
      <c r="D240" s="234" t="s">
        <v>167</v>
      </c>
      <c r="E240" s="245" t="s">
        <v>1</v>
      </c>
      <c r="F240" s="246" t="s">
        <v>354</v>
      </c>
      <c r="G240" s="244"/>
      <c r="H240" s="247">
        <v>83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167</v>
      </c>
      <c r="AU240" s="253" t="s">
        <v>86</v>
      </c>
      <c r="AV240" s="14" t="s">
        <v>86</v>
      </c>
      <c r="AW240" s="14" t="s">
        <v>32</v>
      </c>
      <c r="AX240" s="14" t="s">
        <v>84</v>
      </c>
      <c r="AY240" s="253" t="s">
        <v>151</v>
      </c>
    </row>
    <row r="241" s="2" customFormat="1" ht="16.5" customHeight="1">
      <c r="A241" s="39"/>
      <c r="B241" s="40"/>
      <c r="C241" s="219" t="s">
        <v>355</v>
      </c>
      <c r="D241" s="219" t="s">
        <v>154</v>
      </c>
      <c r="E241" s="220" t="s">
        <v>356</v>
      </c>
      <c r="F241" s="221" t="s">
        <v>357</v>
      </c>
      <c r="G241" s="222" t="s">
        <v>187</v>
      </c>
      <c r="H241" s="223">
        <v>7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243</v>
      </c>
      <c r="AT241" s="230" t="s">
        <v>154</v>
      </c>
      <c r="AU241" s="230" t="s">
        <v>86</v>
      </c>
      <c r="AY241" s="18" t="s">
        <v>151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0</v>
      </c>
      <c r="BL241" s="18" t="s">
        <v>243</v>
      </c>
      <c r="BM241" s="230" t="s">
        <v>358</v>
      </c>
    </row>
    <row r="242" s="14" customFormat="1">
      <c r="A242" s="14"/>
      <c r="B242" s="243"/>
      <c r="C242" s="244"/>
      <c r="D242" s="234" t="s">
        <v>167</v>
      </c>
      <c r="E242" s="245" t="s">
        <v>1</v>
      </c>
      <c r="F242" s="246" t="s">
        <v>359</v>
      </c>
      <c r="G242" s="244"/>
      <c r="H242" s="247">
        <v>7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167</v>
      </c>
      <c r="AU242" s="253" t="s">
        <v>86</v>
      </c>
      <c r="AV242" s="14" t="s">
        <v>86</v>
      </c>
      <c r="AW242" s="14" t="s">
        <v>32</v>
      </c>
      <c r="AX242" s="14" t="s">
        <v>84</v>
      </c>
      <c r="AY242" s="253" t="s">
        <v>151</v>
      </c>
    </row>
    <row r="243" s="12" customFormat="1" ht="22.8" customHeight="1">
      <c r="A243" s="12"/>
      <c r="B243" s="203"/>
      <c r="C243" s="204"/>
      <c r="D243" s="205" t="s">
        <v>75</v>
      </c>
      <c r="E243" s="217" t="s">
        <v>360</v>
      </c>
      <c r="F243" s="217" t="s">
        <v>361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P244</f>
        <v>0</v>
      </c>
      <c r="Q243" s="211"/>
      <c r="R243" s="212">
        <f>R244</f>
        <v>0</v>
      </c>
      <c r="S243" s="211"/>
      <c r="T243" s="213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86</v>
      </c>
      <c r="AT243" s="215" t="s">
        <v>75</v>
      </c>
      <c r="AU243" s="215" t="s">
        <v>84</v>
      </c>
      <c r="AY243" s="214" t="s">
        <v>151</v>
      </c>
      <c r="BK243" s="216">
        <f>BK244</f>
        <v>0</v>
      </c>
    </row>
    <row r="244" s="2" customFormat="1" ht="24.15" customHeight="1">
      <c r="A244" s="39"/>
      <c r="B244" s="40"/>
      <c r="C244" s="219" t="s">
        <v>362</v>
      </c>
      <c r="D244" s="219" t="s">
        <v>154</v>
      </c>
      <c r="E244" s="220" t="s">
        <v>363</v>
      </c>
      <c r="F244" s="221" t="s">
        <v>364</v>
      </c>
      <c r="G244" s="222" t="s">
        <v>203</v>
      </c>
      <c r="H244" s="223">
        <v>3</v>
      </c>
      <c r="I244" s="224"/>
      <c r="J244" s="225">
        <f>ROUND(I244*H244,2)</f>
        <v>0</v>
      </c>
      <c r="K244" s="221" t="s">
        <v>1</v>
      </c>
      <c r="L244" s="45"/>
      <c r="M244" s="226" t="s">
        <v>1</v>
      </c>
      <c r="N244" s="227" t="s">
        <v>41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243</v>
      </c>
      <c r="AT244" s="230" t="s">
        <v>154</v>
      </c>
      <c r="AU244" s="230" t="s">
        <v>86</v>
      </c>
      <c r="AY244" s="18" t="s">
        <v>151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84</v>
      </c>
      <c r="BK244" s="231">
        <f>ROUND(I244*H244,2)</f>
        <v>0</v>
      </c>
      <c r="BL244" s="18" t="s">
        <v>243</v>
      </c>
      <c r="BM244" s="230" t="s">
        <v>365</v>
      </c>
    </row>
    <row r="245" s="12" customFormat="1" ht="22.8" customHeight="1">
      <c r="A245" s="12"/>
      <c r="B245" s="203"/>
      <c r="C245" s="204"/>
      <c r="D245" s="205" t="s">
        <v>75</v>
      </c>
      <c r="E245" s="217" t="s">
        <v>366</v>
      </c>
      <c r="F245" s="217" t="s">
        <v>367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SUM(P246:P279)</f>
        <v>0</v>
      </c>
      <c r="Q245" s="211"/>
      <c r="R245" s="212">
        <f>SUM(R246:R279)</f>
        <v>0.229995</v>
      </c>
      <c r="S245" s="211"/>
      <c r="T245" s="213">
        <f>SUM(T246:T279)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86</v>
      </c>
      <c r="AT245" s="215" t="s">
        <v>75</v>
      </c>
      <c r="AU245" s="215" t="s">
        <v>84</v>
      </c>
      <c r="AY245" s="214" t="s">
        <v>151</v>
      </c>
      <c r="BK245" s="216">
        <f>SUM(BK246:BK279)</f>
        <v>0</v>
      </c>
    </row>
    <row r="246" s="2" customFormat="1" ht="24.15" customHeight="1">
      <c r="A246" s="39"/>
      <c r="B246" s="40"/>
      <c r="C246" s="219" t="s">
        <v>368</v>
      </c>
      <c r="D246" s="219" t="s">
        <v>154</v>
      </c>
      <c r="E246" s="220" t="s">
        <v>369</v>
      </c>
      <c r="F246" s="221" t="s">
        <v>370</v>
      </c>
      <c r="G246" s="222" t="s">
        <v>164</v>
      </c>
      <c r="H246" s="223">
        <v>459.99</v>
      </c>
      <c r="I246" s="224"/>
      <c r="J246" s="225">
        <f>ROUND(I246*H246,2)</f>
        <v>0</v>
      </c>
      <c r="K246" s="221" t="s">
        <v>165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243</v>
      </c>
      <c r="AT246" s="230" t="s">
        <v>154</v>
      </c>
      <c r="AU246" s="230" t="s">
        <v>86</v>
      </c>
      <c r="AY246" s="18" t="s">
        <v>151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243</v>
      </c>
      <c r="BM246" s="230" t="s">
        <v>371</v>
      </c>
    </row>
    <row r="247" s="14" customFormat="1">
      <c r="A247" s="14"/>
      <c r="B247" s="243"/>
      <c r="C247" s="244"/>
      <c r="D247" s="234" t="s">
        <v>167</v>
      </c>
      <c r="E247" s="245" t="s">
        <v>1</v>
      </c>
      <c r="F247" s="246" t="s">
        <v>372</v>
      </c>
      <c r="G247" s="244"/>
      <c r="H247" s="247">
        <v>32.76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167</v>
      </c>
      <c r="AU247" s="253" t="s">
        <v>86</v>
      </c>
      <c r="AV247" s="14" t="s">
        <v>86</v>
      </c>
      <c r="AW247" s="14" t="s">
        <v>32</v>
      </c>
      <c r="AX247" s="14" t="s">
        <v>76</v>
      </c>
      <c r="AY247" s="253" t="s">
        <v>151</v>
      </c>
    </row>
    <row r="248" s="14" customFormat="1">
      <c r="A248" s="14"/>
      <c r="B248" s="243"/>
      <c r="C248" s="244"/>
      <c r="D248" s="234" t="s">
        <v>167</v>
      </c>
      <c r="E248" s="245" t="s">
        <v>1</v>
      </c>
      <c r="F248" s="246" t="s">
        <v>373</v>
      </c>
      <c r="G248" s="244"/>
      <c r="H248" s="247">
        <v>59.28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167</v>
      </c>
      <c r="AU248" s="253" t="s">
        <v>86</v>
      </c>
      <c r="AV248" s="14" t="s">
        <v>86</v>
      </c>
      <c r="AW248" s="14" t="s">
        <v>32</v>
      </c>
      <c r="AX248" s="14" t="s">
        <v>76</v>
      </c>
      <c r="AY248" s="253" t="s">
        <v>151</v>
      </c>
    </row>
    <row r="249" s="14" customFormat="1">
      <c r="A249" s="14"/>
      <c r="B249" s="243"/>
      <c r="C249" s="244"/>
      <c r="D249" s="234" t="s">
        <v>167</v>
      </c>
      <c r="E249" s="245" t="s">
        <v>1</v>
      </c>
      <c r="F249" s="246" t="s">
        <v>374</v>
      </c>
      <c r="G249" s="244"/>
      <c r="H249" s="247">
        <v>43.42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167</v>
      </c>
      <c r="AU249" s="253" t="s">
        <v>86</v>
      </c>
      <c r="AV249" s="14" t="s">
        <v>86</v>
      </c>
      <c r="AW249" s="14" t="s">
        <v>32</v>
      </c>
      <c r="AX249" s="14" t="s">
        <v>76</v>
      </c>
      <c r="AY249" s="253" t="s">
        <v>151</v>
      </c>
    </row>
    <row r="250" s="14" customFormat="1">
      <c r="A250" s="14"/>
      <c r="B250" s="243"/>
      <c r="C250" s="244"/>
      <c r="D250" s="234" t="s">
        <v>167</v>
      </c>
      <c r="E250" s="245" t="s">
        <v>1</v>
      </c>
      <c r="F250" s="246" t="s">
        <v>375</v>
      </c>
      <c r="G250" s="244"/>
      <c r="H250" s="247">
        <v>43.16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167</v>
      </c>
      <c r="AU250" s="253" t="s">
        <v>86</v>
      </c>
      <c r="AV250" s="14" t="s">
        <v>86</v>
      </c>
      <c r="AW250" s="14" t="s">
        <v>32</v>
      </c>
      <c r="AX250" s="14" t="s">
        <v>76</v>
      </c>
      <c r="AY250" s="253" t="s">
        <v>151</v>
      </c>
    </row>
    <row r="251" s="14" customFormat="1">
      <c r="A251" s="14"/>
      <c r="B251" s="243"/>
      <c r="C251" s="244"/>
      <c r="D251" s="234" t="s">
        <v>167</v>
      </c>
      <c r="E251" s="245" t="s">
        <v>1</v>
      </c>
      <c r="F251" s="246" t="s">
        <v>376</v>
      </c>
      <c r="G251" s="244"/>
      <c r="H251" s="247">
        <v>41.34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167</v>
      </c>
      <c r="AU251" s="253" t="s">
        <v>86</v>
      </c>
      <c r="AV251" s="14" t="s">
        <v>86</v>
      </c>
      <c r="AW251" s="14" t="s">
        <v>32</v>
      </c>
      <c r="AX251" s="14" t="s">
        <v>76</v>
      </c>
      <c r="AY251" s="253" t="s">
        <v>151</v>
      </c>
    </row>
    <row r="252" s="14" customFormat="1">
      <c r="A252" s="14"/>
      <c r="B252" s="243"/>
      <c r="C252" s="244"/>
      <c r="D252" s="234" t="s">
        <v>167</v>
      </c>
      <c r="E252" s="245" t="s">
        <v>1</v>
      </c>
      <c r="F252" s="246" t="s">
        <v>377</v>
      </c>
      <c r="G252" s="244"/>
      <c r="H252" s="247">
        <v>36.4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167</v>
      </c>
      <c r="AU252" s="253" t="s">
        <v>86</v>
      </c>
      <c r="AV252" s="14" t="s">
        <v>86</v>
      </c>
      <c r="AW252" s="14" t="s">
        <v>32</v>
      </c>
      <c r="AX252" s="14" t="s">
        <v>76</v>
      </c>
      <c r="AY252" s="253" t="s">
        <v>151</v>
      </c>
    </row>
    <row r="253" s="14" customFormat="1">
      <c r="A253" s="14"/>
      <c r="B253" s="243"/>
      <c r="C253" s="244"/>
      <c r="D253" s="234" t="s">
        <v>167</v>
      </c>
      <c r="E253" s="245" t="s">
        <v>1</v>
      </c>
      <c r="F253" s="246" t="s">
        <v>378</v>
      </c>
      <c r="G253" s="244"/>
      <c r="H253" s="247">
        <v>87.43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167</v>
      </c>
      <c r="AU253" s="253" t="s">
        <v>86</v>
      </c>
      <c r="AV253" s="14" t="s">
        <v>86</v>
      </c>
      <c r="AW253" s="14" t="s">
        <v>32</v>
      </c>
      <c r="AX253" s="14" t="s">
        <v>76</v>
      </c>
      <c r="AY253" s="253" t="s">
        <v>151</v>
      </c>
    </row>
    <row r="254" s="15" customFormat="1">
      <c r="A254" s="15"/>
      <c r="B254" s="254"/>
      <c r="C254" s="255"/>
      <c r="D254" s="234" t="s">
        <v>167</v>
      </c>
      <c r="E254" s="256" t="s">
        <v>1</v>
      </c>
      <c r="F254" s="257" t="s">
        <v>175</v>
      </c>
      <c r="G254" s="255"/>
      <c r="H254" s="258">
        <v>343.78999999999996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167</v>
      </c>
      <c r="AU254" s="264" t="s">
        <v>86</v>
      </c>
      <c r="AV254" s="15" t="s">
        <v>176</v>
      </c>
      <c r="AW254" s="15" t="s">
        <v>32</v>
      </c>
      <c r="AX254" s="15" t="s">
        <v>76</v>
      </c>
      <c r="AY254" s="264" t="s">
        <v>151</v>
      </c>
    </row>
    <row r="255" s="14" customFormat="1">
      <c r="A255" s="14"/>
      <c r="B255" s="243"/>
      <c r="C255" s="244"/>
      <c r="D255" s="234" t="s">
        <v>167</v>
      </c>
      <c r="E255" s="245" t="s">
        <v>1</v>
      </c>
      <c r="F255" s="246" t="s">
        <v>379</v>
      </c>
      <c r="G255" s="244"/>
      <c r="H255" s="247">
        <v>116.2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167</v>
      </c>
      <c r="AU255" s="253" t="s">
        <v>86</v>
      </c>
      <c r="AV255" s="14" t="s">
        <v>86</v>
      </c>
      <c r="AW255" s="14" t="s">
        <v>32</v>
      </c>
      <c r="AX255" s="14" t="s">
        <v>76</v>
      </c>
      <c r="AY255" s="253" t="s">
        <v>151</v>
      </c>
    </row>
    <row r="256" s="16" customFormat="1">
      <c r="A256" s="16"/>
      <c r="B256" s="265"/>
      <c r="C256" s="266"/>
      <c r="D256" s="234" t="s">
        <v>167</v>
      </c>
      <c r="E256" s="267" t="s">
        <v>1</v>
      </c>
      <c r="F256" s="268" t="s">
        <v>178</v>
      </c>
      <c r="G256" s="266"/>
      <c r="H256" s="269">
        <v>459.98999999999992</v>
      </c>
      <c r="I256" s="270"/>
      <c r="J256" s="266"/>
      <c r="K256" s="266"/>
      <c r="L256" s="271"/>
      <c r="M256" s="272"/>
      <c r="N256" s="273"/>
      <c r="O256" s="273"/>
      <c r="P256" s="273"/>
      <c r="Q256" s="273"/>
      <c r="R256" s="273"/>
      <c r="S256" s="273"/>
      <c r="T256" s="274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75" t="s">
        <v>167</v>
      </c>
      <c r="AU256" s="275" t="s">
        <v>86</v>
      </c>
      <c r="AV256" s="16" t="s">
        <v>158</v>
      </c>
      <c r="AW256" s="16" t="s">
        <v>32</v>
      </c>
      <c r="AX256" s="16" t="s">
        <v>84</v>
      </c>
      <c r="AY256" s="275" t="s">
        <v>151</v>
      </c>
    </row>
    <row r="257" s="2" customFormat="1" ht="24.15" customHeight="1">
      <c r="A257" s="39"/>
      <c r="B257" s="40"/>
      <c r="C257" s="219" t="s">
        <v>380</v>
      </c>
      <c r="D257" s="219" t="s">
        <v>154</v>
      </c>
      <c r="E257" s="220" t="s">
        <v>381</v>
      </c>
      <c r="F257" s="221" t="s">
        <v>382</v>
      </c>
      <c r="G257" s="222" t="s">
        <v>164</v>
      </c>
      <c r="H257" s="223">
        <v>459.99</v>
      </c>
      <c r="I257" s="224"/>
      <c r="J257" s="225">
        <f>ROUND(I257*H257,2)</f>
        <v>0</v>
      </c>
      <c r="K257" s="221" t="s">
        <v>181</v>
      </c>
      <c r="L257" s="45"/>
      <c r="M257" s="226" t="s">
        <v>1</v>
      </c>
      <c r="N257" s="227" t="s">
        <v>41</v>
      </c>
      <c r="O257" s="92"/>
      <c r="P257" s="228">
        <f>O257*H257</f>
        <v>0</v>
      </c>
      <c r="Q257" s="228">
        <v>0.00021</v>
      </c>
      <c r="R257" s="228">
        <f>Q257*H257</f>
        <v>0.0965979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243</v>
      </c>
      <c r="AT257" s="230" t="s">
        <v>154</v>
      </c>
      <c r="AU257" s="230" t="s">
        <v>86</v>
      </c>
      <c r="AY257" s="18" t="s">
        <v>151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84</v>
      </c>
      <c r="BK257" s="231">
        <f>ROUND(I257*H257,2)</f>
        <v>0</v>
      </c>
      <c r="BL257" s="18" t="s">
        <v>243</v>
      </c>
      <c r="BM257" s="230" t="s">
        <v>383</v>
      </c>
    </row>
    <row r="258" s="14" customFormat="1">
      <c r="A258" s="14"/>
      <c r="B258" s="243"/>
      <c r="C258" s="244"/>
      <c r="D258" s="234" t="s">
        <v>167</v>
      </c>
      <c r="E258" s="245" t="s">
        <v>1</v>
      </c>
      <c r="F258" s="246" t="s">
        <v>372</v>
      </c>
      <c r="G258" s="244"/>
      <c r="H258" s="247">
        <v>32.76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167</v>
      </c>
      <c r="AU258" s="253" t="s">
        <v>86</v>
      </c>
      <c r="AV258" s="14" t="s">
        <v>86</v>
      </c>
      <c r="AW258" s="14" t="s">
        <v>32</v>
      </c>
      <c r="AX258" s="14" t="s">
        <v>76</v>
      </c>
      <c r="AY258" s="253" t="s">
        <v>151</v>
      </c>
    </row>
    <row r="259" s="14" customFormat="1">
      <c r="A259" s="14"/>
      <c r="B259" s="243"/>
      <c r="C259" s="244"/>
      <c r="D259" s="234" t="s">
        <v>167</v>
      </c>
      <c r="E259" s="245" t="s">
        <v>1</v>
      </c>
      <c r="F259" s="246" t="s">
        <v>373</v>
      </c>
      <c r="G259" s="244"/>
      <c r="H259" s="247">
        <v>59.28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167</v>
      </c>
      <c r="AU259" s="253" t="s">
        <v>86</v>
      </c>
      <c r="AV259" s="14" t="s">
        <v>86</v>
      </c>
      <c r="AW259" s="14" t="s">
        <v>32</v>
      </c>
      <c r="AX259" s="14" t="s">
        <v>76</v>
      </c>
      <c r="AY259" s="253" t="s">
        <v>151</v>
      </c>
    </row>
    <row r="260" s="14" customFormat="1">
      <c r="A260" s="14"/>
      <c r="B260" s="243"/>
      <c r="C260" s="244"/>
      <c r="D260" s="234" t="s">
        <v>167</v>
      </c>
      <c r="E260" s="245" t="s">
        <v>1</v>
      </c>
      <c r="F260" s="246" t="s">
        <v>374</v>
      </c>
      <c r="G260" s="244"/>
      <c r="H260" s="247">
        <v>43.42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167</v>
      </c>
      <c r="AU260" s="253" t="s">
        <v>86</v>
      </c>
      <c r="AV260" s="14" t="s">
        <v>86</v>
      </c>
      <c r="AW260" s="14" t="s">
        <v>32</v>
      </c>
      <c r="AX260" s="14" t="s">
        <v>76</v>
      </c>
      <c r="AY260" s="253" t="s">
        <v>151</v>
      </c>
    </row>
    <row r="261" s="14" customFormat="1">
      <c r="A261" s="14"/>
      <c r="B261" s="243"/>
      <c r="C261" s="244"/>
      <c r="D261" s="234" t="s">
        <v>167</v>
      </c>
      <c r="E261" s="245" t="s">
        <v>1</v>
      </c>
      <c r="F261" s="246" t="s">
        <v>375</v>
      </c>
      <c r="G261" s="244"/>
      <c r="H261" s="247">
        <v>43.16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167</v>
      </c>
      <c r="AU261" s="253" t="s">
        <v>86</v>
      </c>
      <c r="AV261" s="14" t="s">
        <v>86</v>
      </c>
      <c r="AW261" s="14" t="s">
        <v>32</v>
      </c>
      <c r="AX261" s="14" t="s">
        <v>76</v>
      </c>
      <c r="AY261" s="253" t="s">
        <v>151</v>
      </c>
    </row>
    <row r="262" s="14" customFormat="1">
      <c r="A262" s="14"/>
      <c r="B262" s="243"/>
      <c r="C262" s="244"/>
      <c r="D262" s="234" t="s">
        <v>167</v>
      </c>
      <c r="E262" s="245" t="s">
        <v>1</v>
      </c>
      <c r="F262" s="246" t="s">
        <v>376</v>
      </c>
      <c r="G262" s="244"/>
      <c r="H262" s="247">
        <v>41.34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167</v>
      </c>
      <c r="AU262" s="253" t="s">
        <v>86</v>
      </c>
      <c r="AV262" s="14" t="s">
        <v>86</v>
      </c>
      <c r="AW262" s="14" t="s">
        <v>32</v>
      </c>
      <c r="AX262" s="14" t="s">
        <v>76</v>
      </c>
      <c r="AY262" s="253" t="s">
        <v>151</v>
      </c>
    </row>
    <row r="263" s="14" customFormat="1">
      <c r="A263" s="14"/>
      <c r="B263" s="243"/>
      <c r="C263" s="244"/>
      <c r="D263" s="234" t="s">
        <v>167</v>
      </c>
      <c r="E263" s="245" t="s">
        <v>1</v>
      </c>
      <c r="F263" s="246" t="s">
        <v>377</v>
      </c>
      <c r="G263" s="244"/>
      <c r="H263" s="247">
        <v>36.4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167</v>
      </c>
      <c r="AU263" s="253" t="s">
        <v>86</v>
      </c>
      <c r="AV263" s="14" t="s">
        <v>86</v>
      </c>
      <c r="AW263" s="14" t="s">
        <v>32</v>
      </c>
      <c r="AX263" s="14" t="s">
        <v>76</v>
      </c>
      <c r="AY263" s="253" t="s">
        <v>151</v>
      </c>
    </row>
    <row r="264" s="14" customFormat="1">
      <c r="A264" s="14"/>
      <c r="B264" s="243"/>
      <c r="C264" s="244"/>
      <c r="D264" s="234" t="s">
        <v>167</v>
      </c>
      <c r="E264" s="245" t="s">
        <v>1</v>
      </c>
      <c r="F264" s="246" t="s">
        <v>378</v>
      </c>
      <c r="G264" s="244"/>
      <c r="H264" s="247">
        <v>87.43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167</v>
      </c>
      <c r="AU264" s="253" t="s">
        <v>86</v>
      </c>
      <c r="AV264" s="14" t="s">
        <v>86</v>
      </c>
      <c r="AW264" s="14" t="s">
        <v>32</v>
      </c>
      <c r="AX264" s="14" t="s">
        <v>76</v>
      </c>
      <c r="AY264" s="253" t="s">
        <v>151</v>
      </c>
    </row>
    <row r="265" s="15" customFormat="1">
      <c r="A265" s="15"/>
      <c r="B265" s="254"/>
      <c r="C265" s="255"/>
      <c r="D265" s="234" t="s">
        <v>167</v>
      </c>
      <c r="E265" s="256" t="s">
        <v>1</v>
      </c>
      <c r="F265" s="257" t="s">
        <v>175</v>
      </c>
      <c r="G265" s="255"/>
      <c r="H265" s="258">
        <v>343.78999999999996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4" t="s">
        <v>167</v>
      </c>
      <c r="AU265" s="264" t="s">
        <v>86</v>
      </c>
      <c r="AV265" s="15" t="s">
        <v>176</v>
      </c>
      <c r="AW265" s="15" t="s">
        <v>32</v>
      </c>
      <c r="AX265" s="15" t="s">
        <v>76</v>
      </c>
      <c r="AY265" s="264" t="s">
        <v>151</v>
      </c>
    </row>
    <row r="266" s="14" customFormat="1">
      <c r="A266" s="14"/>
      <c r="B266" s="243"/>
      <c r="C266" s="244"/>
      <c r="D266" s="234" t="s">
        <v>167</v>
      </c>
      <c r="E266" s="245" t="s">
        <v>1</v>
      </c>
      <c r="F266" s="246" t="s">
        <v>379</v>
      </c>
      <c r="G266" s="244"/>
      <c r="H266" s="247">
        <v>116.2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167</v>
      </c>
      <c r="AU266" s="253" t="s">
        <v>86</v>
      </c>
      <c r="AV266" s="14" t="s">
        <v>86</v>
      </c>
      <c r="AW266" s="14" t="s">
        <v>32</v>
      </c>
      <c r="AX266" s="14" t="s">
        <v>76</v>
      </c>
      <c r="AY266" s="253" t="s">
        <v>151</v>
      </c>
    </row>
    <row r="267" s="16" customFormat="1">
      <c r="A267" s="16"/>
      <c r="B267" s="265"/>
      <c r="C267" s="266"/>
      <c r="D267" s="234" t="s">
        <v>167</v>
      </c>
      <c r="E267" s="267" t="s">
        <v>1</v>
      </c>
      <c r="F267" s="268" t="s">
        <v>178</v>
      </c>
      <c r="G267" s="266"/>
      <c r="H267" s="269">
        <v>459.98999999999992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5" t="s">
        <v>167</v>
      </c>
      <c r="AU267" s="275" t="s">
        <v>86</v>
      </c>
      <c r="AV267" s="16" t="s">
        <v>158</v>
      </c>
      <c r="AW267" s="16" t="s">
        <v>32</v>
      </c>
      <c r="AX267" s="16" t="s">
        <v>84</v>
      </c>
      <c r="AY267" s="275" t="s">
        <v>151</v>
      </c>
    </row>
    <row r="268" s="2" customFormat="1" ht="24.15" customHeight="1">
      <c r="A268" s="39"/>
      <c r="B268" s="40"/>
      <c r="C268" s="219" t="s">
        <v>384</v>
      </c>
      <c r="D268" s="219" t="s">
        <v>154</v>
      </c>
      <c r="E268" s="220" t="s">
        <v>385</v>
      </c>
      <c r="F268" s="221" t="s">
        <v>386</v>
      </c>
      <c r="G268" s="222" t="s">
        <v>164</v>
      </c>
      <c r="H268" s="223">
        <v>459.99</v>
      </c>
      <c r="I268" s="224"/>
      <c r="J268" s="225">
        <f>ROUND(I268*H268,2)</f>
        <v>0</v>
      </c>
      <c r="K268" s="221" t="s">
        <v>181</v>
      </c>
      <c r="L268" s="45"/>
      <c r="M268" s="226" t="s">
        <v>1</v>
      </c>
      <c r="N268" s="227" t="s">
        <v>41</v>
      </c>
      <c r="O268" s="92"/>
      <c r="P268" s="228">
        <f>O268*H268</f>
        <v>0</v>
      </c>
      <c r="Q268" s="228">
        <v>0.00029</v>
      </c>
      <c r="R268" s="228">
        <f>Q268*H268</f>
        <v>0.13339709999999998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243</v>
      </c>
      <c r="AT268" s="230" t="s">
        <v>154</v>
      </c>
      <c r="AU268" s="230" t="s">
        <v>86</v>
      </c>
      <c r="AY268" s="18" t="s">
        <v>151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84</v>
      </c>
      <c r="BK268" s="231">
        <f>ROUND(I268*H268,2)</f>
        <v>0</v>
      </c>
      <c r="BL268" s="18" t="s">
        <v>243</v>
      </c>
      <c r="BM268" s="230" t="s">
        <v>387</v>
      </c>
    </row>
    <row r="269" s="2" customFormat="1">
      <c r="A269" s="39"/>
      <c r="B269" s="40"/>
      <c r="C269" s="41"/>
      <c r="D269" s="234" t="s">
        <v>265</v>
      </c>
      <c r="E269" s="41"/>
      <c r="F269" s="277" t="s">
        <v>388</v>
      </c>
      <c r="G269" s="41"/>
      <c r="H269" s="41"/>
      <c r="I269" s="278"/>
      <c r="J269" s="41"/>
      <c r="K269" s="41"/>
      <c r="L269" s="45"/>
      <c r="M269" s="279"/>
      <c r="N269" s="280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265</v>
      </c>
      <c r="AU269" s="18" t="s">
        <v>86</v>
      </c>
    </row>
    <row r="270" s="14" customFormat="1">
      <c r="A270" s="14"/>
      <c r="B270" s="243"/>
      <c r="C270" s="244"/>
      <c r="D270" s="234" t="s">
        <v>167</v>
      </c>
      <c r="E270" s="245" t="s">
        <v>1</v>
      </c>
      <c r="F270" s="246" t="s">
        <v>372</v>
      </c>
      <c r="G270" s="244"/>
      <c r="H270" s="247">
        <v>32.76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167</v>
      </c>
      <c r="AU270" s="253" t="s">
        <v>86</v>
      </c>
      <c r="AV270" s="14" t="s">
        <v>86</v>
      </c>
      <c r="AW270" s="14" t="s">
        <v>32</v>
      </c>
      <c r="AX270" s="14" t="s">
        <v>76</v>
      </c>
      <c r="AY270" s="253" t="s">
        <v>151</v>
      </c>
    </row>
    <row r="271" s="14" customFormat="1">
      <c r="A271" s="14"/>
      <c r="B271" s="243"/>
      <c r="C271" s="244"/>
      <c r="D271" s="234" t="s">
        <v>167</v>
      </c>
      <c r="E271" s="245" t="s">
        <v>1</v>
      </c>
      <c r="F271" s="246" t="s">
        <v>373</v>
      </c>
      <c r="G271" s="244"/>
      <c r="H271" s="247">
        <v>59.28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167</v>
      </c>
      <c r="AU271" s="253" t="s">
        <v>86</v>
      </c>
      <c r="AV271" s="14" t="s">
        <v>86</v>
      </c>
      <c r="AW271" s="14" t="s">
        <v>32</v>
      </c>
      <c r="AX271" s="14" t="s">
        <v>76</v>
      </c>
      <c r="AY271" s="253" t="s">
        <v>151</v>
      </c>
    </row>
    <row r="272" s="14" customFormat="1">
      <c r="A272" s="14"/>
      <c r="B272" s="243"/>
      <c r="C272" s="244"/>
      <c r="D272" s="234" t="s">
        <v>167</v>
      </c>
      <c r="E272" s="245" t="s">
        <v>1</v>
      </c>
      <c r="F272" s="246" t="s">
        <v>374</v>
      </c>
      <c r="G272" s="244"/>
      <c r="H272" s="247">
        <v>43.42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167</v>
      </c>
      <c r="AU272" s="253" t="s">
        <v>86</v>
      </c>
      <c r="AV272" s="14" t="s">
        <v>86</v>
      </c>
      <c r="AW272" s="14" t="s">
        <v>32</v>
      </c>
      <c r="AX272" s="14" t="s">
        <v>76</v>
      </c>
      <c r="AY272" s="253" t="s">
        <v>151</v>
      </c>
    </row>
    <row r="273" s="14" customFormat="1">
      <c r="A273" s="14"/>
      <c r="B273" s="243"/>
      <c r="C273" s="244"/>
      <c r="D273" s="234" t="s">
        <v>167</v>
      </c>
      <c r="E273" s="245" t="s">
        <v>1</v>
      </c>
      <c r="F273" s="246" t="s">
        <v>375</v>
      </c>
      <c r="G273" s="244"/>
      <c r="H273" s="247">
        <v>43.16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167</v>
      </c>
      <c r="AU273" s="253" t="s">
        <v>86</v>
      </c>
      <c r="AV273" s="14" t="s">
        <v>86</v>
      </c>
      <c r="AW273" s="14" t="s">
        <v>32</v>
      </c>
      <c r="AX273" s="14" t="s">
        <v>76</v>
      </c>
      <c r="AY273" s="253" t="s">
        <v>151</v>
      </c>
    </row>
    <row r="274" s="14" customFormat="1">
      <c r="A274" s="14"/>
      <c r="B274" s="243"/>
      <c r="C274" s="244"/>
      <c r="D274" s="234" t="s">
        <v>167</v>
      </c>
      <c r="E274" s="245" t="s">
        <v>1</v>
      </c>
      <c r="F274" s="246" t="s">
        <v>376</v>
      </c>
      <c r="G274" s="244"/>
      <c r="H274" s="247">
        <v>41.34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167</v>
      </c>
      <c r="AU274" s="253" t="s">
        <v>86</v>
      </c>
      <c r="AV274" s="14" t="s">
        <v>86</v>
      </c>
      <c r="AW274" s="14" t="s">
        <v>32</v>
      </c>
      <c r="AX274" s="14" t="s">
        <v>76</v>
      </c>
      <c r="AY274" s="253" t="s">
        <v>151</v>
      </c>
    </row>
    <row r="275" s="14" customFormat="1">
      <c r="A275" s="14"/>
      <c r="B275" s="243"/>
      <c r="C275" s="244"/>
      <c r="D275" s="234" t="s">
        <v>167</v>
      </c>
      <c r="E275" s="245" t="s">
        <v>1</v>
      </c>
      <c r="F275" s="246" t="s">
        <v>377</v>
      </c>
      <c r="G275" s="244"/>
      <c r="H275" s="247">
        <v>36.4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167</v>
      </c>
      <c r="AU275" s="253" t="s">
        <v>86</v>
      </c>
      <c r="AV275" s="14" t="s">
        <v>86</v>
      </c>
      <c r="AW275" s="14" t="s">
        <v>32</v>
      </c>
      <c r="AX275" s="14" t="s">
        <v>76</v>
      </c>
      <c r="AY275" s="253" t="s">
        <v>151</v>
      </c>
    </row>
    <row r="276" s="14" customFormat="1">
      <c r="A276" s="14"/>
      <c r="B276" s="243"/>
      <c r="C276" s="244"/>
      <c r="D276" s="234" t="s">
        <v>167</v>
      </c>
      <c r="E276" s="245" t="s">
        <v>1</v>
      </c>
      <c r="F276" s="246" t="s">
        <v>378</v>
      </c>
      <c r="G276" s="244"/>
      <c r="H276" s="247">
        <v>87.43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167</v>
      </c>
      <c r="AU276" s="253" t="s">
        <v>86</v>
      </c>
      <c r="AV276" s="14" t="s">
        <v>86</v>
      </c>
      <c r="AW276" s="14" t="s">
        <v>32</v>
      </c>
      <c r="AX276" s="14" t="s">
        <v>76</v>
      </c>
      <c r="AY276" s="253" t="s">
        <v>151</v>
      </c>
    </row>
    <row r="277" s="15" customFormat="1">
      <c r="A277" s="15"/>
      <c r="B277" s="254"/>
      <c r="C277" s="255"/>
      <c r="D277" s="234" t="s">
        <v>167</v>
      </c>
      <c r="E277" s="256" t="s">
        <v>1</v>
      </c>
      <c r="F277" s="257" t="s">
        <v>175</v>
      </c>
      <c r="G277" s="255"/>
      <c r="H277" s="258">
        <v>343.78999999999996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167</v>
      </c>
      <c r="AU277" s="264" t="s">
        <v>86</v>
      </c>
      <c r="AV277" s="15" t="s">
        <v>176</v>
      </c>
      <c r="AW277" s="15" t="s">
        <v>32</v>
      </c>
      <c r="AX277" s="15" t="s">
        <v>76</v>
      </c>
      <c r="AY277" s="264" t="s">
        <v>151</v>
      </c>
    </row>
    <row r="278" s="14" customFormat="1">
      <c r="A278" s="14"/>
      <c r="B278" s="243"/>
      <c r="C278" s="244"/>
      <c r="D278" s="234" t="s">
        <v>167</v>
      </c>
      <c r="E278" s="245" t="s">
        <v>1</v>
      </c>
      <c r="F278" s="246" t="s">
        <v>379</v>
      </c>
      <c r="G278" s="244"/>
      <c r="H278" s="247">
        <v>116.2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167</v>
      </c>
      <c r="AU278" s="253" t="s">
        <v>86</v>
      </c>
      <c r="AV278" s="14" t="s">
        <v>86</v>
      </c>
      <c r="AW278" s="14" t="s">
        <v>32</v>
      </c>
      <c r="AX278" s="14" t="s">
        <v>76</v>
      </c>
      <c r="AY278" s="253" t="s">
        <v>151</v>
      </c>
    </row>
    <row r="279" s="16" customFormat="1">
      <c r="A279" s="16"/>
      <c r="B279" s="265"/>
      <c r="C279" s="266"/>
      <c r="D279" s="234" t="s">
        <v>167</v>
      </c>
      <c r="E279" s="267" t="s">
        <v>1</v>
      </c>
      <c r="F279" s="268" t="s">
        <v>178</v>
      </c>
      <c r="G279" s="266"/>
      <c r="H279" s="269">
        <v>459.98999999999992</v>
      </c>
      <c r="I279" s="270"/>
      <c r="J279" s="266"/>
      <c r="K279" s="266"/>
      <c r="L279" s="271"/>
      <c r="M279" s="272"/>
      <c r="N279" s="273"/>
      <c r="O279" s="273"/>
      <c r="P279" s="273"/>
      <c r="Q279" s="273"/>
      <c r="R279" s="273"/>
      <c r="S279" s="273"/>
      <c r="T279" s="274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75" t="s">
        <v>167</v>
      </c>
      <c r="AU279" s="275" t="s">
        <v>86</v>
      </c>
      <c r="AV279" s="16" t="s">
        <v>158</v>
      </c>
      <c r="AW279" s="16" t="s">
        <v>32</v>
      </c>
      <c r="AX279" s="16" t="s">
        <v>84</v>
      </c>
      <c r="AY279" s="275" t="s">
        <v>151</v>
      </c>
    </row>
    <row r="280" s="12" customFormat="1" ht="25.92" customHeight="1">
      <c r="A280" s="12"/>
      <c r="B280" s="203"/>
      <c r="C280" s="204"/>
      <c r="D280" s="205" t="s">
        <v>75</v>
      </c>
      <c r="E280" s="206" t="s">
        <v>313</v>
      </c>
      <c r="F280" s="206" t="s">
        <v>389</v>
      </c>
      <c r="G280" s="204"/>
      <c r="H280" s="204"/>
      <c r="I280" s="207"/>
      <c r="J280" s="208">
        <f>BK280</f>
        <v>0</v>
      </c>
      <c r="K280" s="204"/>
      <c r="L280" s="209"/>
      <c r="M280" s="210"/>
      <c r="N280" s="211"/>
      <c r="O280" s="211"/>
      <c r="P280" s="212">
        <f>P281+P284</f>
        <v>0</v>
      </c>
      <c r="Q280" s="211"/>
      <c r="R280" s="212">
        <f>R281+R284</f>
        <v>0</v>
      </c>
      <c r="S280" s="211"/>
      <c r="T280" s="213">
        <f>T281+T284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176</v>
      </c>
      <c r="AT280" s="215" t="s">
        <v>75</v>
      </c>
      <c r="AU280" s="215" t="s">
        <v>76</v>
      </c>
      <c r="AY280" s="214" t="s">
        <v>151</v>
      </c>
      <c r="BK280" s="216">
        <f>BK281+BK284</f>
        <v>0</v>
      </c>
    </row>
    <row r="281" s="12" customFormat="1" ht="22.8" customHeight="1">
      <c r="A281" s="12"/>
      <c r="B281" s="203"/>
      <c r="C281" s="204"/>
      <c r="D281" s="205" t="s">
        <v>75</v>
      </c>
      <c r="E281" s="217" t="s">
        <v>390</v>
      </c>
      <c r="F281" s="217" t="s">
        <v>391</v>
      </c>
      <c r="G281" s="204"/>
      <c r="H281" s="204"/>
      <c r="I281" s="207"/>
      <c r="J281" s="218">
        <f>BK281</f>
        <v>0</v>
      </c>
      <c r="K281" s="204"/>
      <c r="L281" s="209"/>
      <c r="M281" s="210"/>
      <c r="N281" s="211"/>
      <c r="O281" s="211"/>
      <c r="P281" s="212">
        <f>SUM(P282:P283)</f>
        <v>0</v>
      </c>
      <c r="Q281" s="211"/>
      <c r="R281" s="212">
        <f>SUM(R282:R283)</f>
        <v>0</v>
      </c>
      <c r="S281" s="211"/>
      <c r="T281" s="213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176</v>
      </c>
      <c r="AT281" s="215" t="s">
        <v>75</v>
      </c>
      <c r="AU281" s="215" t="s">
        <v>84</v>
      </c>
      <c r="AY281" s="214" t="s">
        <v>151</v>
      </c>
      <c r="BK281" s="216">
        <f>SUM(BK282:BK283)</f>
        <v>0</v>
      </c>
    </row>
    <row r="282" s="2" customFormat="1" ht="21.75" customHeight="1">
      <c r="A282" s="39"/>
      <c r="B282" s="40"/>
      <c r="C282" s="219" t="s">
        <v>392</v>
      </c>
      <c r="D282" s="219" t="s">
        <v>154</v>
      </c>
      <c r="E282" s="220" t="s">
        <v>393</v>
      </c>
      <c r="F282" s="221" t="s">
        <v>394</v>
      </c>
      <c r="G282" s="222" t="s">
        <v>203</v>
      </c>
      <c r="H282" s="223">
        <v>8</v>
      </c>
      <c r="I282" s="224"/>
      <c r="J282" s="225">
        <f>ROUND(I282*H282,2)</f>
        <v>0</v>
      </c>
      <c r="K282" s="221" t="s">
        <v>1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395</v>
      </c>
      <c r="AT282" s="230" t="s">
        <v>154</v>
      </c>
      <c r="AU282" s="230" t="s">
        <v>86</v>
      </c>
      <c r="AY282" s="18" t="s">
        <v>151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395</v>
      </c>
      <c r="BM282" s="230" t="s">
        <v>396</v>
      </c>
    </row>
    <row r="283" s="14" customFormat="1">
      <c r="A283" s="14"/>
      <c r="B283" s="243"/>
      <c r="C283" s="244"/>
      <c r="D283" s="234" t="s">
        <v>167</v>
      </c>
      <c r="E283" s="245" t="s">
        <v>1</v>
      </c>
      <c r="F283" s="246" t="s">
        <v>397</v>
      </c>
      <c r="G283" s="244"/>
      <c r="H283" s="247">
        <v>8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167</v>
      </c>
      <c r="AU283" s="253" t="s">
        <v>86</v>
      </c>
      <c r="AV283" s="14" t="s">
        <v>86</v>
      </c>
      <c r="AW283" s="14" t="s">
        <v>32</v>
      </c>
      <c r="AX283" s="14" t="s">
        <v>84</v>
      </c>
      <c r="AY283" s="253" t="s">
        <v>151</v>
      </c>
    </row>
    <row r="284" s="12" customFormat="1" ht="22.8" customHeight="1">
      <c r="A284" s="12"/>
      <c r="B284" s="203"/>
      <c r="C284" s="204"/>
      <c r="D284" s="205" t="s">
        <v>75</v>
      </c>
      <c r="E284" s="217" t="s">
        <v>398</v>
      </c>
      <c r="F284" s="217" t="s">
        <v>399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P285</f>
        <v>0</v>
      </c>
      <c r="Q284" s="211"/>
      <c r="R284" s="212">
        <f>R285</f>
        <v>0</v>
      </c>
      <c r="S284" s="211"/>
      <c r="T284" s="213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176</v>
      </c>
      <c r="AT284" s="215" t="s">
        <v>75</v>
      </c>
      <c r="AU284" s="215" t="s">
        <v>84</v>
      </c>
      <c r="AY284" s="214" t="s">
        <v>151</v>
      </c>
      <c r="BK284" s="216">
        <f>BK285</f>
        <v>0</v>
      </c>
    </row>
    <row r="285" s="2" customFormat="1" ht="24.15" customHeight="1">
      <c r="A285" s="39"/>
      <c r="B285" s="40"/>
      <c r="C285" s="219" t="s">
        <v>400</v>
      </c>
      <c r="D285" s="219" t="s">
        <v>154</v>
      </c>
      <c r="E285" s="220" t="s">
        <v>401</v>
      </c>
      <c r="F285" s="221" t="s">
        <v>402</v>
      </c>
      <c r="G285" s="222" t="s">
        <v>203</v>
      </c>
      <c r="H285" s="223">
        <v>1</v>
      </c>
      <c r="I285" s="224"/>
      <c r="J285" s="225">
        <f>ROUND(I285*H285,2)</f>
        <v>0</v>
      </c>
      <c r="K285" s="221" t="s">
        <v>1</v>
      </c>
      <c r="L285" s="45"/>
      <c r="M285" s="291" t="s">
        <v>1</v>
      </c>
      <c r="N285" s="292" t="s">
        <v>41</v>
      </c>
      <c r="O285" s="293"/>
      <c r="P285" s="294">
        <f>O285*H285</f>
        <v>0</v>
      </c>
      <c r="Q285" s="294">
        <v>0</v>
      </c>
      <c r="R285" s="294">
        <f>Q285*H285</f>
        <v>0</v>
      </c>
      <c r="S285" s="294">
        <v>0</v>
      </c>
      <c r="T285" s="29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395</v>
      </c>
      <c r="AT285" s="230" t="s">
        <v>154</v>
      </c>
      <c r="AU285" s="230" t="s">
        <v>86</v>
      </c>
      <c r="AY285" s="18" t="s">
        <v>151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395</v>
      </c>
      <c r="BM285" s="230" t="s">
        <v>403</v>
      </c>
    </row>
    <row r="286" s="2" customFormat="1" ht="6.96" customHeight="1">
      <c r="A286" s="39"/>
      <c r="B286" s="67"/>
      <c r="C286" s="68"/>
      <c r="D286" s="68"/>
      <c r="E286" s="68"/>
      <c r="F286" s="68"/>
      <c r="G286" s="68"/>
      <c r="H286" s="68"/>
      <c r="I286" s="68"/>
      <c r="J286" s="68"/>
      <c r="K286" s="68"/>
      <c r="L286" s="45"/>
      <c r="M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</row>
  </sheetData>
  <sheetProtection sheet="1" autoFilter="0" formatColumns="0" formatRows="0" objects="1" scenarios="1" spinCount="100000" saltValue="9S+VgWyuhwQpuwG+B28BiTO9HOKfDUuYyc7gaweVycKS8Hoctz2d/Jd9o6bP/Uts1CAqqjZEF19HOrb6IGpDBw==" hashValue="ldlO7X3woFFuP3CZ2Y7Upx3WAf5TtN/YJhGKjVg2DqMBfS7CfSkpSzlXetcV9Nphl3pBtVUccR/+yqQLdeACzA==" algorithmName="SHA-512" password="CC35"/>
  <autoFilter ref="C132:K285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 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ROUND((SUM(BE139:BE324)),  2)</f>
        <v>0</v>
      </c>
      <c r="G33" s="39"/>
      <c r="H33" s="39"/>
      <c r="I33" s="156">
        <v>0.21</v>
      </c>
      <c r="J33" s="155">
        <f>ROUND(((SUM(BE139:BE324))*I33),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ROUND((SUM(BF139:BF324)),  2)</f>
        <v>0</v>
      </c>
      <c r="G34" s="39"/>
      <c r="H34" s="39"/>
      <c r="I34" s="156">
        <v>0.12</v>
      </c>
      <c r="J34" s="155">
        <f>ROUND(((SUM(BF139:BF324))*I34),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ROUND((SUM(BG139:BG324)),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ROUND((SUM(BH139:BH324)),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ROUND((SUM(BI139:BI324)),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 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002 - Čp 380, byt č. 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J168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J181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124</v>
      </c>
      <c r="E102" s="189"/>
      <c r="F102" s="189"/>
      <c r="G102" s="189"/>
      <c r="H102" s="189"/>
      <c r="I102" s="189"/>
      <c r="J102" s="190">
        <f>J187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125</v>
      </c>
      <c r="E103" s="183"/>
      <c r="F103" s="183"/>
      <c r="G103" s="183"/>
      <c r="H103" s="183"/>
      <c r="I103" s="183"/>
      <c r="J103" s="184">
        <f>J189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405</v>
      </c>
      <c r="E104" s="189"/>
      <c r="F104" s="189"/>
      <c r="G104" s="189"/>
      <c r="H104" s="189"/>
      <c r="I104" s="189"/>
      <c r="J104" s="190">
        <f>J190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126</v>
      </c>
      <c r="E105" s="189"/>
      <c r="F105" s="189"/>
      <c r="G105" s="189"/>
      <c r="H105" s="189"/>
      <c r="I105" s="189"/>
      <c r="J105" s="190">
        <f>J196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406</v>
      </c>
      <c r="E106" s="189"/>
      <c r="F106" s="189"/>
      <c r="G106" s="189"/>
      <c r="H106" s="189"/>
      <c r="I106" s="189"/>
      <c r="J106" s="190">
        <f>J203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407</v>
      </c>
      <c r="E107" s="189"/>
      <c r="F107" s="189"/>
      <c r="G107" s="189"/>
      <c r="H107" s="189"/>
      <c r="I107" s="189"/>
      <c r="J107" s="190">
        <f>J205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408</v>
      </c>
      <c r="E108" s="189"/>
      <c r="F108" s="189"/>
      <c r="G108" s="189"/>
      <c r="H108" s="189"/>
      <c r="I108" s="189"/>
      <c r="J108" s="190">
        <f>J210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127</v>
      </c>
      <c r="E109" s="189"/>
      <c r="F109" s="189"/>
      <c r="G109" s="189"/>
      <c r="H109" s="189"/>
      <c r="I109" s="189"/>
      <c r="J109" s="190">
        <f>J221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128</v>
      </c>
      <c r="E110" s="189"/>
      <c r="F110" s="189"/>
      <c r="G110" s="189"/>
      <c r="H110" s="189"/>
      <c r="I110" s="189"/>
      <c r="J110" s="190">
        <f>J225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129</v>
      </c>
      <c r="E111" s="189"/>
      <c r="F111" s="189"/>
      <c r="G111" s="189"/>
      <c r="H111" s="189"/>
      <c r="I111" s="189"/>
      <c r="J111" s="190">
        <f>J250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130</v>
      </c>
      <c r="E112" s="189"/>
      <c r="F112" s="189"/>
      <c r="G112" s="189"/>
      <c r="H112" s="189"/>
      <c r="I112" s="189"/>
      <c r="J112" s="190">
        <f>J267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131</v>
      </c>
      <c r="E113" s="189"/>
      <c r="F113" s="189"/>
      <c r="G113" s="189"/>
      <c r="H113" s="189"/>
      <c r="I113" s="189"/>
      <c r="J113" s="190">
        <f>J284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132</v>
      </c>
      <c r="E114" s="189"/>
      <c r="F114" s="189"/>
      <c r="G114" s="189"/>
      <c r="H114" s="189"/>
      <c r="I114" s="189"/>
      <c r="J114" s="190">
        <f>J286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133</v>
      </c>
      <c r="E115" s="183"/>
      <c r="F115" s="183"/>
      <c r="G115" s="183"/>
      <c r="H115" s="183"/>
      <c r="I115" s="183"/>
      <c r="J115" s="184">
        <f>J312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6"/>
      <c r="C116" s="187"/>
      <c r="D116" s="188" t="s">
        <v>134</v>
      </c>
      <c r="E116" s="189"/>
      <c r="F116" s="189"/>
      <c r="G116" s="189"/>
      <c r="H116" s="189"/>
      <c r="I116" s="189"/>
      <c r="J116" s="190">
        <f>J313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0"/>
      <c r="C117" s="181"/>
      <c r="D117" s="182" t="s">
        <v>409</v>
      </c>
      <c r="E117" s="183"/>
      <c r="F117" s="183"/>
      <c r="G117" s="183"/>
      <c r="H117" s="183"/>
      <c r="I117" s="183"/>
      <c r="J117" s="184">
        <f>J316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80"/>
      <c r="C118" s="181"/>
      <c r="D118" s="182" t="s">
        <v>410</v>
      </c>
      <c r="E118" s="183"/>
      <c r="F118" s="183"/>
      <c r="G118" s="183"/>
      <c r="H118" s="183"/>
      <c r="I118" s="183"/>
      <c r="J118" s="184">
        <f>J322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6"/>
      <c r="C119" s="187"/>
      <c r="D119" s="188" t="s">
        <v>411</v>
      </c>
      <c r="E119" s="189"/>
      <c r="F119" s="189"/>
      <c r="G119" s="189"/>
      <c r="H119" s="189"/>
      <c r="I119" s="189"/>
      <c r="J119" s="190">
        <f>J323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136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>Oprava bytů po povodni , Červená kolonie Bohumín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112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002 - Čp 380, byt č. 2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Bohumín</v>
      </c>
      <c r="G133" s="41"/>
      <c r="H133" s="41"/>
      <c r="I133" s="33" t="s">
        <v>22</v>
      </c>
      <c r="J133" s="80" t="str">
        <f>IF(J12="","",J12)</f>
        <v>15. 11. 2024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>Město Bohumín</v>
      </c>
      <c r="G135" s="41"/>
      <c r="H135" s="41"/>
      <c r="I135" s="33" t="s">
        <v>30</v>
      </c>
      <c r="J135" s="37" t="str">
        <f>E21</f>
        <v>ATRIS s.r.o.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>Barbora Kyšková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137</v>
      </c>
      <c r="D138" s="195" t="s">
        <v>61</v>
      </c>
      <c r="E138" s="195" t="s">
        <v>57</v>
      </c>
      <c r="F138" s="195" t="s">
        <v>58</v>
      </c>
      <c r="G138" s="195" t="s">
        <v>138</v>
      </c>
      <c r="H138" s="195" t="s">
        <v>139</v>
      </c>
      <c r="I138" s="195" t="s">
        <v>140</v>
      </c>
      <c r="J138" s="195" t="s">
        <v>116</v>
      </c>
      <c r="K138" s="196" t="s">
        <v>141</v>
      </c>
      <c r="L138" s="197"/>
      <c r="M138" s="101" t="s">
        <v>1</v>
      </c>
      <c r="N138" s="102" t="s">
        <v>40</v>
      </c>
      <c r="O138" s="102" t="s">
        <v>142</v>
      </c>
      <c r="P138" s="102" t="s">
        <v>143</v>
      </c>
      <c r="Q138" s="102" t="s">
        <v>144</v>
      </c>
      <c r="R138" s="102" t="s">
        <v>145</v>
      </c>
      <c r="S138" s="102" t="s">
        <v>146</v>
      </c>
      <c r="T138" s="103" t="s">
        <v>147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148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P140+P189+P312+P316+P322</f>
        <v>0</v>
      </c>
      <c r="Q139" s="105"/>
      <c r="R139" s="200">
        <f>R140+R189+R312+R316+R322</f>
        <v>10.724036800000002</v>
      </c>
      <c r="S139" s="105"/>
      <c r="T139" s="201">
        <f>T140+T189+T312+T316+T322</f>
        <v>0.84243700000000016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75</v>
      </c>
      <c r="AU139" s="18" t="s">
        <v>118</v>
      </c>
      <c r="BK139" s="202">
        <f>BK140+BK189+BK312+BK316+BK322</f>
        <v>0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149</v>
      </c>
      <c r="F140" s="206" t="s">
        <v>150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P141+P143+P168+P181+P187</f>
        <v>0</v>
      </c>
      <c r="Q140" s="211"/>
      <c r="R140" s="212">
        <f>R141+R143+R168+R181+R187</f>
        <v>9.7921610000000016</v>
      </c>
      <c r="S140" s="211"/>
      <c r="T140" s="213">
        <f>T141+T143+T168+T181+T187</f>
        <v>0.77043700000000016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151</v>
      </c>
      <c r="BK140" s="216">
        <f>BK141+BK143+BK168+BK181+BK187</f>
        <v>0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152</v>
      </c>
      <c r="F141" s="217" t="s">
        <v>153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84</v>
      </c>
      <c r="AY141" s="214" t="s">
        <v>151</v>
      </c>
      <c r="BK141" s="216">
        <f>BK142</f>
        <v>0</v>
      </c>
    </row>
    <row r="142" s="2" customFormat="1" ht="16.5" customHeight="1">
      <c r="A142" s="39"/>
      <c r="B142" s="40"/>
      <c r="C142" s="219" t="s">
        <v>84</v>
      </c>
      <c r="D142" s="219" t="s">
        <v>154</v>
      </c>
      <c r="E142" s="220" t="s">
        <v>155</v>
      </c>
      <c r="F142" s="221" t="s">
        <v>156</v>
      </c>
      <c r="G142" s="222" t="s">
        <v>157</v>
      </c>
      <c r="H142" s="223">
        <v>10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158</v>
      </c>
      <c r="AT142" s="230" t="s">
        <v>154</v>
      </c>
      <c r="AU142" s="230" t="s">
        <v>86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158</v>
      </c>
      <c r="BM142" s="230" t="s">
        <v>412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160</v>
      </c>
      <c r="F143" s="217" t="s">
        <v>161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SUM(P144:P167)</f>
        <v>0</v>
      </c>
      <c r="Q143" s="211"/>
      <c r="R143" s="212">
        <f>SUM(R144:R167)</f>
        <v>9.7869610000000016</v>
      </c>
      <c r="S143" s="211"/>
      <c r="T143" s="213">
        <f>SUM(T144:T167)</f>
        <v>0.001437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151</v>
      </c>
      <c r="BK143" s="216">
        <f>SUM(BK144:BK167)</f>
        <v>0</v>
      </c>
    </row>
    <row r="144" s="2" customFormat="1" ht="24.15" customHeight="1">
      <c r="A144" s="39"/>
      <c r="B144" s="40"/>
      <c r="C144" s="219" t="s">
        <v>86</v>
      </c>
      <c r="D144" s="219" t="s">
        <v>154</v>
      </c>
      <c r="E144" s="220" t="s">
        <v>162</v>
      </c>
      <c r="F144" s="221" t="s">
        <v>163</v>
      </c>
      <c r="G144" s="222" t="s">
        <v>164</v>
      </c>
      <c r="H144" s="223">
        <v>76.9</v>
      </c>
      <c r="I144" s="224"/>
      <c r="J144" s="225">
        <f>ROUND(I144*H144,2)</f>
        <v>0</v>
      </c>
      <c r="K144" s="221" t="s">
        <v>165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0.017000000000000002</v>
      </c>
      <c r="R144" s="228">
        <f>Q144*H144</f>
        <v>1.3073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158</v>
      </c>
      <c r="AT144" s="230" t="s">
        <v>154</v>
      </c>
      <c r="AU144" s="230" t="s">
        <v>86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158</v>
      </c>
      <c r="BM144" s="230" t="s">
        <v>166</v>
      </c>
    </row>
    <row r="145" s="13" customFormat="1">
      <c r="A145" s="13"/>
      <c r="B145" s="232"/>
      <c r="C145" s="233"/>
      <c r="D145" s="234" t="s">
        <v>167</v>
      </c>
      <c r="E145" s="235" t="s">
        <v>1</v>
      </c>
      <c r="F145" s="236" t="s">
        <v>168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167</v>
      </c>
      <c r="AU145" s="242" t="s">
        <v>86</v>
      </c>
      <c r="AV145" s="13" t="s">
        <v>84</v>
      </c>
      <c r="AW145" s="13" t="s">
        <v>32</v>
      </c>
      <c r="AX145" s="13" t="s">
        <v>76</v>
      </c>
      <c r="AY145" s="242" t="s">
        <v>151</v>
      </c>
    </row>
    <row r="146" s="14" customFormat="1">
      <c r="A146" s="14"/>
      <c r="B146" s="243"/>
      <c r="C146" s="244"/>
      <c r="D146" s="234" t="s">
        <v>167</v>
      </c>
      <c r="E146" s="245" t="s">
        <v>1</v>
      </c>
      <c r="F146" s="246" t="s">
        <v>169</v>
      </c>
      <c r="G146" s="244"/>
      <c r="H146" s="247">
        <v>9.6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167</v>
      </c>
      <c r="AU146" s="253" t="s">
        <v>86</v>
      </c>
      <c r="AV146" s="14" t="s">
        <v>86</v>
      </c>
      <c r="AW146" s="14" t="s">
        <v>32</v>
      </c>
      <c r="AX146" s="14" t="s">
        <v>76</v>
      </c>
      <c r="AY146" s="253" t="s">
        <v>151</v>
      </c>
    </row>
    <row r="147" s="14" customFormat="1">
      <c r="A147" s="14"/>
      <c r="B147" s="243"/>
      <c r="C147" s="244"/>
      <c r="D147" s="234" t="s">
        <v>167</v>
      </c>
      <c r="E147" s="245" t="s">
        <v>1</v>
      </c>
      <c r="F147" s="246" t="s">
        <v>170</v>
      </c>
      <c r="G147" s="244"/>
      <c r="H147" s="247">
        <v>18.7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167</v>
      </c>
      <c r="AU147" s="253" t="s">
        <v>86</v>
      </c>
      <c r="AV147" s="14" t="s">
        <v>86</v>
      </c>
      <c r="AW147" s="14" t="s">
        <v>32</v>
      </c>
      <c r="AX147" s="14" t="s">
        <v>76</v>
      </c>
      <c r="AY147" s="253" t="s">
        <v>151</v>
      </c>
    </row>
    <row r="148" s="14" customFormat="1">
      <c r="A148" s="14"/>
      <c r="B148" s="243"/>
      <c r="C148" s="244"/>
      <c r="D148" s="234" t="s">
        <v>167</v>
      </c>
      <c r="E148" s="245" t="s">
        <v>1</v>
      </c>
      <c r="F148" s="246" t="s">
        <v>413</v>
      </c>
      <c r="G148" s="244"/>
      <c r="H148" s="247">
        <v>16.600000000000002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167</v>
      </c>
      <c r="AU148" s="253" t="s">
        <v>86</v>
      </c>
      <c r="AV148" s="14" t="s">
        <v>86</v>
      </c>
      <c r="AW148" s="14" t="s">
        <v>32</v>
      </c>
      <c r="AX148" s="14" t="s">
        <v>76</v>
      </c>
      <c r="AY148" s="253" t="s">
        <v>151</v>
      </c>
    </row>
    <row r="149" s="15" customFormat="1">
      <c r="A149" s="15"/>
      <c r="B149" s="254"/>
      <c r="C149" s="255"/>
      <c r="D149" s="234" t="s">
        <v>167</v>
      </c>
      <c r="E149" s="256" t="s">
        <v>1</v>
      </c>
      <c r="F149" s="257" t="s">
        <v>175</v>
      </c>
      <c r="G149" s="255"/>
      <c r="H149" s="258">
        <v>44.9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167</v>
      </c>
      <c r="AU149" s="264" t="s">
        <v>86</v>
      </c>
      <c r="AV149" s="15" t="s">
        <v>176</v>
      </c>
      <c r="AW149" s="15" t="s">
        <v>32</v>
      </c>
      <c r="AX149" s="15" t="s">
        <v>76</v>
      </c>
      <c r="AY149" s="264" t="s">
        <v>151</v>
      </c>
    </row>
    <row r="150" s="14" customFormat="1">
      <c r="A150" s="14"/>
      <c r="B150" s="243"/>
      <c r="C150" s="244"/>
      <c r="D150" s="234" t="s">
        <v>167</v>
      </c>
      <c r="E150" s="245" t="s">
        <v>1</v>
      </c>
      <c r="F150" s="246" t="s">
        <v>177</v>
      </c>
      <c r="G150" s="244"/>
      <c r="H150" s="247">
        <v>32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167</v>
      </c>
      <c r="AU150" s="253" t="s">
        <v>86</v>
      </c>
      <c r="AV150" s="14" t="s">
        <v>86</v>
      </c>
      <c r="AW150" s="14" t="s">
        <v>32</v>
      </c>
      <c r="AX150" s="14" t="s">
        <v>76</v>
      </c>
      <c r="AY150" s="253" t="s">
        <v>151</v>
      </c>
    </row>
    <row r="151" s="16" customFormat="1">
      <c r="A151" s="16"/>
      <c r="B151" s="265"/>
      <c r="C151" s="266"/>
      <c r="D151" s="234" t="s">
        <v>167</v>
      </c>
      <c r="E151" s="267" t="s">
        <v>1</v>
      </c>
      <c r="F151" s="268" t="s">
        <v>178</v>
      </c>
      <c r="G151" s="266"/>
      <c r="H151" s="269">
        <v>76.9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167</v>
      </c>
      <c r="AU151" s="275" t="s">
        <v>86</v>
      </c>
      <c r="AV151" s="16" t="s">
        <v>158</v>
      </c>
      <c r="AW151" s="16" t="s">
        <v>32</v>
      </c>
      <c r="AX151" s="16" t="s">
        <v>84</v>
      </c>
      <c r="AY151" s="275" t="s">
        <v>151</v>
      </c>
    </row>
    <row r="152" s="2" customFormat="1" ht="16.5" customHeight="1">
      <c r="A152" s="39"/>
      <c r="B152" s="40"/>
      <c r="C152" s="219" t="s">
        <v>176</v>
      </c>
      <c r="D152" s="219" t="s">
        <v>154</v>
      </c>
      <c r="E152" s="220" t="s">
        <v>179</v>
      </c>
      <c r="F152" s="221" t="s">
        <v>180</v>
      </c>
      <c r="G152" s="222" t="s">
        <v>164</v>
      </c>
      <c r="H152" s="223">
        <v>23.95</v>
      </c>
      <c r="I152" s="224"/>
      <c r="J152" s="225">
        <f>ROUND(I152*H152,2)</f>
        <v>0</v>
      </c>
      <c r="K152" s="221" t="s">
        <v>181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0.00198</v>
      </c>
      <c r="R152" s="228">
        <f>Q152*H152</f>
        <v>0.047421</v>
      </c>
      <c r="S152" s="228">
        <v>6E-05</v>
      </c>
      <c r="T152" s="229">
        <f>S152*H152</f>
        <v>0.001437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158</v>
      </c>
      <c r="AT152" s="230" t="s">
        <v>154</v>
      </c>
      <c r="AU152" s="230" t="s">
        <v>86</v>
      </c>
      <c r="AY152" s="18" t="s">
        <v>151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158</v>
      </c>
      <c r="BM152" s="230" t="s">
        <v>182</v>
      </c>
    </row>
    <row r="153" s="14" customFormat="1">
      <c r="A153" s="14"/>
      <c r="B153" s="243"/>
      <c r="C153" s="244"/>
      <c r="D153" s="234" t="s">
        <v>167</v>
      </c>
      <c r="E153" s="245" t="s">
        <v>1</v>
      </c>
      <c r="F153" s="246" t="s">
        <v>414</v>
      </c>
      <c r="G153" s="244"/>
      <c r="H153" s="247">
        <v>10.44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167</v>
      </c>
      <c r="AU153" s="253" t="s">
        <v>86</v>
      </c>
      <c r="AV153" s="14" t="s">
        <v>86</v>
      </c>
      <c r="AW153" s="14" t="s">
        <v>32</v>
      </c>
      <c r="AX153" s="14" t="s">
        <v>76</v>
      </c>
      <c r="AY153" s="253" t="s">
        <v>151</v>
      </c>
    </row>
    <row r="154" s="14" customFormat="1">
      <c r="A154" s="14"/>
      <c r="B154" s="243"/>
      <c r="C154" s="244"/>
      <c r="D154" s="234" t="s">
        <v>167</v>
      </c>
      <c r="E154" s="245" t="s">
        <v>1</v>
      </c>
      <c r="F154" s="246" t="s">
        <v>184</v>
      </c>
      <c r="G154" s="244"/>
      <c r="H154" s="247">
        <v>13.51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167</v>
      </c>
      <c r="AU154" s="253" t="s">
        <v>86</v>
      </c>
      <c r="AV154" s="14" t="s">
        <v>86</v>
      </c>
      <c r="AW154" s="14" t="s">
        <v>32</v>
      </c>
      <c r="AX154" s="14" t="s">
        <v>76</v>
      </c>
      <c r="AY154" s="253" t="s">
        <v>151</v>
      </c>
    </row>
    <row r="155" s="16" customFormat="1">
      <c r="A155" s="16"/>
      <c r="B155" s="265"/>
      <c r="C155" s="266"/>
      <c r="D155" s="234" t="s">
        <v>167</v>
      </c>
      <c r="E155" s="267" t="s">
        <v>1</v>
      </c>
      <c r="F155" s="268" t="s">
        <v>178</v>
      </c>
      <c r="G155" s="266"/>
      <c r="H155" s="269">
        <v>23.95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5" t="s">
        <v>167</v>
      </c>
      <c r="AU155" s="275" t="s">
        <v>86</v>
      </c>
      <c r="AV155" s="16" t="s">
        <v>158</v>
      </c>
      <c r="AW155" s="16" t="s">
        <v>32</v>
      </c>
      <c r="AX155" s="16" t="s">
        <v>84</v>
      </c>
      <c r="AY155" s="275" t="s">
        <v>151</v>
      </c>
    </row>
    <row r="156" s="2" customFormat="1" ht="24.15" customHeight="1">
      <c r="A156" s="39"/>
      <c r="B156" s="40"/>
      <c r="C156" s="219" t="s">
        <v>158</v>
      </c>
      <c r="D156" s="219" t="s">
        <v>154</v>
      </c>
      <c r="E156" s="220" t="s">
        <v>185</v>
      </c>
      <c r="F156" s="221" t="s">
        <v>186</v>
      </c>
      <c r="G156" s="222" t="s">
        <v>187</v>
      </c>
      <c r="H156" s="223">
        <v>20</v>
      </c>
      <c r="I156" s="224"/>
      <c r="J156" s="225">
        <f>ROUND(I156*H156,2)</f>
        <v>0</v>
      </c>
      <c r="K156" s="221" t="s">
        <v>181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0.0015</v>
      </c>
      <c r="R156" s="228">
        <f>Q156*H156</f>
        <v>0.03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158</v>
      </c>
      <c r="AT156" s="230" t="s">
        <v>154</v>
      </c>
      <c r="AU156" s="230" t="s">
        <v>86</v>
      </c>
      <c r="AY156" s="18" t="s">
        <v>151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158</v>
      </c>
      <c r="BM156" s="230" t="s">
        <v>188</v>
      </c>
    </row>
    <row r="157" s="14" customFormat="1">
      <c r="A157" s="14"/>
      <c r="B157" s="243"/>
      <c r="C157" s="244"/>
      <c r="D157" s="234" t="s">
        <v>167</v>
      </c>
      <c r="E157" s="245" t="s">
        <v>1</v>
      </c>
      <c r="F157" s="246" t="s">
        <v>415</v>
      </c>
      <c r="G157" s="244"/>
      <c r="H157" s="247">
        <v>10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167</v>
      </c>
      <c r="AU157" s="253" t="s">
        <v>86</v>
      </c>
      <c r="AV157" s="14" t="s">
        <v>86</v>
      </c>
      <c r="AW157" s="14" t="s">
        <v>32</v>
      </c>
      <c r="AX157" s="14" t="s">
        <v>76</v>
      </c>
      <c r="AY157" s="253" t="s">
        <v>151</v>
      </c>
    </row>
    <row r="158" s="14" customFormat="1">
      <c r="A158" s="14"/>
      <c r="B158" s="243"/>
      <c r="C158" s="244"/>
      <c r="D158" s="234" t="s">
        <v>167</v>
      </c>
      <c r="E158" s="245" t="s">
        <v>1</v>
      </c>
      <c r="F158" s="246" t="s">
        <v>190</v>
      </c>
      <c r="G158" s="244"/>
      <c r="H158" s="247">
        <v>10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167</v>
      </c>
      <c r="AU158" s="253" t="s">
        <v>86</v>
      </c>
      <c r="AV158" s="14" t="s">
        <v>86</v>
      </c>
      <c r="AW158" s="14" t="s">
        <v>32</v>
      </c>
      <c r="AX158" s="14" t="s">
        <v>76</v>
      </c>
      <c r="AY158" s="253" t="s">
        <v>151</v>
      </c>
    </row>
    <row r="159" s="16" customFormat="1">
      <c r="A159" s="16"/>
      <c r="B159" s="265"/>
      <c r="C159" s="266"/>
      <c r="D159" s="234" t="s">
        <v>167</v>
      </c>
      <c r="E159" s="267" t="s">
        <v>1</v>
      </c>
      <c r="F159" s="268" t="s">
        <v>178</v>
      </c>
      <c r="G159" s="266"/>
      <c r="H159" s="269">
        <v>20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5" t="s">
        <v>167</v>
      </c>
      <c r="AU159" s="275" t="s">
        <v>86</v>
      </c>
      <c r="AV159" s="16" t="s">
        <v>158</v>
      </c>
      <c r="AW159" s="16" t="s">
        <v>32</v>
      </c>
      <c r="AX159" s="16" t="s">
        <v>84</v>
      </c>
      <c r="AY159" s="275" t="s">
        <v>151</v>
      </c>
    </row>
    <row r="160" s="2" customFormat="1" ht="24.15" customHeight="1">
      <c r="A160" s="39"/>
      <c r="B160" s="40"/>
      <c r="C160" s="219" t="s">
        <v>193</v>
      </c>
      <c r="D160" s="219" t="s">
        <v>154</v>
      </c>
      <c r="E160" s="220" t="s">
        <v>416</v>
      </c>
      <c r="F160" s="221" t="s">
        <v>417</v>
      </c>
      <c r="G160" s="222" t="s">
        <v>164</v>
      </c>
      <c r="H160" s="223">
        <v>47.74</v>
      </c>
      <c r="I160" s="224"/>
      <c r="J160" s="225">
        <f>ROUND(I160*H160,2)</f>
        <v>0</v>
      </c>
      <c r="K160" s="221" t="s">
        <v>181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0.11</v>
      </c>
      <c r="R160" s="228">
        <f>Q160*H160</f>
        <v>5.2514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158</v>
      </c>
      <c r="AT160" s="230" t="s">
        <v>154</v>
      </c>
      <c r="AU160" s="230" t="s">
        <v>86</v>
      </c>
      <c r="AY160" s="18" t="s">
        <v>151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158</v>
      </c>
      <c r="BM160" s="230" t="s">
        <v>418</v>
      </c>
    </row>
    <row r="161" s="14" customFormat="1">
      <c r="A161" s="14"/>
      <c r="B161" s="243"/>
      <c r="C161" s="244"/>
      <c r="D161" s="234" t="s">
        <v>167</v>
      </c>
      <c r="E161" s="245" t="s">
        <v>1</v>
      </c>
      <c r="F161" s="246" t="s">
        <v>419</v>
      </c>
      <c r="G161" s="244"/>
      <c r="H161" s="247">
        <v>47.74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167</v>
      </c>
      <c r="AU161" s="253" t="s">
        <v>86</v>
      </c>
      <c r="AV161" s="14" t="s">
        <v>86</v>
      </c>
      <c r="AW161" s="14" t="s">
        <v>32</v>
      </c>
      <c r="AX161" s="14" t="s">
        <v>84</v>
      </c>
      <c r="AY161" s="253" t="s">
        <v>151</v>
      </c>
    </row>
    <row r="162" s="2" customFormat="1" ht="24.15" customHeight="1">
      <c r="A162" s="39"/>
      <c r="B162" s="40"/>
      <c r="C162" s="219" t="s">
        <v>160</v>
      </c>
      <c r="D162" s="219" t="s">
        <v>154</v>
      </c>
      <c r="E162" s="220" t="s">
        <v>420</v>
      </c>
      <c r="F162" s="221" t="s">
        <v>421</v>
      </c>
      <c r="G162" s="222" t="s">
        <v>164</v>
      </c>
      <c r="H162" s="223">
        <v>286.44</v>
      </c>
      <c r="I162" s="224"/>
      <c r="J162" s="225">
        <f>ROUND(I162*H162,2)</f>
        <v>0</v>
      </c>
      <c r="K162" s="221" t="s">
        <v>181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0.011</v>
      </c>
      <c r="R162" s="228">
        <f>Q162*H162</f>
        <v>3.1508399999999996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158</v>
      </c>
      <c r="AT162" s="230" t="s">
        <v>154</v>
      </c>
      <c r="AU162" s="230" t="s">
        <v>86</v>
      </c>
      <c r="AY162" s="18" t="s">
        <v>151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158</v>
      </c>
      <c r="BM162" s="230" t="s">
        <v>422</v>
      </c>
    </row>
    <row r="163" s="14" customFormat="1">
      <c r="A163" s="14"/>
      <c r="B163" s="243"/>
      <c r="C163" s="244"/>
      <c r="D163" s="234" t="s">
        <v>167</v>
      </c>
      <c r="E163" s="245" t="s">
        <v>1</v>
      </c>
      <c r="F163" s="246" t="s">
        <v>423</v>
      </c>
      <c r="G163" s="244"/>
      <c r="H163" s="247">
        <v>286.44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167</v>
      </c>
      <c r="AU163" s="253" t="s">
        <v>86</v>
      </c>
      <c r="AV163" s="14" t="s">
        <v>86</v>
      </c>
      <c r="AW163" s="14" t="s">
        <v>32</v>
      </c>
      <c r="AX163" s="14" t="s">
        <v>84</v>
      </c>
      <c r="AY163" s="253" t="s">
        <v>151</v>
      </c>
    </row>
    <row r="164" s="2" customFormat="1" ht="16.5" customHeight="1">
      <c r="A164" s="39"/>
      <c r="B164" s="40"/>
      <c r="C164" s="219" t="s">
        <v>200</v>
      </c>
      <c r="D164" s="219" t="s">
        <v>154</v>
      </c>
      <c r="E164" s="220" t="s">
        <v>424</v>
      </c>
      <c r="F164" s="221" t="s">
        <v>425</v>
      </c>
      <c r="G164" s="222" t="s">
        <v>164</v>
      </c>
      <c r="H164" s="223">
        <v>47.74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158</v>
      </c>
      <c r="AT164" s="230" t="s">
        <v>154</v>
      </c>
      <c r="AU164" s="230" t="s">
        <v>86</v>
      </c>
      <c r="AY164" s="18" t="s">
        <v>151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158</v>
      </c>
      <c r="BM164" s="230" t="s">
        <v>426</v>
      </c>
    </row>
    <row r="165" s="14" customFormat="1">
      <c r="A165" s="14"/>
      <c r="B165" s="243"/>
      <c r="C165" s="244"/>
      <c r="D165" s="234" t="s">
        <v>167</v>
      </c>
      <c r="E165" s="245" t="s">
        <v>1</v>
      </c>
      <c r="F165" s="246" t="s">
        <v>419</v>
      </c>
      <c r="G165" s="244"/>
      <c r="H165" s="247">
        <v>47.74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167</v>
      </c>
      <c r="AU165" s="253" t="s">
        <v>86</v>
      </c>
      <c r="AV165" s="14" t="s">
        <v>86</v>
      </c>
      <c r="AW165" s="14" t="s">
        <v>32</v>
      </c>
      <c r="AX165" s="14" t="s">
        <v>84</v>
      </c>
      <c r="AY165" s="253" t="s">
        <v>151</v>
      </c>
    </row>
    <row r="166" s="2" customFormat="1" ht="16.5" customHeight="1">
      <c r="A166" s="39"/>
      <c r="B166" s="40"/>
      <c r="C166" s="219" t="s">
        <v>205</v>
      </c>
      <c r="D166" s="219" t="s">
        <v>154</v>
      </c>
      <c r="E166" s="220" t="s">
        <v>427</v>
      </c>
      <c r="F166" s="221" t="s">
        <v>428</v>
      </c>
      <c r="G166" s="222" t="s">
        <v>164</v>
      </c>
      <c r="H166" s="223">
        <v>47.74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158</v>
      </c>
      <c r="AT166" s="230" t="s">
        <v>154</v>
      </c>
      <c r="AU166" s="230" t="s">
        <v>86</v>
      </c>
      <c r="AY166" s="18" t="s">
        <v>151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158</v>
      </c>
      <c r="BM166" s="230" t="s">
        <v>429</v>
      </c>
    </row>
    <row r="167" s="14" customFormat="1">
      <c r="A167" s="14"/>
      <c r="B167" s="243"/>
      <c r="C167" s="244"/>
      <c r="D167" s="234" t="s">
        <v>167</v>
      </c>
      <c r="E167" s="245" t="s">
        <v>1</v>
      </c>
      <c r="F167" s="246" t="s">
        <v>419</v>
      </c>
      <c r="G167" s="244"/>
      <c r="H167" s="247">
        <v>47.74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167</v>
      </c>
      <c r="AU167" s="253" t="s">
        <v>86</v>
      </c>
      <c r="AV167" s="14" t="s">
        <v>86</v>
      </c>
      <c r="AW167" s="14" t="s">
        <v>32</v>
      </c>
      <c r="AX167" s="14" t="s">
        <v>84</v>
      </c>
      <c r="AY167" s="253" t="s">
        <v>151</v>
      </c>
    </row>
    <row r="168" s="12" customFormat="1" ht="22.8" customHeight="1">
      <c r="A168" s="12"/>
      <c r="B168" s="203"/>
      <c r="C168" s="204"/>
      <c r="D168" s="205" t="s">
        <v>75</v>
      </c>
      <c r="E168" s="217" t="s">
        <v>191</v>
      </c>
      <c r="F168" s="217" t="s">
        <v>192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SUM(P169:P180)</f>
        <v>0</v>
      </c>
      <c r="Q168" s="211"/>
      <c r="R168" s="212">
        <f>SUM(R169:R180)</f>
        <v>0.0052000000000000008</v>
      </c>
      <c r="S168" s="211"/>
      <c r="T168" s="213">
        <f>SUM(T169:T180)</f>
        <v>0.76900000000000016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84</v>
      </c>
      <c r="AT168" s="215" t="s">
        <v>75</v>
      </c>
      <c r="AU168" s="215" t="s">
        <v>84</v>
      </c>
      <c r="AY168" s="214" t="s">
        <v>151</v>
      </c>
      <c r="BK168" s="216">
        <f>SUM(BK169:BK180)</f>
        <v>0</v>
      </c>
    </row>
    <row r="169" s="2" customFormat="1" ht="24.15" customHeight="1">
      <c r="A169" s="39"/>
      <c r="B169" s="40"/>
      <c r="C169" s="219" t="s">
        <v>191</v>
      </c>
      <c r="D169" s="219" t="s">
        <v>154</v>
      </c>
      <c r="E169" s="220" t="s">
        <v>194</v>
      </c>
      <c r="F169" s="221" t="s">
        <v>195</v>
      </c>
      <c r="G169" s="222" t="s">
        <v>164</v>
      </c>
      <c r="H169" s="223">
        <v>130</v>
      </c>
      <c r="I169" s="224"/>
      <c r="J169" s="225">
        <f>ROUND(I169*H169,2)</f>
        <v>0</v>
      </c>
      <c r="K169" s="221" t="s">
        <v>181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4E-05</v>
      </c>
      <c r="R169" s="228">
        <f>Q169*H169</f>
        <v>0.0052000000000000008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158</v>
      </c>
      <c r="AT169" s="230" t="s">
        <v>154</v>
      </c>
      <c r="AU169" s="230" t="s">
        <v>86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158</v>
      </c>
      <c r="BM169" s="230" t="s">
        <v>196</v>
      </c>
    </row>
    <row r="170" s="14" customFormat="1">
      <c r="A170" s="14"/>
      <c r="B170" s="243"/>
      <c r="C170" s="244"/>
      <c r="D170" s="234" t="s">
        <v>167</v>
      </c>
      <c r="E170" s="245" t="s">
        <v>1</v>
      </c>
      <c r="F170" s="246" t="s">
        <v>430</v>
      </c>
      <c r="G170" s="244"/>
      <c r="H170" s="247">
        <v>130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167</v>
      </c>
      <c r="AU170" s="253" t="s">
        <v>86</v>
      </c>
      <c r="AV170" s="14" t="s">
        <v>86</v>
      </c>
      <c r="AW170" s="14" t="s">
        <v>32</v>
      </c>
      <c r="AX170" s="14" t="s">
        <v>84</v>
      </c>
      <c r="AY170" s="253" t="s">
        <v>151</v>
      </c>
    </row>
    <row r="171" s="2" customFormat="1" ht="37.8" customHeight="1">
      <c r="A171" s="39"/>
      <c r="B171" s="40"/>
      <c r="C171" s="219" t="s">
        <v>215</v>
      </c>
      <c r="D171" s="219" t="s">
        <v>154</v>
      </c>
      <c r="E171" s="220" t="s">
        <v>197</v>
      </c>
      <c r="F171" s="221" t="s">
        <v>198</v>
      </c>
      <c r="G171" s="222" t="s">
        <v>164</v>
      </c>
      <c r="H171" s="223">
        <v>76.9</v>
      </c>
      <c r="I171" s="224"/>
      <c r="J171" s="225">
        <f>ROUND(I171*H171,2)</f>
        <v>0</v>
      </c>
      <c r="K171" s="221" t="s">
        <v>165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0.01</v>
      </c>
      <c r="T171" s="229">
        <f>S171*H171</f>
        <v>0.76900000000000016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158</v>
      </c>
      <c r="AT171" s="230" t="s">
        <v>154</v>
      </c>
      <c r="AU171" s="230" t="s">
        <v>86</v>
      </c>
      <c r="AY171" s="18" t="s">
        <v>151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158</v>
      </c>
      <c r="BM171" s="230" t="s">
        <v>199</v>
      </c>
    </row>
    <row r="172" s="13" customFormat="1">
      <c r="A172" s="13"/>
      <c r="B172" s="232"/>
      <c r="C172" s="233"/>
      <c r="D172" s="234" t="s">
        <v>167</v>
      </c>
      <c r="E172" s="235" t="s">
        <v>1</v>
      </c>
      <c r="F172" s="236" t="s">
        <v>168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167</v>
      </c>
      <c r="AU172" s="242" t="s">
        <v>86</v>
      </c>
      <c r="AV172" s="13" t="s">
        <v>84</v>
      </c>
      <c r="AW172" s="13" t="s">
        <v>32</v>
      </c>
      <c r="AX172" s="13" t="s">
        <v>76</v>
      </c>
      <c r="AY172" s="242" t="s">
        <v>151</v>
      </c>
    </row>
    <row r="173" s="14" customFormat="1">
      <c r="A173" s="14"/>
      <c r="B173" s="243"/>
      <c r="C173" s="244"/>
      <c r="D173" s="234" t="s">
        <v>167</v>
      </c>
      <c r="E173" s="245" t="s">
        <v>1</v>
      </c>
      <c r="F173" s="246" t="s">
        <v>169</v>
      </c>
      <c r="G173" s="244"/>
      <c r="H173" s="247">
        <v>9.6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167</v>
      </c>
      <c r="AU173" s="253" t="s">
        <v>86</v>
      </c>
      <c r="AV173" s="14" t="s">
        <v>86</v>
      </c>
      <c r="AW173" s="14" t="s">
        <v>32</v>
      </c>
      <c r="AX173" s="14" t="s">
        <v>76</v>
      </c>
      <c r="AY173" s="253" t="s">
        <v>151</v>
      </c>
    </row>
    <row r="174" s="14" customFormat="1">
      <c r="A174" s="14"/>
      <c r="B174" s="243"/>
      <c r="C174" s="244"/>
      <c r="D174" s="234" t="s">
        <v>167</v>
      </c>
      <c r="E174" s="245" t="s">
        <v>1</v>
      </c>
      <c r="F174" s="246" t="s">
        <v>170</v>
      </c>
      <c r="G174" s="244"/>
      <c r="H174" s="247">
        <v>18.7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167</v>
      </c>
      <c r="AU174" s="253" t="s">
        <v>86</v>
      </c>
      <c r="AV174" s="14" t="s">
        <v>86</v>
      </c>
      <c r="AW174" s="14" t="s">
        <v>32</v>
      </c>
      <c r="AX174" s="14" t="s">
        <v>76</v>
      </c>
      <c r="AY174" s="253" t="s">
        <v>151</v>
      </c>
    </row>
    <row r="175" s="14" customFormat="1">
      <c r="A175" s="14"/>
      <c r="B175" s="243"/>
      <c r="C175" s="244"/>
      <c r="D175" s="234" t="s">
        <v>167</v>
      </c>
      <c r="E175" s="245" t="s">
        <v>1</v>
      </c>
      <c r="F175" s="246" t="s">
        <v>413</v>
      </c>
      <c r="G175" s="244"/>
      <c r="H175" s="247">
        <v>16.600000000000002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167</v>
      </c>
      <c r="AU175" s="253" t="s">
        <v>86</v>
      </c>
      <c r="AV175" s="14" t="s">
        <v>86</v>
      </c>
      <c r="AW175" s="14" t="s">
        <v>32</v>
      </c>
      <c r="AX175" s="14" t="s">
        <v>76</v>
      </c>
      <c r="AY175" s="253" t="s">
        <v>151</v>
      </c>
    </row>
    <row r="176" s="15" customFormat="1">
      <c r="A176" s="15"/>
      <c r="B176" s="254"/>
      <c r="C176" s="255"/>
      <c r="D176" s="234" t="s">
        <v>167</v>
      </c>
      <c r="E176" s="256" t="s">
        <v>1</v>
      </c>
      <c r="F176" s="257" t="s">
        <v>175</v>
      </c>
      <c r="G176" s="255"/>
      <c r="H176" s="258">
        <v>44.9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167</v>
      </c>
      <c r="AU176" s="264" t="s">
        <v>86</v>
      </c>
      <c r="AV176" s="15" t="s">
        <v>176</v>
      </c>
      <c r="AW176" s="15" t="s">
        <v>32</v>
      </c>
      <c r="AX176" s="15" t="s">
        <v>76</v>
      </c>
      <c r="AY176" s="264" t="s">
        <v>151</v>
      </c>
    </row>
    <row r="177" s="14" customFormat="1">
      <c r="A177" s="14"/>
      <c r="B177" s="243"/>
      <c r="C177" s="244"/>
      <c r="D177" s="234" t="s">
        <v>167</v>
      </c>
      <c r="E177" s="245" t="s">
        <v>1</v>
      </c>
      <c r="F177" s="246" t="s">
        <v>177</v>
      </c>
      <c r="G177" s="244"/>
      <c r="H177" s="247">
        <v>32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167</v>
      </c>
      <c r="AU177" s="253" t="s">
        <v>86</v>
      </c>
      <c r="AV177" s="14" t="s">
        <v>86</v>
      </c>
      <c r="AW177" s="14" t="s">
        <v>32</v>
      </c>
      <c r="AX177" s="14" t="s">
        <v>76</v>
      </c>
      <c r="AY177" s="253" t="s">
        <v>151</v>
      </c>
    </row>
    <row r="178" s="16" customFormat="1">
      <c r="A178" s="16"/>
      <c r="B178" s="265"/>
      <c r="C178" s="266"/>
      <c r="D178" s="234" t="s">
        <v>167</v>
      </c>
      <c r="E178" s="267" t="s">
        <v>1</v>
      </c>
      <c r="F178" s="268" t="s">
        <v>178</v>
      </c>
      <c r="G178" s="266"/>
      <c r="H178" s="269">
        <v>76.9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75" t="s">
        <v>167</v>
      </c>
      <c r="AU178" s="275" t="s">
        <v>86</v>
      </c>
      <c r="AV178" s="16" t="s">
        <v>158</v>
      </c>
      <c r="AW178" s="16" t="s">
        <v>32</v>
      </c>
      <c r="AX178" s="16" t="s">
        <v>84</v>
      </c>
      <c r="AY178" s="275" t="s">
        <v>151</v>
      </c>
    </row>
    <row r="179" s="2" customFormat="1" ht="16.5" customHeight="1">
      <c r="A179" s="39"/>
      <c r="B179" s="40"/>
      <c r="C179" s="219" t="s">
        <v>219</v>
      </c>
      <c r="D179" s="219" t="s">
        <v>154</v>
      </c>
      <c r="E179" s="220" t="s">
        <v>201</v>
      </c>
      <c r="F179" s="221" t="s">
        <v>202</v>
      </c>
      <c r="G179" s="222" t="s">
        <v>203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158</v>
      </c>
      <c r="AT179" s="230" t="s">
        <v>154</v>
      </c>
      <c r="AU179" s="230" t="s">
        <v>86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158</v>
      </c>
      <c r="BM179" s="230" t="s">
        <v>204</v>
      </c>
    </row>
    <row r="180" s="2" customFormat="1" ht="16.5" customHeight="1">
      <c r="A180" s="39"/>
      <c r="B180" s="40"/>
      <c r="C180" s="219" t="s">
        <v>8</v>
      </c>
      <c r="D180" s="219" t="s">
        <v>154</v>
      </c>
      <c r="E180" s="220" t="s">
        <v>206</v>
      </c>
      <c r="F180" s="221" t="s">
        <v>207</v>
      </c>
      <c r="G180" s="222" t="s">
        <v>203</v>
      </c>
      <c r="H180" s="223">
        <v>1</v>
      </c>
      <c r="I180" s="224"/>
      <c r="J180" s="225">
        <f>ROUND(I180*H180,2)</f>
        <v>0</v>
      </c>
      <c r="K180" s="221" t="s">
        <v>1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158</v>
      </c>
      <c r="AT180" s="230" t="s">
        <v>154</v>
      </c>
      <c r="AU180" s="230" t="s">
        <v>86</v>
      </c>
      <c r="AY180" s="18" t="s">
        <v>151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158</v>
      </c>
      <c r="BM180" s="230" t="s">
        <v>208</v>
      </c>
    </row>
    <row r="181" s="12" customFormat="1" ht="22.8" customHeight="1">
      <c r="A181" s="12"/>
      <c r="B181" s="203"/>
      <c r="C181" s="204"/>
      <c r="D181" s="205" t="s">
        <v>75</v>
      </c>
      <c r="E181" s="217" t="s">
        <v>209</v>
      </c>
      <c r="F181" s="217" t="s">
        <v>210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SUM(P182:P186)</f>
        <v>0</v>
      </c>
      <c r="Q181" s="211"/>
      <c r="R181" s="212">
        <f>SUM(R182:R186)</f>
        <v>0</v>
      </c>
      <c r="S181" s="211"/>
      <c r="T181" s="213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84</v>
      </c>
      <c r="AT181" s="215" t="s">
        <v>75</v>
      </c>
      <c r="AU181" s="215" t="s">
        <v>84</v>
      </c>
      <c r="AY181" s="214" t="s">
        <v>151</v>
      </c>
      <c r="BK181" s="216">
        <f>SUM(BK182:BK186)</f>
        <v>0</v>
      </c>
    </row>
    <row r="182" s="2" customFormat="1" ht="24.15" customHeight="1">
      <c r="A182" s="39"/>
      <c r="B182" s="40"/>
      <c r="C182" s="219" t="s">
        <v>229</v>
      </c>
      <c r="D182" s="219" t="s">
        <v>154</v>
      </c>
      <c r="E182" s="220" t="s">
        <v>211</v>
      </c>
      <c r="F182" s="221" t="s">
        <v>212</v>
      </c>
      <c r="G182" s="222" t="s">
        <v>213</v>
      </c>
      <c r="H182" s="223">
        <v>0.842</v>
      </c>
      <c r="I182" s="224"/>
      <c r="J182" s="225">
        <f>ROUND(I182*H182,2)</f>
        <v>0</v>
      </c>
      <c r="K182" s="221" t="s">
        <v>181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158</v>
      </c>
      <c r="AT182" s="230" t="s">
        <v>154</v>
      </c>
      <c r="AU182" s="230" t="s">
        <v>86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158</v>
      </c>
      <c r="BM182" s="230" t="s">
        <v>214</v>
      </c>
    </row>
    <row r="183" s="2" customFormat="1" ht="24.15" customHeight="1">
      <c r="A183" s="39"/>
      <c r="B183" s="40"/>
      <c r="C183" s="219" t="s">
        <v>239</v>
      </c>
      <c r="D183" s="219" t="s">
        <v>154</v>
      </c>
      <c r="E183" s="220" t="s">
        <v>216</v>
      </c>
      <c r="F183" s="221" t="s">
        <v>217</v>
      </c>
      <c r="G183" s="222" t="s">
        <v>213</v>
      </c>
      <c r="H183" s="223">
        <v>0.842</v>
      </c>
      <c r="I183" s="224"/>
      <c r="J183" s="225">
        <f>ROUND(I183*H183,2)</f>
        <v>0</v>
      </c>
      <c r="K183" s="221" t="s">
        <v>181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158</v>
      </c>
      <c r="AT183" s="230" t="s">
        <v>154</v>
      </c>
      <c r="AU183" s="230" t="s">
        <v>86</v>
      </c>
      <c r="AY183" s="18" t="s">
        <v>151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158</v>
      </c>
      <c r="BM183" s="230" t="s">
        <v>218</v>
      </c>
    </row>
    <row r="184" s="2" customFormat="1" ht="24.15" customHeight="1">
      <c r="A184" s="39"/>
      <c r="B184" s="40"/>
      <c r="C184" s="219" t="s">
        <v>245</v>
      </c>
      <c r="D184" s="219" t="s">
        <v>154</v>
      </c>
      <c r="E184" s="220" t="s">
        <v>220</v>
      </c>
      <c r="F184" s="221" t="s">
        <v>221</v>
      </c>
      <c r="G184" s="222" t="s">
        <v>213</v>
      </c>
      <c r="H184" s="223">
        <v>15.998</v>
      </c>
      <c r="I184" s="224"/>
      <c r="J184" s="225">
        <f>ROUND(I184*H184,2)</f>
        <v>0</v>
      </c>
      <c r="K184" s="221" t="s">
        <v>181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158</v>
      </c>
      <c r="AT184" s="230" t="s">
        <v>154</v>
      </c>
      <c r="AU184" s="230" t="s">
        <v>86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158</v>
      </c>
      <c r="BM184" s="230" t="s">
        <v>222</v>
      </c>
    </row>
    <row r="185" s="14" customFormat="1">
      <c r="A185" s="14"/>
      <c r="B185" s="243"/>
      <c r="C185" s="244"/>
      <c r="D185" s="234" t="s">
        <v>167</v>
      </c>
      <c r="E185" s="244"/>
      <c r="F185" s="246" t="s">
        <v>431</v>
      </c>
      <c r="G185" s="244"/>
      <c r="H185" s="247">
        <v>15.998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167</v>
      </c>
      <c r="AU185" s="253" t="s">
        <v>86</v>
      </c>
      <c r="AV185" s="14" t="s">
        <v>86</v>
      </c>
      <c r="AW185" s="14" t="s">
        <v>4</v>
      </c>
      <c r="AX185" s="14" t="s">
        <v>84</v>
      </c>
      <c r="AY185" s="253" t="s">
        <v>151</v>
      </c>
    </row>
    <row r="186" s="2" customFormat="1" ht="33" customHeight="1">
      <c r="A186" s="39"/>
      <c r="B186" s="40"/>
      <c r="C186" s="219" t="s">
        <v>243</v>
      </c>
      <c r="D186" s="219" t="s">
        <v>154</v>
      </c>
      <c r="E186" s="220" t="s">
        <v>224</v>
      </c>
      <c r="F186" s="221" t="s">
        <v>225</v>
      </c>
      <c r="G186" s="222" t="s">
        <v>213</v>
      </c>
      <c r="H186" s="223">
        <v>0.842</v>
      </c>
      <c r="I186" s="224"/>
      <c r="J186" s="225">
        <f>ROUND(I186*H186,2)</f>
        <v>0</v>
      </c>
      <c r="K186" s="221" t="s">
        <v>181</v>
      </c>
      <c r="L186" s="45"/>
      <c r="M186" s="226" t="s">
        <v>1</v>
      </c>
      <c r="N186" s="227" t="s">
        <v>41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158</v>
      </c>
      <c r="AT186" s="230" t="s">
        <v>154</v>
      </c>
      <c r="AU186" s="230" t="s">
        <v>86</v>
      </c>
      <c r="AY186" s="18" t="s">
        <v>151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158</v>
      </c>
      <c r="BM186" s="230" t="s">
        <v>226</v>
      </c>
    </row>
    <row r="187" s="12" customFormat="1" ht="22.8" customHeight="1">
      <c r="A187" s="12"/>
      <c r="B187" s="203"/>
      <c r="C187" s="204"/>
      <c r="D187" s="205" t="s">
        <v>75</v>
      </c>
      <c r="E187" s="217" t="s">
        <v>227</v>
      </c>
      <c r="F187" s="217" t="s">
        <v>228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P188</f>
        <v>0</v>
      </c>
      <c r="Q187" s="211"/>
      <c r="R187" s="212">
        <f>R188</f>
        <v>0</v>
      </c>
      <c r="S187" s="211"/>
      <c r="T187" s="213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84</v>
      </c>
      <c r="AT187" s="215" t="s">
        <v>75</v>
      </c>
      <c r="AU187" s="215" t="s">
        <v>84</v>
      </c>
      <c r="AY187" s="214" t="s">
        <v>151</v>
      </c>
      <c r="BK187" s="216">
        <f>BK188</f>
        <v>0</v>
      </c>
    </row>
    <row r="188" s="2" customFormat="1" ht="16.5" customHeight="1">
      <c r="A188" s="39"/>
      <c r="B188" s="40"/>
      <c r="C188" s="219" t="s">
        <v>257</v>
      </c>
      <c r="D188" s="219" t="s">
        <v>154</v>
      </c>
      <c r="E188" s="220" t="s">
        <v>230</v>
      </c>
      <c r="F188" s="221" t="s">
        <v>231</v>
      </c>
      <c r="G188" s="222" t="s">
        <v>213</v>
      </c>
      <c r="H188" s="223">
        <v>9.792</v>
      </c>
      <c r="I188" s="224"/>
      <c r="J188" s="225">
        <f>ROUND(I188*H188,2)</f>
        <v>0</v>
      </c>
      <c r="K188" s="221" t="s">
        <v>181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158</v>
      </c>
      <c r="AT188" s="230" t="s">
        <v>154</v>
      </c>
      <c r="AU188" s="230" t="s">
        <v>86</v>
      </c>
      <c r="AY188" s="18" t="s">
        <v>151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158</v>
      </c>
      <c r="BM188" s="230" t="s">
        <v>232</v>
      </c>
    </row>
    <row r="189" s="12" customFormat="1" ht="25.92" customHeight="1">
      <c r="A189" s="12"/>
      <c r="B189" s="203"/>
      <c r="C189" s="204"/>
      <c r="D189" s="205" t="s">
        <v>75</v>
      </c>
      <c r="E189" s="206" t="s">
        <v>233</v>
      </c>
      <c r="F189" s="206" t="s">
        <v>234</v>
      </c>
      <c r="G189" s="204"/>
      <c r="H189" s="204"/>
      <c r="I189" s="207"/>
      <c r="J189" s="208">
        <f>BK189</f>
        <v>0</v>
      </c>
      <c r="K189" s="204"/>
      <c r="L189" s="209"/>
      <c r="M189" s="210"/>
      <c r="N189" s="211"/>
      <c r="O189" s="211"/>
      <c r="P189" s="212">
        <f>P190+P196+P203+P205+P210+P221+P225+P250+P267+P284+P286</f>
        <v>0</v>
      </c>
      <c r="Q189" s="211"/>
      <c r="R189" s="212">
        <f>R190+R196+R203+R205+R210+R221+R225+R250+R267+R284+R286</f>
        <v>0.93187579999999984</v>
      </c>
      <c r="S189" s="211"/>
      <c r="T189" s="213">
        <f>T190+T196+T203+T205+T210+T221+T225+T250+T267+T284+T286</f>
        <v>0.072000000000000008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86</v>
      </c>
      <c r="AT189" s="215" t="s">
        <v>75</v>
      </c>
      <c r="AU189" s="215" t="s">
        <v>76</v>
      </c>
      <c r="AY189" s="214" t="s">
        <v>151</v>
      </c>
      <c r="BK189" s="216">
        <f>BK190+BK196+BK203+BK205+BK210+BK221+BK225+BK250+BK267+BK284+BK286</f>
        <v>0</v>
      </c>
    </row>
    <row r="190" s="12" customFormat="1" ht="22.8" customHeight="1">
      <c r="A190" s="12"/>
      <c r="B190" s="203"/>
      <c r="C190" s="204"/>
      <c r="D190" s="205" t="s">
        <v>75</v>
      </c>
      <c r="E190" s="217" t="s">
        <v>432</v>
      </c>
      <c r="F190" s="217" t="s">
        <v>433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SUM(P191:P195)</f>
        <v>0</v>
      </c>
      <c r="Q190" s="211"/>
      <c r="R190" s="212">
        <f>SUM(R191:R195)</f>
        <v>0</v>
      </c>
      <c r="S190" s="211"/>
      <c r="T190" s="213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86</v>
      </c>
      <c r="AT190" s="215" t="s">
        <v>75</v>
      </c>
      <c r="AU190" s="215" t="s">
        <v>84</v>
      </c>
      <c r="AY190" s="214" t="s">
        <v>151</v>
      </c>
      <c r="BK190" s="216">
        <f>SUM(BK191:BK195)</f>
        <v>0</v>
      </c>
    </row>
    <row r="191" s="2" customFormat="1" ht="24.15" customHeight="1">
      <c r="A191" s="39"/>
      <c r="B191" s="40"/>
      <c r="C191" s="219" t="s">
        <v>261</v>
      </c>
      <c r="D191" s="219" t="s">
        <v>154</v>
      </c>
      <c r="E191" s="220" t="s">
        <v>434</v>
      </c>
      <c r="F191" s="221" t="s">
        <v>435</v>
      </c>
      <c r="G191" s="222" t="s">
        <v>164</v>
      </c>
      <c r="H191" s="223">
        <v>13.8</v>
      </c>
      <c r="I191" s="224"/>
      <c r="J191" s="225">
        <f>ROUND(I191*H191,2)</f>
        <v>0</v>
      </c>
      <c r="K191" s="221" t="s">
        <v>181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243</v>
      </c>
      <c r="AT191" s="230" t="s">
        <v>154</v>
      </c>
      <c r="AU191" s="230" t="s">
        <v>86</v>
      </c>
      <c r="AY191" s="18" t="s">
        <v>151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243</v>
      </c>
      <c r="BM191" s="230" t="s">
        <v>436</v>
      </c>
    </row>
    <row r="192" s="14" customFormat="1">
      <c r="A192" s="14"/>
      <c r="B192" s="243"/>
      <c r="C192" s="244"/>
      <c r="D192" s="234" t="s">
        <v>167</v>
      </c>
      <c r="E192" s="245" t="s">
        <v>1</v>
      </c>
      <c r="F192" s="246" t="s">
        <v>437</v>
      </c>
      <c r="G192" s="244"/>
      <c r="H192" s="247">
        <v>13.8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167</v>
      </c>
      <c r="AU192" s="253" t="s">
        <v>86</v>
      </c>
      <c r="AV192" s="14" t="s">
        <v>86</v>
      </c>
      <c r="AW192" s="14" t="s">
        <v>32</v>
      </c>
      <c r="AX192" s="14" t="s">
        <v>84</v>
      </c>
      <c r="AY192" s="253" t="s">
        <v>151</v>
      </c>
    </row>
    <row r="193" s="2" customFormat="1" ht="16.5" customHeight="1">
      <c r="A193" s="39"/>
      <c r="B193" s="40"/>
      <c r="C193" s="281" t="s">
        <v>269</v>
      </c>
      <c r="D193" s="281" t="s">
        <v>313</v>
      </c>
      <c r="E193" s="282" t="s">
        <v>438</v>
      </c>
      <c r="F193" s="283" t="s">
        <v>439</v>
      </c>
      <c r="G193" s="284" t="s">
        <v>440</v>
      </c>
      <c r="H193" s="285">
        <v>51.06</v>
      </c>
      <c r="I193" s="286"/>
      <c r="J193" s="287">
        <f>ROUND(I193*H193,2)</f>
        <v>0</v>
      </c>
      <c r="K193" s="283" t="s">
        <v>1</v>
      </c>
      <c r="L193" s="288"/>
      <c r="M193" s="289" t="s">
        <v>1</v>
      </c>
      <c r="N193" s="290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316</v>
      </c>
      <c r="AT193" s="230" t="s">
        <v>313</v>
      </c>
      <c r="AU193" s="230" t="s">
        <v>86</v>
      </c>
      <c r="AY193" s="18" t="s">
        <v>151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243</v>
      </c>
      <c r="BM193" s="230" t="s">
        <v>441</v>
      </c>
    </row>
    <row r="194" s="14" customFormat="1">
      <c r="A194" s="14"/>
      <c r="B194" s="243"/>
      <c r="C194" s="244"/>
      <c r="D194" s="234" t="s">
        <v>167</v>
      </c>
      <c r="E194" s="244"/>
      <c r="F194" s="246" t="s">
        <v>442</v>
      </c>
      <c r="G194" s="244"/>
      <c r="H194" s="247">
        <v>51.06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167</v>
      </c>
      <c r="AU194" s="253" t="s">
        <v>86</v>
      </c>
      <c r="AV194" s="14" t="s">
        <v>86</v>
      </c>
      <c r="AW194" s="14" t="s">
        <v>4</v>
      </c>
      <c r="AX194" s="14" t="s">
        <v>84</v>
      </c>
      <c r="AY194" s="253" t="s">
        <v>151</v>
      </c>
    </row>
    <row r="195" s="2" customFormat="1" ht="24.15" customHeight="1">
      <c r="A195" s="39"/>
      <c r="B195" s="40"/>
      <c r="C195" s="219" t="s">
        <v>273</v>
      </c>
      <c r="D195" s="219" t="s">
        <v>154</v>
      </c>
      <c r="E195" s="220" t="s">
        <v>443</v>
      </c>
      <c r="F195" s="221" t="s">
        <v>444</v>
      </c>
      <c r="G195" s="222" t="s">
        <v>242</v>
      </c>
      <c r="H195" s="276"/>
      <c r="I195" s="224"/>
      <c r="J195" s="225">
        <f>ROUND(I195*H195,2)</f>
        <v>0</v>
      </c>
      <c r="K195" s="221" t="s">
        <v>181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243</v>
      </c>
      <c r="AT195" s="230" t="s">
        <v>154</v>
      </c>
      <c r="AU195" s="230" t="s">
        <v>86</v>
      </c>
      <c r="AY195" s="18" t="s">
        <v>151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243</v>
      </c>
      <c r="BM195" s="230" t="s">
        <v>445</v>
      </c>
    </row>
    <row r="196" s="12" customFormat="1" ht="22.8" customHeight="1">
      <c r="A196" s="12"/>
      <c r="B196" s="203"/>
      <c r="C196" s="204"/>
      <c r="D196" s="205" t="s">
        <v>75</v>
      </c>
      <c r="E196" s="217" t="s">
        <v>235</v>
      </c>
      <c r="F196" s="217" t="s">
        <v>236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SUM(P197:P202)</f>
        <v>0</v>
      </c>
      <c r="Q196" s="211"/>
      <c r="R196" s="212">
        <f>SUM(R197:R202)</f>
        <v>0.1260336</v>
      </c>
      <c r="S196" s="211"/>
      <c r="T196" s="213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86</v>
      </c>
      <c r="AT196" s="215" t="s">
        <v>75</v>
      </c>
      <c r="AU196" s="215" t="s">
        <v>84</v>
      </c>
      <c r="AY196" s="214" t="s">
        <v>151</v>
      </c>
      <c r="BK196" s="216">
        <f>SUM(BK197:BK202)</f>
        <v>0</v>
      </c>
    </row>
    <row r="197" s="2" customFormat="1" ht="24.15" customHeight="1">
      <c r="A197" s="39"/>
      <c r="B197" s="40"/>
      <c r="C197" s="219" t="s">
        <v>7</v>
      </c>
      <c r="D197" s="219" t="s">
        <v>154</v>
      </c>
      <c r="E197" s="220" t="s">
        <v>446</v>
      </c>
      <c r="F197" s="221" t="s">
        <v>447</v>
      </c>
      <c r="G197" s="222" t="s">
        <v>164</v>
      </c>
      <c r="H197" s="223">
        <v>47.74</v>
      </c>
      <c r="I197" s="224"/>
      <c r="J197" s="225">
        <f>ROUND(I197*H197,2)</f>
        <v>0</v>
      </c>
      <c r="K197" s="221" t="s">
        <v>181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243</v>
      </c>
      <c r="AT197" s="230" t="s">
        <v>154</v>
      </c>
      <c r="AU197" s="230" t="s">
        <v>86</v>
      </c>
      <c r="AY197" s="18" t="s">
        <v>151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243</v>
      </c>
      <c r="BM197" s="230" t="s">
        <v>448</v>
      </c>
    </row>
    <row r="198" s="14" customFormat="1">
      <c r="A198" s="14"/>
      <c r="B198" s="243"/>
      <c r="C198" s="244"/>
      <c r="D198" s="234" t="s">
        <v>167</v>
      </c>
      <c r="E198" s="245" t="s">
        <v>1</v>
      </c>
      <c r="F198" s="246" t="s">
        <v>419</v>
      </c>
      <c r="G198" s="244"/>
      <c r="H198" s="247">
        <v>47.74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167</v>
      </c>
      <c r="AU198" s="253" t="s">
        <v>86</v>
      </c>
      <c r="AV198" s="14" t="s">
        <v>86</v>
      </c>
      <c r="AW198" s="14" t="s">
        <v>32</v>
      </c>
      <c r="AX198" s="14" t="s">
        <v>84</v>
      </c>
      <c r="AY198" s="253" t="s">
        <v>151</v>
      </c>
    </row>
    <row r="199" s="2" customFormat="1" ht="24.15" customHeight="1">
      <c r="A199" s="39"/>
      <c r="B199" s="40"/>
      <c r="C199" s="281" t="s">
        <v>280</v>
      </c>
      <c r="D199" s="281" t="s">
        <v>313</v>
      </c>
      <c r="E199" s="282" t="s">
        <v>449</v>
      </c>
      <c r="F199" s="283" t="s">
        <v>450</v>
      </c>
      <c r="G199" s="284" t="s">
        <v>164</v>
      </c>
      <c r="H199" s="285">
        <v>105.028</v>
      </c>
      <c r="I199" s="286"/>
      <c r="J199" s="287">
        <f>ROUND(I199*H199,2)</f>
        <v>0</v>
      </c>
      <c r="K199" s="283" t="s">
        <v>181</v>
      </c>
      <c r="L199" s="288"/>
      <c r="M199" s="289" t="s">
        <v>1</v>
      </c>
      <c r="N199" s="290" t="s">
        <v>41</v>
      </c>
      <c r="O199" s="92"/>
      <c r="P199" s="228">
        <f>O199*H199</f>
        <v>0</v>
      </c>
      <c r="Q199" s="228">
        <v>0.0011999999999999998</v>
      </c>
      <c r="R199" s="228">
        <f>Q199*H199</f>
        <v>0.1260336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316</v>
      </c>
      <c r="AT199" s="230" t="s">
        <v>313</v>
      </c>
      <c r="AU199" s="230" t="s">
        <v>86</v>
      </c>
      <c r="AY199" s="18" t="s">
        <v>151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243</v>
      </c>
      <c r="BM199" s="230" t="s">
        <v>451</v>
      </c>
    </row>
    <row r="200" s="14" customFormat="1">
      <c r="A200" s="14"/>
      <c r="B200" s="243"/>
      <c r="C200" s="244"/>
      <c r="D200" s="234" t="s">
        <v>167</v>
      </c>
      <c r="E200" s="244"/>
      <c r="F200" s="246" t="s">
        <v>452</v>
      </c>
      <c r="G200" s="244"/>
      <c r="H200" s="247">
        <v>105.028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167</v>
      </c>
      <c r="AU200" s="253" t="s">
        <v>86</v>
      </c>
      <c r="AV200" s="14" t="s">
        <v>86</v>
      </c>
      <c r="AW200" s="14" t="s">
        <v>4</v>
      </c>
      <c r="AX200" s="14" t="s">
        <v>84</v>
      </c>
      <c r="AY200" s="253" t="s">
        <v>151</v>
      </c>
    </row>
    <row r="201" s="2" customFormat="1" ht="24.15" customHeight="1">
      <c r="A201" s="39"/>
      <c r="B201" s="40"/>
      <c r="C201" s="219" t="s">
        <v>284</v>
      </c>
      <c r="D201" s="219" t="s">
        <v>154</v>
      </c>
      <c r="E201" s="220" t="s">
        <v>453</v>
      </c>
      <c r="F201" s="221" t="s">
        <v>454</v>
      </c>
      <c r="G201" s="222" t="s">
        <v>242</v>
      </c>
      <c r="H201" s="276"/>
      <c r="I201" s="224"/>
      <c r="J201" s="225">
        <f>ROUND(I201*H201,2)</f>
        <v>0</v>
      </c>
      <c r="K201" s="221" t="s">
        <v>181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243</v>
      </c>
      <c r="AT201" s="230" t="s">
        <v>154</v>
      </c>
      <c r="AU201" s="230" t="s">
        <v>86</v>
      </c>
      <c r="AY201" s="18" t="s">
        <v>151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243</v>
      </c>
      <c r="BM201" s="230" t="s">
        <v>455</v>
      </c>
    </row>
    <row r="202" s="2" customFormat="1" ht="37.8" customHeight="1">
      <c r="A202" s="39"/>
      <c r="B202" s="40"/>
      <c r="C202" s="219" t="s">
        <v>288</v>
      </c>
      <c r="D202" s="219" t="s">
        <v>154</v>
      </c>
      <c r="E202" s="220" t="s">
        <v>456</v>
      </c>
      <c r="F202" s="221" t="s">
        <v>457</v>
      </c>
      <c r="G202" s="222" t="s">
        <v>164</v>
      </c>
      <c r="H202" s="223">
        <v>5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243</v>
      </c>
      <c r="AT202" s="230" t="s">
        <v>154</v>
      </c>
      <c r="AU202" s="230" t="s">
        <v>86</v>
      </c>
      <c r="AY202" s="18" t="s">
        <v>151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243</v>
      </c>
      <c r="BM202" s="230" t="s">
        <v>458</v>
      </c>
    </row>
    <row r="203" s="12" customFormat="1" ht="22.8" customHeight="1">
      <c r="A203" s="12"/>
      <c r="B203" s="203"/>
      <c r="C203" s="204"/>
      <c r="D203" s="205" t="s">
        <v>75</v>
      </c>
      <c r="E203" s="217" t="s">
        <v>459</v>
      </c>
      <c r="F203" s="217" t="s">
        <v>460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P204</f>
        <v>0</v>
      </c>
      <c r="Q203" s="211"/>
      <c r="R203" s="212">
        <f>R204</f>
        <v>0</v>
      </c>
      <c r="S203" s="211"/>
      <c r="T203" s="213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86</v>
      </c>
      <c r="AT203" s="215" t="s">
        <v>75</v>
      </c>
      <c r="AU203" s="215" t="s">
        <v>84</v>
      </c>
      <c r="AY203" s="214" t="s">
        <v>151</v>
      </c>
      <c r="BK203" s="216">
        <f>BK204</f>
        <v>0</v>
      </c>
    </row>
    <row r="204" s="2" customFormat="1" ht="16.5" customHeight="1">
      <c r="A204" s="39"/>
      <c r="B204" s="40"/>
      <c r="C204" s="219" t="s">
        <v>292</v>
      </c>
      <c r="D204" s="219" t="s">
        <v>154</v>
      </c>
      <c r="E204" s="220" t="s">
        <v>461</v>
      </c>
      <c r="F204" s="221" t="s">
        <v>462</v>
      </c>
      <c r="G204" s="222" t="s">
        <v>187</v>
      </c>
      <c r="H204" s="223">
        <v>246</v>
      </c>
      <c r="I204" s="224"/>
      <c r="J204" s="225">
        <f>ROUND(I204*H204,2)</f>
        <v>0</v>
      </c>
      <c r="K204" s="221" t="s">
        <v>181</v>
      </c>
      <c r="L204" s="45"/>
      <c r="M204" s="226" t="s">
        <v>1</v>
      </c>
      <c r="N204" s="227" t="s">
        <v>41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243</v>
      </c>
      <c r="AT204" s="230" t="s">
        <v>154</v>
      </c>
      <c r="AU204" s="230" t="s">
        <v>86</v>
      </c>
      <c r="AY204" s="18" t="s">
        <v>151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243</v>
      </c>
      <c r="BM204" s="230" t="s">
        <v>463</v>
      </c>
    </row>
    <row r="205" s="12" customFormat="1" ht="22.8" customHeight="1">
      <c r="A205" s="12"/>
      <c r="B205" s="203"/>
      <c r="C205" s="204"/>
      <c r="D205" s="205" t="s">
        <v>75</v>
      </c>
      <c r="E205" s="217" t="s">
        <v>464</v>
      </c>
      <c r="F205" s="217" t="s">
        <v>465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SUM(P206:P209)</f>
        <v>0</v>
      </c>
      <c r="Q205" s="211"/>
      <c r="R205" s="212">
        <f>SUM(R206:R209)</f>
        <v>0</v>
      </c>
      <c r="S205" s="211"/>
      <c r="T205" s="213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86</v>
      </c>
      <c r="AT205" s="215" t="s">
        <v>75</v>
      </c>
      <c r="AU205" s="215" t="s">
        <v>84</v>
      </c>
      <c r="AY205" s="214" t="s">
        <v>151</v>
      </c>
      <c r="BK205" s="216">
        <f>SUM(BK206:BK209)</f>
        <v>0</v>
      </c>
    </row>
    <row r="206" s="2" customFormat="1" ht="24.15" customHeight="1">
      <c r="A206" s="39"/>
      <c r="B206" s="40"/>
      <c r="C206" s="219" t="s">
        <v>296</v>
      </c>
      <c r="D206" s="219" t="s">
        <v>154</v>
      </c>
      <c r="E206" s="220" t="s">
        <v>466</v>
      </c>
      <c r="F206" s="221" t="s">
        <v>467</v>
      </c>
      <c r="G206" s="222" t="s">
        <v>203</v>
      </c>
      <c r="H206" s="223">
        <v>2</v>
      </c>
      <c r="I206" s="224"/>
      <c r="J206" s="225">
        <f>ROUND(I206*H206,2)</f>
        <v>0</v>
      </c>
      <c r="K206" s="221" t="s">
        <v>468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243</v>
      </c>
      <c r="AT206" s="230" t="s">
        <v>154</v>
      </c>
      <c r="AU206" s="230" t="s">
        <v>86</v>
      </c>
      <c r="AY206" s="18" t="s">
        <v>151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243</v>
      </c>
      <c r="BM206" s="230" t="s">
        <v>469</v>
      </c>
    </row>
    <row r="207" s="2" customFormat="1">
      <c r="A207" s="39"/>
      <c r="B207" s="40"/>
      <c r="C207" s="41"/>
      <c r="D207" s="234" t="s">
        <v>265</v>
      </c>
      <c r="E207" s="41"/>
      <c r="F207" s="277" t="s">
        <v>470</v>
      </c>
      <c r="G207" s="41"/>
      <c r="H207" s="41"/>
      <c r="I207" s="278"/>
      <c r="J207" s="41"/>
      <c r="K207" s="41"/>
      <c r="L207" s="45"/>
      <c r="M207" s="279"/>
      <c r="N207" s="280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265</v>
      </c>
      <c r="AU207" s="18" t="s">
        <v>86</v>
      </c>
    </row>
    <row r="208" s="2" customFormat="1" ht="16.5" customHeight="1">
      <c r="A208" s="39"/>
      <c r="B208" s="40"/>
      <c r="C208" s="219" t="s">
        <v>302</v>
      </c>
      <c r="D208" s="219" t="s">
        <v>154</v>
      </c>
      <c r="E208" s="220" t="s">
        <v>471</v>
      </c>
      <c r="F208" s="221" t="s">
        <v>472</v>
      </c>
      <c r="G208" s="222" t="s">
        <v>203</v>
      </c>
      <c r="H208" s="223">
        <v>2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243</v>
      </c>
      <c r="AT208" s="230" t="s">
        <v>154</v>
      </c>
      <c r="AU208" s="230" t="s">
        <v>86</v>
      </c>
      <c r="AY208" s="18" t="s">
        <v>151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243</v>
      </c>
      <c r="BM208" s="230" t="s">
        <v>473</v>
      </c>
    </row>
    <row r="209" s="2" customFormat="1" ht="24.15" customHeight="1">
      <c r="A209" s="39"/>
      <c r="B209" s="40"/>
      <c r="C209" s="219" t="s">
        <v>307</v>
      </c>
      <c r="D209" s="219" t="s">
        <v>154</v>
      </c>
      <c r="E209" s="220" t="s">
        <v>474</v>
      </c>
      <c r="F209" s="221" t="s">
        <v>475</v>
      </c>
      <c r="G209" s="222" t="s">
        <v>213</v>
      </c>
      <c r="H209" s="223">
        <v>0.13100000000000002</v>
      </c>
      <c r="I209" s="224"/>
      <c r="J209" s="225">
        <f>ROUND(I209*H209,2)</f>
        <v>0</v>
      </c>
      <c r="K209" s="221" t="s">
        <v>468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243</v>
      </c>
      <c r="AT209" s="230" t="s">
        <v>154</v>
      </c>
      <c r="AU209" s="230" t="s">
        <v>86</v>
      </c>
      <c r="AY209" s="18" t="s">
        <v>151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243</v>
      </c>
      <c r="BM209" s="230" t="s">
        <v>476</v>
      </c>
    </row>
    <row r="210" s="12" customFormat="1" ht="22.8" customHeight="1">
      <c r="A210" s="12"/>
      <c r="B210" s="203"/>
      <c r="C210" s="204"/>
      <c r="D210" s="205" t="s">
        <v>75</v>
      </c>
      <c r="E210" s="217" t="s">
        <v>477</v>
      </c>
      <c r="F210" s="217" t="s">
        <v>478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SUM(P211:P220)</f>
        <v>0</v>
      </c>
      <c r="Q210" s="211"/>
      <c r="R210" s="212">
        <f>SUM(R211:R220)</f>
        <v>0.13053999999999998</v>
      </c>
      <c r="S210" s="211"/>
      <c r="T210" s="213">
        <f>SUM(T211:T220)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86</v>
      </c>
      <c r="AT210" s="215" t="s">
        <v>75</v>
      </c>
      <c r="AU210" s="215" t="s">
        <v>84</v>
      </c>
      <c r="AY210" s="214" t="s">
        <v>151</v>
      </c>
      <c r="BK210" s="216">
        <f>SUM(BK211:BK220)</f>
        <v>0</v>
      </c>
    </row>
    <row r="211" s="2" customFormat="1" ht="37.8" customHeight="1">
      <c r="A211" s="39"/>
      <c r="B211" s="40"/>
      <c r="C211" s="219" t="s">
        <v>312</v>
      </c>
      <c r="D211" s="219" t="s">
        <v>154</v>
      </c>
      <c r="E211" s="220" t="s">
        <v>479</v>
      </c>
      <c r="F211" s="221" t="s">
        <v>480</v>
      </c>
      <c r="G211" s="222" t="s">
        <v>187</v>
      </c>
      <c r="H211" s="223">
        <v>246</v>
      </c>
      <c r="I211" s="224"/>
      <c r="J211" s="225">
        <f>ROUND(I211*H211,2)</f>
        <v>0</v>
      </c>
      <c r="K211" s="221" t="s">
        <v>181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0.00012</v>
      </c>
      <c r="R211" s="228">
        <f>Q211*H211</f>
        <v>0.02952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243</v>
      </c>
      <c r="AT211" s="230" t="s">
        <v>154</v>
      </c>
      <c r="AU211" s="230" t="s">
        <v>86</v>
      </c>
      <c r="AY211" s="18" t="s">
        <v>151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243</v>
      </c>
      <c r="BM211" s="230" t="s">
        <v>481</v>
      </c>
    </row>
    <row r="212" s="2" customFormat="1">
      <c r="A212" s="39"/>
      <c r="B212" s="40"/>
      <c r="C212" s="41"/>
      <c r="D212" s="234" t="s">
        <v>265</v>
      </c>
      <c r="E212" s="41"/>
      <c r="F212" s="277" t="s">
        <v>482</v>
      </c>
      <c r="G212" s="41"/>
      <c r="H212" s="41"/>
      <c r="I212" s="278"/>
      <c r="J212" s="41"/>
      <c r="K212" s="41"/>
      <c r="L212" s="45"/>
      <c r="M212" s="279"/>
      <c r="N212" s="280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265</v>
      </c>
      <c r="AU212" s="18" t="s">
        <v>86</v>
      </c>
    </row>
    <row r="213" s="2" customFormat="1" ht="37.8" customHeight="1">
      <c r="A213" s="39"/>
      <c r="B213" s="40"/>
      <c r="C213" s="219" t="s">
        <v>320</v>
      </c>
      <c r="D213" s="219" t="s">
        <v>154</v>
      </c>
      <c r="E213" s="220" t="s">
        <v>483</v>
      </c>
      <c r="F213" s="221" t="s">
        <v>484</v>
      </c>
      <c r="G213" s="222" t="s">
        <v>164</v>
      </c>
      <c r="H213" s="223">
        <v>50</v>
      </c>
      <c r="I213" s="224"/>
      <c r="J213" s="225">
        <f>ROUND(I213*H213,2)</f>
        <v>0</v>
      </c>
      <c r="K213" s="221" t="s">
        <v>181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0.00174</v>
      </c>
      <c r="R213" s="228">
        <f>Q213*H213</f>
        <v>0.087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243</v>
      </c>
      <c r="AT213" s="230" t="s">
        <v>154</v>
      </c>
      <c r="AU213" s="230" t="s">
        <v>86</v>
      </c>
      <c r="AY213" s="18" t="s">
        <v>151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243</v>
      </c>
      <c r="BM213" s="230" t="s">
        <v>485</v>
      </c>
    </row>
    <row r="214" s="2" customFormat="1" ht="16.5" customHeight="1">
      <c r="A214" s="39"/>
      <c r="B214" s="40"/>
      <c r="C214" s="281" t="s">
        <v>326</v>
      </c>
      <c r="D214" s="281" t="s">
        <v>313</v>
      </c>
      <c r="E214" s="282" t="s">
        <v>486</v>
      </c>
      <c r="F214" s="283" t="s">
        <v>487</v>
      </c>
      <c r="G214" s="284" t="s">
        <v>203</v>
      </c>
      <c r="H214" s="285">
        <v>6</v>
      </c>
      <c r="I214" s="286"/>
      <c r="J214" s="287">
        <f>ROUND(I214*H214,2)</f>
        <v>0</v>
      </c>
      <c r="K214" s="283" t="s">
        <v>181</v>
      </c>
      <c r="L214" s="288"/>
      <c r="M214" s="289" t="s">
        <v>1</v>
      </c>
      <c r="N214" s="290" t="s">
        <v>41</v>
      </c>
      <c r="O214" s="92"/>
      <c r="P214" s="228">
        <f>O214*H214</f>
        <v>0</v>
      </c>
      <c r="Q214" s="228">
        <v>6E-05</v>
      </c>
      <c r="R214" s="228">
        <f>Q214*H214</f>
        <v>0.00036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316</v>
      </c>
      <c r="AT214" s="230" t="s">
        <v>313</v>
      </c>
      <c r="AU214" s="230" t="s">
        <v>86</v>
      </c>
      <c r="AY214" s="18" t="s">
        <v>151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243</v>
      </c>
      <c r="BM214" s="230" t="s">
        <v>488</v>
      </c>
    </row>
    <row r="215" s="2" customFormat="1">
      <c r="A215" s="39"/>
      <c r="B215" s="40"/>
      <c r="C215" s="41"/>
      <c r="D215" s="234" t="s">
        <v>265</v>
      </c>
      <c r="E215" s="41"/>
      <c r="F215" s="277" t="s">
        <v>489</v>
      </c>
      <c r="G215" s="41"/>
      <c r="H215" s="41"/>
      <c r="I215" s="278"/>
      <c r="J215" s="41"/>
      <c r="K215" s="41"/>
      <c r="L215" s="45"/>
      <c r="M215" s="279"/>
      <c r="N215" s="280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265</v>
      </c>
      <c r="AU215" s="18" t="s">
        <v>86</v>
      </c>
    </row>
    <row r="216" s="2" customFormat="1" ht="24.15" customHeight="1">
      <c r="A216" s="39"/>
      <c r="B216" s="40"/>
      <c r="C216" s="219" t="s">
        <v>316</v>
      </c>
      <c r="D216" s="219" t="s">
        <v>154</v>
      </c>
      <c r="E216" s="220" t="s">
        <v>490</v>
      </c>
      <c r="F216" s="221" t="s">
        <v>491</v>
      </c>
      <c r="G216" s="222" t="s">
        <v>187</v>
      </c>
      <c r="H216" s="223">
        <v>43</v>
      </c>
      <c r="I216" s="224"/>
      <c r="J216" s="225">
        <f>ROUND(I216*H216,2)</f>
        <v>0</v>
      </c>
      <c r="K216" s="221" t="s">
        <v>181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6E-05</v>
      </c>
      <c r="R216" s="228">
        <f>Q216*H216</f>
        <v>0.00258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243</v>
      </c>
      <c r="AT216" s="230" t="s">
        <v>154</v>
      </c>
      <c r="AU216" s="230" t="s">
        <v>86</v>
      </c>
      <c r="AY216" s="18" t="s">
        <v>151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243</v>
      </c>
      <c r="BM216" s="230" t="s">
        <v>492</v>
      </c>
    </row>
    <row r="217" s="2" customFormat="1" ht="24.15" customHeight="1">
      <c r="A217" s="39"/>
      <c r="B217" s="40"/>
      <c r="C217" s="219" t="s">
        <v>334</v>
      </c>
      <c r="D217" s="219" t="s">
        <v>154</v>
      </c>
      <c r="E217" s="220" t="s">
        <v>493</v>
      </c>
      <c r="F217" s="221" t="s">
        <v>494</v>
      </c>
      <c r="G217" s="222" t="s">
        <v>187</v>
      </c>
      <c r="H217" s="223">
        <v>6</v>
      </c>
      <c r="I217" s="224"/>
      <c r="J217" s="225">
        <f>ROUND(I217*H217,2)</f>
        <v>0</v>
      </c>
      <c r="K217" s="221" t="s">
        <v>181</v>
      </c>
      <c r="L217" s="45"/>
      <c r="M217" s="226" t="s">
        <v>1</v>
      </c>
      <c r="N217" s="227" t="s">
        <v>41</v>
      </c>
      <c r="O217" s="92"/>
      <c r="P217" s="228">
        <f>O217*H217</f>
        <v>0</v>
      </c>
      <c r="Q217" s="228">
        <v>0.0001</v>
      </c>
      <c r="R217" s="228">
        <f>Q217*H217</f>
        <v>0.00060000000000000008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243</v>
      </c>
      <c r="AT217" s="230" t="s">
        <v>154</v>
      </c>
      <c r="AU217" s="230" t="s">
        <v>86</v>
      </c>
      <c r="AY217" s="18" t="s">
        <v>151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0</v>
      </c>
      <c r="BL217" s="18" t="s">
        <v>243</v>
      </c>
      <c r="BM217" s="230" t="s">
        <v>495</v>
      </c>
    </row>
    <row r="218" s="2" customFormat="1" ht="21.75" customHeight="1">
      <c r="A218" s="39"/>
      <c r="B218" s="40"/>
      <c r="C218" s="219" t="s">
        <v>338</v>
      </c>
      <c r="D218" s="219" t="s">
        <v>154</v>
      </c>
      <c r="E218" s="220" t="s">
        <v>496</v>
      </c>
      <c r="F218" s="221" t="s">
        <v>497</v>
      </c>
      <c r="G218" s="222" t="s">
        <v>187</v>
      </c>
      <c r="H218" s="223">
        <v>8</v>
      </c>
      <c r="I218" s="224"/>
      <c r="J218" s="225">
        <f>ROUND(I218*H218,2)</f>
        <v>0</v>
      </c>
      <c r="K218" s="221" t="s">
        <v>181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6E-05</v>
      </c>
      <c r="R218" s="228">
        <f>Q218*H218</f>
        <v>0.00048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243</v>
      </c>
      <c r="AT218" s="230" t="s">
        <v>154</v>
      </c>
      <c r="AU218" s="230" t="s">
        <v>86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243</v>
      </c>
      <c r="BM218" s="230" t="s">
        <v>498</v>
      </c>
    </row>
    <row r="219" s="2" customFormat="1" ht="16.5" customHeight="1">
      <c r="A219" s="39"/>
      <c r="B219" s="40"/>
      <c r="C219" s="281" t="s">
        <v>342</v>
      </c>
      <c r="D219" s="281" t="s">
        <v>313</v>
      </c>
      <c r="E219" s="282" t="s">
        <v>499</v>
      </c>
      <c r="F219" s="283" t="s">
        <v>500</v>
      </c>
      <c r="G219" s="284" t="s">
        <v>501</v>
      </c>
      <c r="H219" s="285">
        <v>10</v>
      </c>
      <c r="I219" s="286"/>
      <c r="J219" s="287">
        <f>ROUND(I219*H219,2)</f>
        <v>0</v>
      </c>
      <c r="K219" s="283" t="s">
        <v>468</v>
      </c>
      <c r="L219" s="288"/>
      <c r="M219" s="289" t="s">
        <v>1</v>
      </c>
      <c r="N219" s="290" t="s">
        <v>41</v>
      </c>
      <c r="O219" s="92"/>
      <c r="P219" s="228">
        <f>O219*H219</f>
        <v>0</v>
      </c>
      <c r="Q219" s="228">
        <v>0.001</v>
      </c>
      <c r="R219" s="228">
        <f>Q219*H219</f>
        <v>0.01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316</v>
      </c>
      <c r="AT219" s="230" t="s">
        <v>313</v>
      </c>
      <c r="AU219" s="230" t="s">
        <v>86</v>
      </c>
      <c r="AY219" s="18" t="s">
        <v>151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243</v>
      </c>
      <c r="BM219" s="230" t="s">
        <v>502</v>
      </c>
    </row>
    <row r="220" s="2" customFormat="1">
      <c r="A220" s="39"/>
      <c r="B220" s="40"/>
      <c r="C220" s="41"/>
      <c r="D220" s="234" t="s">
        <v>265</v>
      </c>
      <c r="E220" s="41"/>
      <c r="F220" s="277" t="s">
        <v>503</v>
      </c>
      <c r="G220" s="41"/>
      <c r="H220" s="41"/>
      <c r="I220" s="278"/>
      <c r="J220" s="41"/>
      <c r="K220" s="41"/>
      <c r="L220" s="45"/>
      <c r="M220" s="279"/>
      <c r="N220" s="280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265</v>
      </c>
      <c r="AU220" s="18" t="s">
        <v>86</v>
      </c>
    </row>
    <row r="221" s="12" customFormat="1" ht="22.8" customHeight="1">
      <c r="A221" s="12"/>
      <c r="B221" s="203"/>
      <c r="C221" s="204"/>
      <c r="D221" s="205" t="s">
        <v>75</v>
      </c>
      <c r="E221" s="217" t="s">
        <v>237</v>
      </c>
      <c r="F221" s="217" t="s">
        <v>238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SUM(P222:P224)</f>
        <v>0</v>
      </c>
      <c r="Q221" s="211"/>
      <c r="R221" s="212">
        <f>SUM(R222:R224)</f>
        <v>0</v>
      </c>
      <c r="S221" s="211"/>
      <c r="T221" s="213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86</v>
      </c>
      <c r="AT221" s="215" t="s">
        <v>75</v>
      </c>
      <c r="AU221" s="215" t="s">
        <v>84</v>
      </c>
      <c r="AY221" s="214" t="s">
        <v>151</v>
      </c>
      <c r="BK221" s="216">
        <f>SUM(BK222:BK224)</f>
        <v>0</v>
      </c>
    </row>
    <row r="222" s="2" customFormat="1" ht="24.15" customHeight="1">
      <c r="A222" s="39"/>
      <c r="B222" s="40"/>
      <c r="C222" s="219" t="s">
        <v>346</v>
      </c>
      <c r="D222" s="219" t="s">
        <v>154</v>
      </c>
      <c r="E222" s="220" t="s">
        <v>240</v>
      </c>
      <c r="F222" s="221" t="s">
        <v>241</v>
      </c>
      <c r="G222" s="222" t="s">
        <v>242</v>
      </c>
      <c r="H222" s="276"/>
      <c r="I222" s="224"/>
      <c r="J222" s="225">
        <f>ROUND(I222*H222,2)</f>
        <v>0</v>
      </c>
      <c r="K222" s="221" t="s">
        <v>181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243</v>
      </c>
      <c r="AT222" s="230" t="s">
        <v>154</v>
      </c>
      <c r="AU222" s="230" t="s">
        <v>86</v>
      </c>
      <c r="AY222" s="18" t="s">
        <v>151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243</v>
      </c>
      <c r="BM222" s="230" t="s">
        <v>244</v>
      </c>
    </row>
    <row r="223" s="2" customFormat="1" ht="37.8" customHeight="1">
      <c r="A223" s="39"/>
      <c r="B223" s="40"/>
      <c r="C223" s="219" t="s">
        <v>350</v>
      </c>
      <c r="D223" s="219" t="s">
        <v>154</v>
      </c>
      <c r="E223" s="220" t="s">
        <v>246</v>
      </c>
      <c r="F223" s="221" t="s">
        <v>247</v>
      </c>
      <c r="G223" s="222" t="s">
        <v>164</v>
      </c>
      <c r="H223" s="223">
        <v>6.84</v>
      </c>
      <c r="I223" s="224"/>
      <c r="J223" s="225">
        <f>ROUND(I223*H223,2)</f>
        <v>0</v>
      </c>
      <c r="K223" s="221" t="s">
        <v>1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243</v>
      </c>
      <c r="AT223" s="230" t="s">
        <v>154</v>
      </c>
      <c r="AU223" s="230" t="s">
        <v>86</v>
      </c>
      <c r="AY223" s="18" t="s">
        <v>151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243</v>
      </c>
      <c r="BM223" s="230" t="s">
        <v>248</v>
      </c>
    </row>
    <row r="224" s="14" customFormat="1">
      <c r="A224" s="14"/>
      <c r="B224" s="243"/>
      <c r="C224" s="244"/>
      <c r="D224" s="234" t="s">
        <v>167</v>
      </c>
      <c r="E224" s="245" t="s">
        <v>1</v>
      </c>
      <c r="F224" s="246" t="s">
        <v>504</v>
      </c>
      <c r="G224" s="244"/>
      <c r="H224" s="247">
        <v>6.84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167</v>
      </c>
      <c r="AU224" s="253" t="s">
        <v>86</v>
      </c>
      <c r="AV224" s="14" t="s">
        <v>86</v>
      </c>
      <c r="AW224" s="14" t="s">
        <v>32</v>
      </c>
      <c r="AX224" s="14" t="s">
        <v>84</v>
      </c>
      <c r="AY224" s="253" t="s">
        <v>151</v>
      </c>
    </row>
    <row r="225" s="12" customFormat="1" ht="22.8" customHeight="1">
      <c r="A225" s="12"/>
      <c r="B225" s="203"/>
      <c r="C225" s="204"/>
      <c r="D225" s="205" t="s">
        <v>75</v>
      </c>
      <c r="E225" s="217" t="s">
        <v>250</v>
      </c>
      <c r="F225" s="217" t="s">
        <v>251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SUM(P226:P249)</f>
        <v>0</v>
      </c>
      <c r="Q225" s="211"/>
      <c r="R225" s="212">
        <f>SUM(R226:R249)</f>
        <v>0</v>
      </c>
      <c r="S225" s="211"/>
      <c r="T225" s="213">
        <f>SUM(T226:T249)</f>
        <v>0.072000000000000008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86</v>
      </c>
      <c r="AT225" s="215" t="s">
        <v>75</v>
      </c>
      <c r="AU225" s="215" t="s">
        <v>84</v>
      </c>
      <c r="AY225" s="214" t="s">
        <v>151</v>
      </c>
      <c r="BK225" s="216">
        <f>SUM(BK226:BK249)</f>
        <v>0</v>
      </c>
    </row>
    <row r="226" s="2" customFormat="1" ht="24.15" customHeight="1">
      <c r="A226" s="39"/>
      <c r="B226" s="40"/>
      <c r="C226" s="219" t="s">
        <v>355</v>
      </c>
      <c r="D226" s="219" t="s">
        <v>154</v>
      </c>
      <c r="E226" s="220" t="s">
        <v>252</v>
      </c>
      <c r="F226" s="221" t="s">
        <v>253</v>
      </c>
      <c r="G226" s="222" t="s">
        <v>203</v>
      </c>
      <c r="H226" s="223">
        <v>3</v>
      </c>
      <c r="I226" s="224"/>
      <c r="J226" s="225">
        <f>ROUND(I226*H226,2)</f>
        <v>0</v>
      </c>
      <c r="K226" s="221" t="s">
        <v>181</v>
      </c>
      <c r="L226" s="45"/>
      <c r="M226" s="226" t="s">
        <v>1</v>
      </c>
      <c r="N226" s="227" t="s">
        <v>41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0.024</v>
      </c>
      <c r="T226" s="229">
        <f>S226*H226</f>
        <v>0.072000000000000008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243</v>
      </c>
      <c r="AT226" s="230" t="s">
        <v>154</v>
      </c>
      <c r="AU226" s="230" t="s">
        <v>86</v>
      </c>
      <c r="AY226" s="18" t="s">
        <v>151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243</v>
      </c>
      <c r="BM226" s="230" t="s">
        <v>254</v>
      </c>
    </row>
    <row r="227" s="14" customFormat="1">
      <c r="A227" s="14"/>
      <c r="B227" s="243"/>
      <c r="C227" s="244"/>
      <c r="D227" s="234" t="s">
        <v>167</v>
      </c>
      <c r="E227" s="245" t="s">
        <v>1</v>
      </c>
      <c r="F227" s="246" t="s">
        <v>255</v>
      </c>
      <c r="G227" s="244"/>
      <c r="H227" s="247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167</v>
      </c>
      <c r="AU227" s="253" t="s">
        <v>86</v>
      </c>
      <c r="AV227" s="14" t="s">
        <v>86</v>
      </c>
      <c r="AW227" s="14" t="s">
        <v>32</v>
      </c>
      <c r="AX227" s="14" t="s">
        <v>76</v>
      </c>
      <c r="AY227" s="253" t="s">
        <v>151</v>
      </c>
    </row>
    <row r="228" s="14" customFormat="1">
      <c r="A228" s="14"/>
      <c r="B228" s="243"/>
      <c r="C228" s="244"/>
      <c r="D228" s="234" t="s">
        <v>167</v>
      </c>
      <c r="E228" s="245" t="s">
        <v>1</v>
      </c>
      <c r="F228" s="246" t="s">
        <v>256</v>
      </c>
      <c r="G228" s="244"/>
      <c r="H228" s="247">
        <v>2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167</v>
      </c>
      <c r="AU228" s="253" t="s">
        <v>86</v>
      </c>
      <c r="AV228" s="14" t="s">
        <v>86</v>
      </c>
      <c r="AW228" s="14" t="s">
        <v>32</v>
      </c>
      <c r="AX228" s="14" t="s">
        <v>76</v>
      </c>
      <c r="AY228" s="253" t="s">
        <v>151</v>
      </c>
    </row>
    <row r="229" s="16" customFormat="1">
      <c r="A229" s="16"/>
      <c r="B229" s="265"/>
      <c r="C229" s="266"/>
      <c r="D229" s="234" t="s">
        <v>167</v>
      </c>
      <c r="E229" s="267" t="s">
        <v>1</v>
      </c>
      <c r="F229" s="268" t="s">
        <v>178</v>
      </c>
      <c r="G229" s="266"/>
      <c r="H229" s="269">
        <v>3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75" t="s">
        <v>167</v>
      </c>
      <c r="AU229" s="275" t="s">
        <v>86</v>
      </c>
      <c r="AV229" s="16" t="s">
        <v>158</v>
      </c>
      <c r="AW229" s="16" t="s">
        <v>32</v>
      </c>
      <c r="AX229" s="16" t="s">
        <v>84</v>
      </c>
      <c r="AY229" s="275" t="s">
        <v>151</v>
      </c>
    </row>
    <row r="230" s="2" customFormat="1" ht="24.15" customHeight="1">
      <c r="A230" s="39"/>
      <c r="B230" s="40"/>
      <c r="C230" s="219" t="s">
        <v>362</v>
      </c>
      <c r="D230" s="219" t="s">
        <v>154</v>
      </c>
      <c r="E230" s="220" t="s">
        <v>258</v>
      </c>
      <c r="F230" s="221" t="s">
        <v>259</v>
      </c>
      <c r="G230" s="222" t="s">
        <v>242</v>
      </c>
      <c r="H230" s="276"/>
      <c r="I230" s="224"/>
      <c r="J230" s="225">
        <f>ROUND(I230*H230,2)</f>
        <v>0</v>
      </c>
      <c r="K230" s="221" t="s">
        <v>181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243</v>
      </c>
      <c r="AT230" s="230" t="s">
        <v>154</v>
      </c>
      <c r="AU230" s="230" t="s">
        <v>86</v>
      </c>
      <c r="AY230" s="18" t="s">
        <v>151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243</v>
      </c>
      <c r="BM230" s="230" t="s">
        <v>260</v>
      </c>
    </row>
    <row r="231" s="2" customFormat="1" ht="44.25" customHeight="1">
      <c r="A231" s="39"/>
      <c r="B231" s="40"/>
      <c r="C231" s="219" t="s">
        <v>368</v>
      </c>
      <c r="D231" s="219" t="s">
        <v>154</v>
      </c>
      <c r="E231" s="220" t="s">
        <v>262</v>
      </c>
      <c r="F231" s="221" t="s">
        <v>263</v>
      </c>
      <c r="G231" s="222" t="s">
        <v>203</v>
      </c>
      <c r="H231" s="223">
        <v>2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41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243</v>
      </c>
      <c r="AT231" s="230" t="s">
        <v>154</v>
      </c>
      <c r="AU231" s="230" t="s">
        <v>86</v>
      </c>
      <c r="AY231" s="18" t="s">
        <v>151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84</v>
      </c>
      <c r="BK231" s="231">
        <f>ROUND(I231*H231,2)</f>
        <v>0</v>
      </c>
      <c r="BL231" s="18" t="s">
        <v>243</v>
      </c>
      <c r="BM231" s="230" t="s">
        <v>264</v>
      </c>
    </row>
    <row r="232" s="2" customFormat="1">
      <c r="A232" s="39"/>
      <c r="B232" s="40"/>
      <c r="C232" s="41"/>
      <c r="D232" s="234" t="s">
        <v>265</v>
      </c>
      <c r="E232" s="41"/>
      <c r="F232" s="277" t="s">
        <v>266</v>
      </c>
      <c r="G232" s="41"/>
      <c r="H232" s="41"/>
      <c r="I232" s="278"/>
      <c r="J232" s="41"/>
      <c r="K232" s="41"/>
      <c r="L232" s="45"/>
      <c r="M232" s="279"/>
      <c r="N232" s="280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265</v>
      </c>
      <c r="AU232" s="18" t="s">
        <v>86</v>
      </c>
    </row>
    <row r="233" s="14" customFormat="1">
      <c r="A233" s="14"/>
      <c r="B233" s="243"/>
      <c r="C233" s="244"/>
      <c r="D233" s="234" t="s">
        <v>167</v>
      </c>
      <c r="E233" s="245" t="s">
        <v>1</v>
      </c>
      <c r="F233" s="246" t="s">
        <v>267</v>
      </c>
      <c r="G233" s="244"/>
      <c r="H233" s="247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167</v>
      </c>
      <c r="AU233" s="253" t="s">
        <v>86</v>
      </c>
      <c r="AV233" s="14" t="s">
        <v>86</v>
      </c>
      <c r="AW233" s="14" t="s">
        <v>32</v>
      </c>
      <c r="AX233" s="14" t="s">
        <v>76</v>
      </c>
      <c r="AY233" s="253" t="s">
        <v>151</v>
      </c>
    </row>
    <row r="234" s="14" customFormat="1">
      <c r="A234" s="14"/>
      <c r="B234" s="243"/>
      <c r="C234" s="244"/>
      <c r="D234" s="234" t="s">
        <v>167</v>
      </c>
      <c r="E234" s="245" t="s">
        <v>1</v>
      </c>
      <c r="F234" s="246" t="s">
        <v>268</v>
      </c>
      <c r="G234" s="244"/>
      <c r="H234" s="247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167</v>
      </c>
      <c r="AU234" s="253" t="s">
        <v>86</v>
      </c>
      <c r="AV234" s="14" t="s">
        <v>86</v>
      </c>
      <c r="AW234" s="14" t="s">
        <v>32</v>
      </c>
      <c r="AX234" s="14" t="s">
        <v>76</v>
      </c>
      <c r="AY234" s="253" t="s">
        <v>151</v>
      </c>
    </row>
    <row r="235" s="16" customFormat="1">
      <c r="A235" s="16"/>
      <c r="B235" s="265"/>
      <c r="C235" s="266"/>
      <c r="D235" s="234" t="s">
        <v>167</v>
      </c>
      <c r="E235" s="267" t="s">
        <v>1</v>
      </c>
      <c r="F235" s="268" t="s">
        <v>178</v>
      </c>
      <c r="G235" s="266"/>
      <c r="H235" s="269">
        <v>2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5" t="s">
        <v>167</v>
      </c>
      <c r="AU235" s="275" t="s">
        <v>86</v>
      </c>
      <c r="AV235" s="16" t="s">
        <v>158</v>
      </c>
      <c r="AW235" s="16" t="s">
        <v>32</v>
      </c>
      <c r="AX235" s="16" t="s">
        <v>84</v>
      </c>
      <c r="AY235" s="275" t="s">
        <v>151</v>
      </c>
    </row>
    <row r="236" s="2" customFormat="1" ht="21.75" customHeight="1">
      <c r="A236" s="39"/>
      <c r="B236" s="40"/>
      <c r="C236" s="219" t="s">
        <v>380</v>
      </c>
      <c r="D236" s="219" t="s">
        <v>154</v>
      </c>
      <c r="E236" s="220" t="s">
        <v>270</v>
      </c>
      <c r="F236" s="221" t="s">
        <v>271</v>
      </c>
      <c r="G236" s="222" t="s">
        <v>203</v>
      </c>
      <c r="H236" s="223">
        <v>2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41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243</v>
      </c>
      <c r="AT236" s="230" t="s">
        <v>154</v>
      </c>
      <c r="AU236" s="230" t="s">
        <v>86</v>
      </c>
      <c r="AY236" s="18" t="s">
        <v>151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243</v>
      </c>
      <c r="BM236" s="230" t="s">
        <v>505</v>
      </c>
    </row>
    <row r="237" s="2" customFormat="1">
      <c r="A237" s="39"/>
      <c r="B237" s="40"/>
      <c r="C237" s="41"/>
      <c r="D237" s="234" t="s">
        <v>265</v>
      </c>
      <c r="E237" s="41"/>
      <c r="F237" s="277" t="s">
        <v>266</v>
      </c>
      <c r="G237" s="41"/>
      <c r="H237" s="41"/>
      <c r="I237" s="278"/>
      <c r="J237" s="41"/>
      <c r="K237" s="41"/>
      <c r="L237" s="45"/>
      <c r="M237" s="279"/>
      <c r="N237" s="280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265</v>
      </c>
      <c r="AU237" s="18" t="s">
        <v>86</v>
      </c>
    </row>
    <row r="238" s="14" customFormat="1">
      <c r="A238" s="14"/>
      <c r="B238" s="243"/>
      <c r="C238" s="244"/>
      <c r="D238" s="234" t="s">
        <v>167</v>
      </c>
      <c r="E238" s="245" t="s">
        <v>1</v>
      </c>
      <c r="F238" s="246" t="s">
        <v>267</v>
      </c>
      <c r="G238" s="244"/>
      <c r="H238" s="247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167</v>
      </c>
      <c r="AU238" s="253" t="s">
        <v>86</v>
      </c>
      <c r="AV238" s="14" t="s">
        <v>86</v>
      </c>
      <c r="AW238" s="14" t="s">
        <v>32</v>
      </c>
      <c r="AX238" s="14" t="s">
        <v>76</v>
      </c>
      <c r="AY238" s="253" t="s">
        <v>151</v>
      </c>
    </row>
    <row r="239" s="14" customFormat="1">
      <c r="A239" s="14"/>
      <c r="B239" s="243"/>
      <c r="C239" s="244"/>
      <c r="D239" s="234" t="s">
        <v>167</v>
      </c>
      <c r="E239" s="245" t="s">
        <v>1</v>
      </c>
      <c r="F239" s="246" t="s">
        <v>268</v>
      </c>
      <c r="G239" s="244"/>
      <c r="H239" s="247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167</v>
      </c>
      <c r="AU239" s="253" t="s">
        <v>86</v>
      </c>
      <c r="AV239" s="14" t="s">
        <v>86</v>
      </c>
      <c r="AW239" s="14" t="s">
        <v>32</v>
      </c>
      <c r="AX239" s="14" t="s">
        <v>76</v>
      </c>
      <c r="AY239" s="253" t="s">
        <v>151</v>
      </c>
    </row>
    <row r="240" s="16" customFormat="1">
      <c r="A240" s="16"/>
      <c r="B240" s="265"/>
      <c r="C240" s="266"/>
      <c r="D240" s="234" t="s">
        <v>167</v>
      </c>
      <c r="E240" s="267" t="s">
        <v>1</v>
      </c>
      <c r="F240" s="268" t="s">
        <v>178</v>
      </c>
      <c r="G240" s="266"/>
      <c r="H240" s="269">
        <v>2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5" t="s">
        <v>167</v>
      </c>
      <c r="AU240" s="275" t="s">
        <v>86</v>
      </c>
      <c r="AV240" s="16" t="s">
        <v>158</v>
      </c>
      <c r="AW240" s="16" t="s">
        <v>32</v>
      </c>
      <c r="AX240" s="16" t="s">
        <v>84</v>
      </c>
      <c r="AY240" s="275" t="s">
        <v>151</v>
      </c>
    </row>
    <row r="241" s="2" customFormat="1" ht="16.5" customHeight="1">
      <c r="A241" s="39"/>
      <c r="B241" s="40"/>
      <c r="C241" s="219" t="s">
        <v>384</v>
      </c>
      <c r="D241" s="219" t="s">
        <v>154</v>
      </c>
      <c r="E241" s="220" t="s">
        <v>274</v>
      </c>
      <c r="F241" s="221" t="s">
        <v>275</v>
      </c>
      <c r="G241" s="222" t="s">
        <v>203</v>
      </c>
      <c r="H241" s="223">
        <v>2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243</v>
      </c>
      <c r="AT241" s="230" t="s">
        <v>154</v>
      </c>
      <c r="AU241" s="230" t="s">
        <v>86</v>
      </c>
      <c r="AY241" s="18" t="s">
        <v>151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0</v>
      </c>
      <c r="BL241" s="18" t="s">
        <v>243</v>
      </c>
      <c r="BM241" s="230" t="s">
        <v>506</v>
      </c>
    </row>
    <row r="242" s="2" customFormat="1">
      <c r="A242" s="39"/>
      <c r="B242" s="40"/>
      <c r="C242" s="41"/>
      <c r="D242" s="234" t="s">
        <v>265</v>
      </c>
      <c r="E242" s="41"/>
      <c r="F242" s="277" t="s">
        <v>266</v>
      </c>
      <c r="G242" s="41"/>
      <c r="H242" s="41"/>
      <c r="I242" s="278"/>
      <c r="J242" s="41"/>
      <c r="K242" s="41"/>
      <c r="L242" s="45"/>
      <c r="M242" s="279"/>
      <c r="N242" s="280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265</v>
      </c>
      <c r="AU242" s="18" t="s">
        <v>86</v>
      </c>
    </row>
    <row r="243" s="14" customFormat="1">
      <c r="A243" s="14"/>
      <c r="B243" s="243"/>
      <c r="C243" s="244"/>
      <c r="D243" s="234" t="s">
        <v>167</v>
      </c>
      <c r="E243" s="245" t="s">
        <v>1</v>
      </c>
      <c r="F243" s="246" t="s">
        <v>267</v>
      </c>
      <c r="G243" s="244"/>
      <c r="H243" s="247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167</v>
      </c>
      <c r="AU243" s="253" t="s">
        <v>86</v>
      </c>
      <c r="AV243" s="14" t="s">
        <v>86</v>
      </c>
      <c r="AW243" s="14" t="s">
        <v>32</v>
      </c>
      <c r="AX243" s="14" t="s">
        <v>76</v>
      </c>
      <c r="AY243" s="253" t="s">
        <v>151</v>
      </c>
    </row>
    <row r="244" s="14" customFormat="1">
      <c r="A244" s="14"/>
      <c r="B244" s="243"/>
      <c r="C244" s="244"/>
      <c r="D244" s="234" t="s">
        <v>167</v>
      </c>
      <c r="E244" s="245" t="s">
        <v>1</v>
      </c>
      <c r="F244" s="246" t="s">
        <v>268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167</v>
      </c>
      <c r="AU244" s="253" t="s">
        <v>86</v>
      </c>
      <c r="AV244" s="14" t="s">
        <v>86</v>
      </c>
      <c r="AW244" s="14" t="s">
        <v>32</v>
      </c>
      <c r="AX244" s="14" t="s">
        <v>76</v>
      </c>
      <c r="AY244" s="253" t="s">
        <v>151</v>
      </c>
    </row>
    <row r="245" s="16" customFormat="1">
      <c r="A245" s="16"/>
      <c r="B245" s="265"/>
      <c r="C245" s="266"/>
      <c r="D245" s="234" t="s">
        <v>167</v>
      </c>
      <c r="E245" s="267" t="s">
        <v>1</v>
      </c>
      <c r="F245" s="268" t="s">
        <v>178</v>
      </c>
      <c r="G245" s="266"/>
      <c r="H245" s="269">
        <v>2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5" t="s">
        <v>167</v>
      </c>
      <c r="AU245" s="275" t="s">
        <v>86</v>
      </c>
      <c r="AV245" s="16" t="s">
        <v>158</v>
      </c>
      <c r="AW245" s="16" t="s">
        <v>32</v>
      </c>
      <c r="AX245" s="16" t="s">
        <v>84</v>
      </c>
      <c r="AY245" s="275" t="s">
        <v>151</v>
      </c>
    </row>
    <row r="246" s="2" customFormat="1" ht="24.15" customHeight="1">
      <c r="A246" s="39"/>
      <c r="B246" s="40"/>
      <c r="C246" s="219" t="s">
        <v>392</v>
      </c>
      <c r="D246" s="219" t="s">
        <v>154</v>
      </c>
      <c r="E246" s="220" t="s">
        <v>277</v>
      </c>
      <c r="F246" s="221" t="s">
        <v>278</v>
      </c>
      <c r="G246" s="222" t="s">
        <v>203</v>
      </c>
      <c r="H246" s="223">
        <v>2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243</v>
      </c>
      <c r="AT246" s="230" t="s">
        <v>154</v>
      </c>
      <c r="AU246" s="230" t="s">
        <v>86</v>
      </c>
      <c r="AY246" s="18" t="s">
        <v>151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243</v>
      </c>
      <c r="BM246" s="230" t="s">
        <v>279</v>
      </c>
    </row>
    <row r="247" s="2" customFormat="1" ht="33" customHeight="1">
      <c r="A247" s="39"/>
      <c r="B247" s="40"/>
      <c r="C247" s="219" t="s">
        <v>400</v>
      </c>
      <c r="D247" s="219" t="s">
        <v>154</v>
      </c>
      <c r="E247" s="220" t="s">
        <v>281</v>
      </c>
      <c r="F247" s="221" t="s">
        <v>282</v>
      </c>
      <c r="G247" s="222" t="s">
        <v>203</v>
      </c>
      <c r="H247" s="223">
        <v>1</v>
      </c>
      <c r="I247" s="224"/>
      <c r="J247" s="225">
        <f>ROUND(I247*H247,2)</f>
        <v>0</v>
      </c>
      <c r="K247" s="221" t="s">
        <v>1</v>
      </c>
      <c r="L247" s="45"/>
      <c r="M247" s="226" t="s">
        <v>1</v>
      </c>
      <c r="N247" s="227" t="s">
        <v>41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243</v>
      </c>
      <c r="AT247" s="230" t="s">
        <v>154</v>
      </c>
      <c r="AU247" s="230" t="s">
        <v>86</v>
      </c>
      <c r="AY247" s="18" t="s">
        <v>151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84</v>
      </c>
      <c r="BK247" s="231">
        <f>ROUND(I247*H247,2)</f>
        <v>0</v>
      </c>
      <c r="BL247" s="18" t="s">
        <v>243</v>
      </c>
      <c r="BM247" s="230" t="s">
        <v>283</v>
      </c>
    </row>
    <row r="248" s="2" customFormat="1" ht="24.15" customHeight="1">
      <c r="A248" s="39"/>
      <c r="B248" s="40"/>
      <c r="C248" s="219" t="s">
        <v>507</v>
      </c>
      <c r="D248" s="219" t="s">
        <v>154</v>
      </c>
      <c r="E248" s="220" t="s">
        <v>508</v>
      </c>
      <c r="F248" s="221" t="s">
        <v>509</v>
      </c>
      <c r="G248" s="222" t="s">
        <v>203</v>
      </c>
      <c r="H248" s="223">
        <v>1</v>
      </c>
      <c r="I248" s="224"/>
      <c r="J248" s="225">
        <f>ROUND(I248*H248,2)</f>
        <v>0</v>
      </c>
      <c r="K248" s="221" t="s">
        <v>1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243</v>
      </c>
      <c r="AT248" s="230" t="s">
        <v>154</v>
      </c>
      <c r="AU248" s="230" t="s">
        <v>86</v>
      </c>
      <c r="AY248" s="18" t="s">
        <v>151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243</v>
      </c>
      <c r="BM248" s="230" t="s">
        <v>291</v>
      </c>
    </row>
    <row r="249" s="2" customFormat="1" ht="24.15" customHeight="1">
      <c r="A249" s="39"/>
      <c r="B249" s="40"/>
      <c r="C249" s="219" t="s">
        <v>510</v>
      </c>
      <c r="D249" s="219" t="s">
        <v>154</v>
      </c>
      <c r="E249" s="220" t="s">
        <v>293</v>
      </c>
      <c r="F249" s="221" t="s">
        <v>294</v>
      </c>
      <c r="G249" s="222" t="s">
        <v>203</v>
      </c>
      <c r="H249" s="223">
        <v>1</v>
      </c>
      <c r="I249" s="224"/>
      <c r="J249" s="225">
        <f>ROUND(I249*H249,2)</f>
        <v>0</v>
      </c>
      <c r="K249" s="221" t="s">
        <v>1</v>
      </c>
      <c r="L249" s="45"/>
      <c r="M249" s="226" t="s">
        <v>1</v>
      </c>
      <c r="N249" s="227" t="s">
        <v>41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243</v>
      </c>
      <c r="AT249" s="230" t="s">
        <v>154</v>
      </c>
      <c r="AU249" s="230" t="s">
        <v>86</v>
      </c>
      <c r="AY249" s="18" t="s">
        <v>151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84</v>
      </c>
      <c r="BK249" s="231">
        <f>ROUND(I249*H249,2)</f>
        <v>0</v>
      </c>
      <c r="BL249" s="18" t="s">
        <v>243</v>
      </c>
      <c r="BM249" s="230" t="s">
        <v>511</v>
      </c>
    </row>
    <row r="250" s="12" customFormat="1" ht="22.8" customHeight="1">
      <c r="A250" s="12"/>
      <c r="B250" s="203"/>
      <c r="C250" s="204"/>
      <c r="D250" s="205" t="s">
        <v>75</v>
      </c>
      <c r="E250" s="217" t="s">
        <v>300</v>
      </c>
      <c r="F250" s="217" t="s">
        <v>301</v>
      </c>
      <c r="G250" s="204"/>
      <c r="H250" s="204"/>
      <c r="I250" s="207"/>
      <c r="J250" s="218">
        <f>BK250</f>
        <v>0</v>
      </c>
      <c r="K250" s="204"/>
      <c r="L250" s="209"/>
      <c r="M250" s="210"/>
      <c r="N250" s="211"/>
      <c r="O250" s="211"/>
      <c r="P250" s="212">
        <f>SUM(P251:P266)</f>
        <v>0</v>
      </c>
      <c r="Q250" s="211"/>
      <c r="R250" s="212">
        <f>SUM(R251:R266)</f>
        <v>0.15896</v>
      </c>
      <c r="S250" s="211"/>
      <c r="T250" s="213">
        <f>SUM(T251:T266)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4" t="s">
        <v>86</v>
      </c>
      <c r="AT250" s="215" t="s">
        <v>75</v>
      </c>
      <c r="AU250" s="215" t="s">
        <v>84</v>
      </c>
      <c r="AY250" s="214" t="s">
        <v>151</v>
      </c>
      <c r="BK250" s="216">
        <f>SUM(BK251:BK266)</f>
        <v>0</v>
      </c>
    </row>
    <row r="251" s="2" customFormat="1" ht="16.5" customHeight="1">
      <c r="A251" s="39"/>
      <c r="B251" s="40"/>
      <c r="C251" s="219" t="s">
        <v>512</v>
      </c>
      <c r="D251" s="219" t="s">
        <v>154</v>
      </c>
      <c r="E251" s="220" t="s">
        <v>303</v>
      </c>
      <c r="F251" s="221" t="s">
        <v>304</v>
      </c>
      <c r="G251" s="222" t="s">
        <v>164</v>
      </c>
      <c r="H251" s="223">
        <v>32.96</v>
      </c>
      <c r="I251" s="224"/>
      <c r="J251" s="225">
        <f>ROUND(I251*H251,2)</f>
        <v>0</v>
      </c>
      <c r="K251" s="221" t="s">
        <v>181</v>
      </c>
      <c r="L251" s="45"/>
      <c r="M251" s="226" t="s">
        <v>1</v>
      </c>
      <c r="N251" s="227" t="s">
        <v>41</v>
      </c>
      <c r="O251" s="92"/>
      <c r="P251" s="228">
        <f>O251*H251</f>
        <v>0</v>
      </c>
      <c r="Q251" s="228">
        <v>0.00029999999999999996</v>
      </c>
      <c r="R251" s="228">
        <f>Q251*H251</f>
        <v>0.009888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243</v>
      </c>
      <c r="AT251" s="230" t="s">
        <v>154</v>
      </c>
      <c r="AU251" s="230" t="s">
        <v>86</v>
      </c>
      <c r="AY251" s="18" t="s">
        <v>151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243</v>
      </c>
      <c r="BM251" s="230" t="s">
        <v>305</v>
      </c>
    </row>
    <row r="252" s="14" customFormat="1">
      <c r="A252" s="14"/>
      <c r="B252" s="243"/>
      <c r="C252" s="244"/>
      <c r="D252" s="234" t="s">
        <v>167</v>
      </c>
      <c r="E252" s="245" t="s">
        <v>1</v>
      </c>
      <c r="F252" s="246" t="s">
        <v>306</v>
      </c>
      <c r="G252" s="244"/>
      <c r="H252" s="247">
        <v>0.96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167</v>
      </c>
      <c r="AU252" s="253" t="s">
        <v>86</v>
      </c>
      <c r="AV252" s="14" t="s">
        <v>86</v>
      </c>
      <c r="AW252" s="14" t="s">
        <v>32</v>
      </c>
      <c r="AX252" s="14" t="s">
        <v>76</v>
      </c>
      <c r="AY252" s="253" t="s">
        <v>151</v>
      </c>
    </row>
    <row r="253" s="14" customFormat="1">
      <c r="A253" s="14"/>
      <c r="B253" s="243"/>
      <c r="C253" s="244"/>
      <c r="D253" s="234" t="s">
        <v>167</v>
      </c>
      <c r="E253" s="245" t="s">
        <v>1</v>
      </c>
      <c r="F253" s="246" t="s">
        <v>177</v>
      </c>
      <c r="G253" s="244"/>
      <c r="H253" s="247">
        <v>32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167</v>
      </c>
      <c r="AU253" s="253" t="s">
        <v>86</v>
      </c>
      <c r="AV253" s="14" t="s">
        <v>86</v>
      </c>
      <c r="AW253" s="14" t="s">
        <v>32</v>
      </c>
      <c r="AX253" s="14" t="s">
        <v>76</v>
      </c>
      <c r="AY253" s="253" t="s">
        <v>151</v>
      </c>
    </row>
    <row r="254" s="16" customFormat="1">
      <c r="A254" s="16"/>
      <c r="B254" s="265"/>
      <c r="C254" s="266"/>
      <c r="D254" s="234" t="s">
        <v>167</v>
      </c>
      <c r="E254" s="267" t="s">
        <v>1</v>
      </c>
      <c r="F254" s="268" t="s">
        <v>178</v>
      </c>
      <c r="G254" s="266"/>
      <c r="H254" s="269">
        <v>32.96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5" t="s">
        <v>167</v>
      </c>
      <c r="AU254" s="275" t="s">
        <v>86</v>
      </c>
      <c r="AV254" s="16" t="s">
        <v>158</v>
      </c>
      <c r="AW254" s="16" t="s">
        <v>32</v>
      </c>
      <c r="AX254" s="16" t="s">
        <v>84</v>
      </c>
      <c r="AY254" s="275" t="s">
        <v>151</v>
      </c>
    </row>
    <row r="255" s="2" customFormat="1" ht="37.8" customHeight="1">
      <c r="A255" s="39"/>
      <c r="B255" s="40"/>
      <c r="C255" s="219" t="s">
        <v>513</v>
      </c>
      <c r="D255" s="219" t="s">
        <v>154</v>
      </c>
      <c r="E255" s="220" t="s">
        <v>514</v>
      </c>
      <c r="F255" s="221" t="s">
        <v>515</v>
      </c>
      <c r="G255" s="222" t="s">
        <v>187</v>
      </c>
      <c r="H255" s="223">
        <v>1.6</v>
      </c>
      <c r="I255" s="224"/>
      <c r="J255" s="225">
        <f>ROUND(I255*H255,2)</f>
        <v>0</v>
      </c>
      <c r="K255" s="221" t="s">
        <v>181</v>
      </c>
      <c r="L255" s="45"/>
      <c r="M255" s="226" t="s">
        <v>1</v>
      </c>
      <c r="N255" s="227" t="s">
        <v>41</v>
      </c>
      <c r="O255" s="92"/>
      <c r="P255" s="228">
        <f>O255*H255</f>
        <v>0</v>
      </c>
      <c r="Q255" s="228">
        <v>0.00153</v>
      </c>
      <c r="R255" s="228">
        <f>Q255*H255</f>
        <v>0.002448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243</v>
      </c>
      <c r="AT255" s="230" t="s">
        <v>154</v>
      </c>
      <c r="AU255" s="230" t="s">
        <v>86</v>
      </c>
      <c r="AY255" s="18" t="s">
        <v>151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0</v>
      </c>
      <c r="BL255" s="18" t="s">
        <v>243</v>
      </c>
      <c r="BM255" s="230" t="s">
        <v>516</v>
      </c>
    </row>
    <row r="256" s="2" customFormat="1" ht="33" customHeight="1">
      <c r="A256" s="39"/>
      <c r="B256" s="40"/>
      <c r="C256" s="281" t="s">
        <v>517</v>
      </c>
      <c r="D256" s="281" t="s">
        <v>313</v>
      </c>
      <c r="E256" s="282" t="s">
        <v>314</v>
      </c>
      <c r="F256" s="283" t="s">
        <v>315</v>
      </c>
      <c r="G256" s="284" t="s">
        <v>164</v>
      </c>
      <c r="H256" s="285">
        <v>0.576</v>
      </c>
      <c r="I256" s="286"/>
      <c r="J256" s="287">
        <f>ROUND(I256*H256,2)</f>
        <v>0</v>
      </c>
      <c r="K256" s="283" t="s">
        <v>181</v>
      </c>
      <c r="L256" s="288"/>
      <c r="M256" s="289" t="s">
        <v>1</v>
      </c>
      <c r="N256" s="290" t="s">
        <v>41</v>
      </c>
      <c r="O256" s="92"/>
      <c r="P256" s="228">
        <f>O256*H256</f>
        <v>0</v>
      </c>
      <c r="Q256" s="228">
        <v>0.021999999999999996</v>
      </c>
      <c r="R256" s="228">
        <f>Q256*H256</f>
        <v>0.012671999999999997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316</v>
      </c>
      <c r="AT256" s="230" t="s">
        <v>313</v>
      </c>
      <c r="AU256" s="230" t="s">
        <v>86</v>
      </c>
      <c r="AY256" s="18" t="s">
        <v>151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243</v>
      </c>
      <c r="BM256" s="230" t="s">
        <v>518</v>
      </c>
    </row>
    <row r="257" s="14" customFormat="1">
      <c r="A257" s="14"/>
      <c r="B257" s="243"/>
      <c r="C257" s="244"/>
      <c r="D257" s="234" t="s">
        <v>167</v>
      </c>
      <c r="E257" s="245" t="s">
        <v>1</v>
      </c>
      <c r="F257" s="246" t="s">
        <v>519</v>
      </c>
      <c r="G257" s="244"/>
      <c r="H257" s="247">
        <v>0.576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167</v>
      </c>
      <c r="AU257" s="253" t="s">
        <v>86</v>
      </c>
      <c r="AV257" s="14" t="s">
        <v>86</v>
      </c>
      <c r="AW257" s="14" t="s">
        <v>32</v>
      </c>
      <c r="AX257" s="14" t="s">
        <v>84</v>
      </c>
      <c r="AY257" s="253" t="s">
        <v>151</v>
      </c>
    </row>
    <row r="258" s="2" customFormat="1" ht="33" customHeight="1">
      <c r="A258" s="39"/>
      <c r="B258" s="40"/>
      <c r="C258" s="219" t="s">
        <v>520</v>
      </c>
      <c r="D258" s="219" t="s">
        <v>154</v>
      </c>
      <c r="E258" s="220" t="s">
        <v>308</v>
      </c>
      <c r="F258" s="221" t="s">
        <v>309</v>
      </c>
      <c r="G258" s="222" t="s">
        <v>187</v>
      </c>
      <c r="H258" s="223">
        <v>41.6</v>
      </c>
      <c r="I258" s="224"/>
      <c r="J258" s="225">
        <f>ROUND(I258*H258,2)</f>
        <v>0</v>
      </c>
      <c r="K258" s="221" t="s">
        <v>181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0.00058</v>
      </c>
      <c r="R258" s="228">
        <f>Q258*H258</f>
        <v>0.024128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243</v>
      </c>
      <c r="AT258" s="230" t="s">
        <v>154</v>
      </c>
      <c r="AU258" s="230" t="s">
        <v>86</v>
      </c>
      <c r="AY258" s="18" t="s">
        <v>151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243</v>
      </c>
      <c r="BM258" s="230" t="s">
        <v>310</v>
      </c>
    </row>
    <row r="259" s="14" customFormat="1">
      <c r="A259" s="14"/>
      <c r="B259" s="243"/>
      <c r="C259" s="244"/>
      <c r="D259" s="234" t="s">
        <v>167</v>
      </c>
      <c r="E259" s="245" t="s">
        <v>1</v>
      </c>
      <c r="F259" s="246" t="s">
        <v>311</v>
      </c>
      <c r="G259" s="244"/>
      <c r="H259" s="247">
        <v>9.6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167</v>
      </c>
      <c r="AU259" s="253" t="s">
        <v>86</v>
      </c>
      <c r="AV259" s="14" t="s">
        <v>86</v>
      </c>
      <c r="AW259" s="14" t="s">
        <v>32</v>
      </c>
      <c r="AX259" s="14" t="s">
        <v>76</v>
      </c>
      <c r="AY259" s="253" t="s">
        <v>151</v>
      </c>
    </row>
    <row r="260" s="14" customFormat="1">
      <c r="A260" s="14"/>
      <c r="B260" s="243"/>
      <c r="C260" s="244"/>
      <c r="D260" s="234" t="s">
        <v>167</v>
      </c>
      <c r="E260" s="245" t="s">
        <v>1</v>
      </c>
      <c r="F260" s="246" t="s">
        <v>177</v>
      </c>
      <c r="G260" s="244"/>
      <c r="H260" s="247">
        <v>32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167</v>
      </c>
      <c r="AU260" s="253" t="s">
        <v>86</v>
      </c>
      <c r="AV260" s="14" t="s">
        <v>86</v>
      </c>
      <c r="AW260" s="14" t="s">
        <v>32</v>
      </c>
      <c r="AX260" s="14" t="s">
        <v>76</v>
      </c>
      <c r="AY260" s="253" t="s">
        <v>151</v>
      </c>
    </row>
    <row r="261" s="16" customFormat="1">
      <c r="A261" s="16"/>
      <c r="B261" s="265"/>
      <c r="C261" s="266"/>
      <c r="D261" s="234" t="s">
        <v>167</v>
      </c>
      <c r="E261" s="267" t="s">
        <v>1</v>
      </c>
      <c r="F261" s="268" t="s">
        <v>178</v>
      </c>
      <c r="G261" s="266"/>
      <c r="H261" s="269">
        <v>41.6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5" t="s">
        <v>167</v>
      </c>
      <c r="AU261" s="275" t="s">
        <v>86</v>
      </c>
      <c r="AV261" s="16" t="s">
        <v>158</v>
      </c>
      <c r="AW261" s="16" t="s">
        <v>32</v>
      </c>
      <c r="AX261" s="16" t="s">
        <v>84</v>
      </c>
      <c r="AY261" s="275" t="s">
        <v>151</v>
      </c>
    </row>
    <row r="262" s="2" customFormat="1" ht="33" customHeight="1">
      <c r="A262" s="39"/>
      <c r="B262" s="40"/>
      <c r="C262" s="281" t="s">
        <v>521</v>
      </c>
      <c r="D262" s="281" t="s">
        <v>313</v>
      </c>
      <c r="E262" s="282" t="s">
        <v>314</v>
      </c>
      <c r="F262" s="283" t="s">
        <v>315</v>
      </c>
      <c r="G262" s="284" t="s">
        <v>164</v>
      </c>
      <c r="H262" s="285">
        <v>4.992</v>
      </c>
      <c r="I262" s="286"/>
      <c r="J262" s="287">
        <f>ROUND(I262*H262,2)</f>
        <v>0</v>
      </c>
      <c r="K262" s="283" t="s">
        <v>181</v>
      </c>
      <c r="L262" s="288"/>
      <c r="M262" s="289" t="s">
        <v>1</v>
      </c>
      <c r="N262" s="290" t="s">
        <v>41</v>
      </c>
      <c r="O262" s="92"/>
      <c r="P262" s="228">
        <f>O262*H262</f>
        <v>0</v>
      </c>
      <c r="Q262" s="228">
        <v>0.021999999999999996</v>
      </c>
      <c r="R262" s="228">
        <f>Q262*H262</f>
        <v>0.10982399999999998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316</v>
      </c>
      <c r="AT262" s="230" t="s">
        <v>313</v>
      </c>
      <c r="AU262" s="230" t="s">
        <v>86</v>
      </c>
      <c r="AY262" s="18" t="s">
        <v>151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243</v>
      </c>
      <c r="BM262" s="230" t="s">
        <v>317</v>
      </c>
    </row>
    <row r="263" s="14" customFormat="1">
      <c r="A263" s="14"/>
      <c r="B263" s="243"/>
      <c r="C263" s="244"/>
      <c r="D263" s="234" t="s">
        <v>167</v>
      </c>
      <c r="E263" s="245" t="s">
        <v>1</v>
      </c>
      <c r="F263" s="246" t="s">
        <v>318</v>
      </c>
      <c r="G263" s="244"/>
      <c r="H263" s="247">
        <v>1.152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167</v>
      </c>
      <c r="AU263" s="253" t="s">
        <v>86</v>
      </c>
      <c r="AV263" s="14" t="s">
        <v>86</v>
      </c>
      <c r="AW263" s="14" t="s">
        <v>32</v>
      </c>
      <c r="AX263" s="14" t="s">
        <v>76</v>
      </c>
      <c r="AY263" s="253" t="s">
        <v>151</v>
      </c>
    </row>
    <row r="264" s="14" customFormat="1">
      <c r="A264" s="14"/>
      <c r="B264" s="243"/>
      <c r="C264" s="244"/>
      <c r="D264" s="234" t="s">
        <v>167</v>
      </c>
      <c r="E264" s="245" t="s">
        <v>1</v>
      </c>
      <c r="F264" s="246" t="s">
        <v>319</v>
      </c>
      <c r="G264" s="244"/>
      <c r="H264" s="247">
        <v>3.84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167</v>
      </c>
      <c r="AU264" s="253" t="s">
        <v>86</v>
      </c>
      <c r="AV264" s="14" t="s">
        <v>86</v>
      </c>
      <c r="AW264" s="14" t="s">
        <v>32</v>
      </c>
      <c r="AX264" s="14" t="s">
        <v>76</v>
      </c>
      <c r="AY264" s="253" t="s">
        <v>151</v>
      </c>
    </row>
    <row r="265" s="16" customFormat="1">
      <c r="A265" s="16"/>
      <c r="B265" s="265"/>
      <c r="C265" s="266"/>
      <c r="D265" s="234" t="s">
        <v>167</v>
      </c>
      <c r="E265" s="267" t="s">
        <v>1</v>
      </c>
      <c r="F265" s="268" t="s">
        <v>178</v>
      </c>
      <c r="G265" s="266"/>
      <c r="H265" s="269">
        <v>4.992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5" t="s">
        <v>167</v>
      </c>
      <c r="AU265" s="275" t="s">
        <v>86</v>
      </c>
      <c r="AV265" s="16" t="s">
        <v>158</v>
      </c>
      <c r="AW265" s="16" t="s">
        <v>32</v>
      </c>
      <c r="AX265" s="16" t="s">
        <v>84</v>
      </c>
      <c r="AY265" s="275" t="s">
        <v>151</v>
      </c>
    </row>
    <row r="266" s="2" customFormat="1" ht="24.15" customHeight="1">
      <c r="A266" s="39"/>
      <c r="B266" s="40"/>
      <c r="C266" s="219" t="s">
        <v>522</v>
      </c>
      <c r="D266" s="219" t="s">
        <v>154</v>
      </c>
      <c r="E266" s="220" t="s">
        <v>321</v>
      </c>
      <c r="F266" s="221" t="s">
        <v>322</v>
      </c>
      <c r="G266" s="222" t="s">
        <v>242</v>
      </c>
      <c r="H266" s="276"/>
      <c r="I266" s="224"/>
      <c r="J266" s="225">
        <f>ROUND(I266*H266,2)</f>
        <v>0</v>
      </c>
      <c r="K266" s="221" t="s">
        <v>181</v>
      </c>
      <c r="L266" s="45"/>
      <c r="M266" s="226" t="s">
        <v>1</v>
      </c>
      <c r="N266" s="227" t="s">
        <v>41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243</v>
      </c>
      <c r="AT266" s="230" t="s">
        <v>154</v>
      </c>
      <c r="AU266" s="230" t="s">
        <v>86</v>
      </c>
      <c r="AY266" s="18" t="s">
        <v>151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84</v>
      </c>
      <c r="BK266" s="231">
        <f>ROUND(I266*H266,2)</f>
        <v>0</v>
      </c>
      <c r="BL266" s="18" t="s">
        <v>243</v>
      </c>
      <c r="BM266" s="230" t="s">
        <v>323</v>
      </c>
    </row>
    <row r="267" s="12" customFormat="1" ht="22.8" customHeight="1">
      <c r="A267" s="12"/>
      <c r="B267" s="203"/>
      <c r="C267" s="204"/>
      <c r="D267" s="205" t="s">
        <v>75</v>
      </c>
      <c r="E267" s="217" t="s">
        <v>324</v>
      </c>
      <c r="F267" s="217" t="s">
        <v>325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SUM(P268:P283)</f>
        <v>0</v>
      </c>
      <c r="Q267" s="211"/>
      <c r="R267" s="212">
        <f>SUM(R268:R283)</f>
        <v>0.35948219999999996</v>
      </c>
      <c r="S267" s="211"/>
      <c r="T267" s="213">
        <f>SUM(T268:T283)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86</v>
      </c>
      <c r="AT267" s="215" t="s">
        <v>75</v>
      </c>
      <c r="AU267" s="215" t="s">
        <v>84</v>
      </c>
      <c r="AY267" s="214" t="s">
        <v>151</v>
      </c>
      <c r="BK267" s="216">
        <f>SUM(BK268:BK283)</f>
        <v>0</v>
      </c>
    </row>
    <row r="268" s="2" customFormat="1" ht="24.15" customHeight="1">
      <c r="A268" s="39"/>
      <c r="B268" s="40"/>
      <c r="C268" s="219" t="s">
        <v>523</v>
      </c>
      <c r="D268" s="219" t="s">
        <v>154</v>
      </c>
      <c r="E268" s="220" t="s">
        <v>327</v>
      </c>
      <c r="F268" s="221" t="s">
        <v>328</v>
      </c>
      <c r="G268" s="222" t="s">
        <v>164</v>
      </c>
      <c r="H268" s="223">
        <v>47.74</v>
      </c>
      <c r="I268" s="224"/>
      <c r="J268" s="225">
        <f>ROUND(I268*H268,2)</f>
        <v>0</v>
      </c>
      <c r="K268" s="221" t="s">
        <v>181</v>
      </c>
      <c r="L268" s="45"/>
      <c r="M268" s="226" t="s">
        <v>1</v>
      </c>
      <c r="N268" s="227" t="s">
        <v>41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243</v>
      </c>
      <c r="AT268" s="230" t="s">
        <v>154</v>
      </c>
      <c r="AU268" s="230" t="s">
        <v>86</v>
      </c>
      <c r="AY268" s="18" t="s">
        <v>151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84</v>
      </c>
      <c r="BK268" s="231">
        <f>ROUND(I268*H268,2)</f>
        <v>0</v>
      </c>
      <c r="BL268" s="18" t="s">
        <v>243</v>
      </c>
      <c r="BM268" s="230" t="s">
        <v>329</v>
      </c>
    </row>
    <row r="269" s="14" customFormat="1">
      <c r="A269" s="14"/>
      <c r="B269" s="243"/>
      <c r="C269" s="244"/>
      <c r="D269" s="234" t="s">
        <v>167</v>
      </c>
      <c r="E269" s="245" t="s">
        <v>1</v>
      </c>
      <c r="F269" s="246" t="s">
        <v>524</v>
      </c>
      <c r="G269" s="244"/>
      <c r="H269" s="247">
        <v>47.74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167</v>
      </c>
      <c r="AU269" s="253" t="s">
        <v>86</v>
      </c>
      <c r="AV269" s="14" t="s">
        <v>86</v>
      </c>
      <c r="AW269" s="14" t="s">
        <v>32</v>
      </c>
      <c r="AX269" s="14" t="s">
        <v>84</v>
      </c>
      <c r="AY269" s="253" t="s">
        <v>151</v>
      </c>
    </row>
    <row r="270" s="2" customFormat="1" ht="16.5" customHeight="1">
      <c r="A270" s="39"/>
      <c r="B270" s="40"/>
      <c r="C270" s="219" t="s">
        <v>525</v>
      </c>
      <c r="D270" s="219" t="s">
        <v>154</v>
      </c>
      <c r="E270" s="220" t="s">
        <v>331</v>
      </c>
      <c r="F270" s="221" t="s">
        <v>332</v>
      </c>
      <c r="G270" s="222" t="s">
        <v>164</v>
      </c>
      <c r="H270" s="223">
        <v>47.74</v>
      </c>
      <c r="I270" s="224"/>
      <c r="J270" s="225">
        <f>ROUND(I270*H270,2)</f>
        <v>0</v>
      </c>
      <c r="K270" s="221" t="s">
        <v>181</v>
      </c>
      <c r="L270" s="45"/>
      <c r="M270" s="226" t="s">
        <v>1</v>
      </c>
      <c r="N270" s="227" t="s">
        <v>41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243</v>
      </c>
      <c r="AT270" s="230" t="s">
        <v>154</v>
      </c>
      <c r="AU270" s="230" t="s">
        <v>86</v>
      </c>
      <c r="AY270" s="18" t="s">
        <v>151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243</v>
      </c>
      <c r="BM270" s="230" t="s">
        <v>333</v>
      </c>
    </row>
    <row r="271" s="14" customFormat="1">
      <c r="A271" s="14"/>
      <c r="B271" s="243"/>
      <c r="C271" s="244"/>
      <c r="D271" s="234" t="s">
        <v>167</v>
      </c>
      <c r="E271" s="245" t="s">
        <v>1</v>
      </c>
      <c r="F271" s="246" t="s">
        <v>524</v>
      </c>
      <c r="G271" s="244"/>
      <c r="H271" s="247">
        <v>47.74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167</v>
      </c>
      <c r="AU271" s="253" t="s">
        <v>86</v>
      </c>
      <c r="AV271" s="14" t="s">
        <v>86</v>
      </c>
      <c r="AW271" s="14" t="s">
        <v>32</v>
      </c>
      <c r="AX271" s="14" t="s">
        <v>84</v>
      </c>
      <c r="AY271" s="253" t="s">
        <v>151</v>
      </c>
    </row>
    <row r="272" s="2" customFormat="1" ht="24.15" customHeight="1">
      <c r="A272" s="39"/>
      <c r="B272" s="40"/>
      <c r="C272" s="219" t="s">
        <v>526</v>
      </c>
      <c r="D272" s="219" t="s">
        <v>154</v>
      </c>
      <c r="E272" s="220" t="s">
        <v>335</v>
      </c>
      <c r="F272" s="221" t="s">
        <v>336</v>
      </c>
      <c r="G272" s="222" t="s">
        <v>164</v>
      </c>
      <c r="H272" s="223">
        <v>47.74</v>
      </c>
      <c r="I272" s="224"/>
      <c r="J272" s="225">
        <f>ROUND(I272*H272,2)</f>
        <v>0</v>
      </c>
      <c r="K272" s="221" t="s">
        <v>181</v>
      </c>
      <c r="L272" s="45"/>
      <c r="M272" s="226" t="s">
        <v>1</v>
      </c>
      <c r="N272" s="227" t="s">
        <v>41</v>
      </c>
      <c r="O272" s="92"/>
      <c r="P272" s="228">
        <f>O272*H272</f>
        <v>0</v>
      </c>
      <c r="Q272" s="228">
        <v>3E-05</v>
      </c>
      <c r="R272" s="228">
        <f>Q272*H272</f>
        <v>0.0014322000000000002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243</v>
      </c>
      <c r="AT272" s="230" t="s">
        <v>154</v>
      </c>
      <c r="AU272" s="230" t="s">
        <v>86</v>
      </c>
      <c r="AY272" s="18" t="s">
        <v>151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84</v>
      </c>
      <c r="BK272" s="231">
        <f>ROUND(I272*H272,2)</f>
        <v>0</v>
      </c>
      <c r="BL272" s="18" t="s">
        <v>243</v>
      </c>
      <c r="BM272" s="230" t="s">
        <v>337</v>
      </c>
    </row>
    <row r="273" s="14" customFormat="1">
      <c r="A273" s="14"/>
      <c r="B273" s="243"/>
      <c r="C273" s="244"/>
      <c r="D273" s="234" t="s">
        <v>167</v>
      </c>
      <c r="E273" s="245" t="s">
        <v>1</v>
      </c>
      <c r="F273" s="246" t="s">
        <v>524</v>
      </c>
      <c r="G273" s="244"/>
      <c r="H273" s="247">
        <v>47.74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167</v>
      </c>
      <c r="AU273" s="253" t="s">
        <v>86</v>
      </c>
      <c r="AV273" s="14" t="s">
        <v>86</v>
      </c>
      <c r="AW273" s="14" t="s">
        <v>32</v>
      </c>
      <c r="AX273" s="14" t="s">
        <v>84</v>
      </c>
      <c r="AY273" s="253" t="s">
        <v>151</v>
      </c>
    </row>
    <row r="274" s="2" customFormat="1" ht="33" customHeight="1">
      <c r="A274" s="39"/>
      <c r="B274" s="40"/>
      <c r="C274" s="219" t="s">
        <v>527</v>
      </c>
      <c r="D274" s="219" t="s">
        <v>154</v>
      </c>
      <c r="E274" s="220" t="s">
        <v>339</v>
      </c>
      <c r="F274" s="221" t="s">
        <v>340</v>
      </c>
      <c r="G274" s="222" t="s">
        <v>164</v>
      </c>
      <c r="H274" s="223">
        <v>47.74</v>
      </c>
      <c r="I274" s="224"/>
      <c r="J274" s="225">
        <f>ROUND(I274*H274,2)</f>
        <v>0</v>
      </c>
      <c r="K274" s="221" t="s">
        <v>165</v>
      </c>
      <c r="L274" s="45"/>
      <c r="M274" s="226" t="s">
        <v>1</v>
      </c>
      <c r="N274" s="227" t="s">
        <v>41</v>
      </c>
      <c r="O274" s="92"/>
      <c r="P274" s="228">
        <f>O274*H274</f>
        <v>0</v>
      </c>
      <c r="Q274" s="228">
        <v>0.0075</v>
      </c>
      <c r="R274" s="228">
        <f>Q274*H274</f>
        <v>0.35804999999999996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243</v>
      </c>
      <c r="AT274" s="230" t="s">
        <v>154</v>
      </c>
      <c r="AU274" s="230" t="s">
        <v>86</v>
      </c>
      <c r="AY274" s="18" t="s">
        <v>151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243</v>
      </c>
      <c r="BM274" s="230" t="s">
        <v>341</v>
      </c>
    </row>
    <row r="275" s="14" customFormat="1">
      <c r="A275" s="14"/>
      <c r="B275" s="243"/>
      <c r="C275" s="244"/>
      <c r="D275" s="234" t="s">
        <v>167</v>
      </c>
      <c r="E275" s="245" t="s">
        <v>1</v>
      </c>
      <c r="F275" s="246" t="s">
        <v>524</v>
      </c>
      <c r="G275" s="244"/>
      <c r="H275" s="247">
        <v>47.74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167</v>
      </c>
      <c r="AU275" s="253" t="s">
        <v>86</v>
      </c>
      <c r="AV275" s="14" t="s">
        <v>86</v>
      </c>
      <c r="AW275" s="14" t="s">
        <v>32</v>
      </c>
      <c r="AX275" s="14" t="s">
        <v>84</v>
      </c>
      <c r="AY275" s="253" t="s">
        <v>151</v>
      </c>
    </row>
    <row r="276" s="2" customFormat="1" ht="24.15" customHeight="1">
      <c r="A276" s="39"/>
      <c r="B276" s="40"/>
      <c r="C276" s="219" t="s">
        <v>528</v>
      </c>
      <c r="D276" s="219" t="s">
        <v>154</v>
      </c>
      <c r="E276" s="220" t="s">
        <v>343</v>
      </c>
      <c r="F276" s="221" t="s">
        <v>344</v>
      </c>
      <c r="G276" s="222" t="s">
        <v>242</v>
      </c>
      <c r="H276" s="276"/>
      <c r="I276" s="224"/>
      <c r="J276" s="225">
        <f>ROUND(I276*H276,2)</f>
        <v>0</v>
      </c>
      <c r="K276" s="221" t="s">
        <v>181</v>
      </c>
      <c r="L276" s="45"/>
      <c r="M276" s="226" t="s">
        <v>1</v>
      </c>
      <c r="N276" s="227" t="s">
        <v>41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243</v>
      </c>
      <c r="AT276" s="230" t="s">
        <v>154</v>
      </c>
      <c r="AU276" s="230" t="s">
        <v>86</v>
      </c>
      <c r="AY276" s="18" t="s">
        <v>151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0</v>
      </c>
      <c r="BL276" s="18" t="s">
        <v>243</v>
      </c>
      <c r="BM276" s="230" t="s">
        <v>345</v>
      </c>
    </row>
    <row r="277" s="2" customFormat="1" ht="24.15" customHeight="1">
      <c r="A277" s="39"/>
      <c r="B277" s="40"/>
      <c r="C277" s="219" t="s">
        <v>529</v>
      </c>
      <c r="D277" s="219" t="s">
        <v>154</v>
      </c>
      <c r="E277" s="220" t="s">
        <v>347</v>
      </c>
      <c r="F277" s="221" t="s">
        <v>348</v>
      </c>
      <c r="G277" s="222" t="s">
        <v>164</v>
      </c>
      <c r="H277" s="223">
        <v>47.74</v>
      </c>
      <c r="I277" s="224"/>
      <c r="J277" s="225">
        <f>ROUND(I277*H277,2)</f>
        <v>0</v>
      </c>
      <c r="K277" s="221" t="s">
        <v>1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243</v>
      </c>
      <c r="AT277" s="230" t="s">
        <v>154</v>
      </c>
      <c r="AU277" s="230" t="s">
        <v>86</v>
      </c>
      <c r="AY277" s="18" t="s">
        <v>151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243</v>
      </c>
      <c r="BM277" s="230" t="s">
        <v>349</v>
      </c>
    </row>
    <row r="278" s="2" customFormat="1">
      <c r="A278" s="39"/>
      <c r="B278" s="40"/>
      <c r="C278" s="41"/>
      <c r="D278" s="234" t="s">
        <v>265</v>
      </c>
      <c r="E278" s="41"/>
      <c r="F278" s="277" t="s">
        <v>530</v>
      </c>
      <c r="G278" s="41"/>
      <c r="H278" s="41"/>
      <c r="I278" s="278"/>
      <c r="J278" s="41"/>
      <c r="K278" s="41"/>
      <c r="L278" s="45"/>
      <c r="M278" s="279"/>
      <c r="N278" s="280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265</v>
      </c>
      <c r="AU278" s="18" t="s">
        <v>86</v>
      </c>
    </row>
    <row r="279" s="14" customFormat="1">
      <c r="A279" s="14"/>
      <c r="B279" s="243"/>
      <c r="C279" s="244"/>
      <c r="D279" s="234" t="s">
        <v>167</v>
      </c>
      <c r="E279" s="245" t="s">
        <v>1</v>
      </c>
      <c r="F279" s="246" t="s">
        <v>524</v>
      </c>
      <c r="G279" s="244"/>
      <c r="H279" s="247">
        <v>47.74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167</v>
      </c>
      <c r="AU279" s="253" t="s">
        <v>86</v>
      </c>
      <c r="AV279" s="14" t="s">
        <v>86</v>
      </c>
      <c r="AW279" s="14" t="s">
        <v>32</v>
      </c>
      <c r="AX279" s="14" t="s">
        <v>84</v>
      </c>
      <c r="AY279" s="253" t="s">
        <v>151</v>
      </c>
    </row>
    <row r="280" s="2" customFormat="1" ht="16.5" customHeight="1">
      <c r="A280" s="39"/>
      <c r="B280" s="40"/>
      <c r="C280" s="219" t="s">
        <v>531</v>
      </c>
      <c r="D280" s="219" t="s">
        <v>154</v>
      </c>
      <c r="E280" s="220" t="s">
        <v>351</v>
      </c>
      <c r="F280" s="221" t="s">
        <v>352</v>
      </c>
      <c r="G280" s="222" t="s">
        <v>187</v>
      </c>
      <c r="H280" s="223">
        <v>40</v>
      </c>
      <c r="I280" s="224"/>
      <c r="J280" s="225">
        <f>ROUND(I280*H280,2)</f>
        <v>0</v>
      </c>
      <c r="K280" s="221" t="s">
        <v>1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243</v>
      </c>
      <c r="AT280" s="230" t="s">
        <v>154</v>
      </c>
      <c r="AU280" s="230" t="s">
        <v>86</v>
      </c>
      <c r="AY280" s="18" t="s">
        <v>151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243</v>
      </c>
      <c r="BM280" s="230" t="s">
        <v>353</v>
      </c>
    </row>
    <row r="281" s="14" customFormat="1">
      <c r="A281" s="14"/>
      <c r="B281" s="243"/>
      <c r="C281" s="244"/>
      <c r="D281" s="234" t="s">
        <v>167</v>
      </c>
      <c r="E281" s="245" t="s">
        <v>1</v>
      </c>
      <c r="F281" s="246" t="s">
        <v>532</v>
      </c>
      <c r="G281" s="244"/>
      <c r="H281" s="247">
        <v>40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167</v>
      </c>
      <c r="AU281" s="253" t="s">
        <v>86</v>
      </c>
      <c r="AV281" s="14" t="s">
        <v>86</v>
      </c>
      <c r="AW281" s="14" t="s">
        <v>32</v>
      </c>
      <c r="AX281" s="14" t="s">
        <v>84</v>
      </c>
      <c r="AY281" s="253" t="s">
        <v>151</v>
      </c>
    </row>
    <row r="282" s="2" customFormat="1" ht="16.5" customHeight="1">
      <c r="A282" s="39"/>
      <c r="B282" s="40"/>
      <c r="C282" s="219" t="s">
        <v>533</v>
      </c>
      <c r="D282" s="219" t="s">
        <v>154</v>
      </c>
      <c r="E282" s="220" t="s">
        <v>356</v>
      </c>
      <c r="F282" s="221" t="s">
        <v>357</v>
      </c>
      <c r="G282" s="222" t="s">
        <v>187</v>
      </c>
      <c r="H282" s="223">
        <v>4</v>
      </c>
      <c r="I282" s="224"/>
      <c r="J282" s="225">
        <f>ROUND(I282*H282,2)</f>
        <v>0</v>
      </c>
      <c r="K282" s="221" t="s">
        <v>1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243</v>
      </c>
      <c r="AT282" s="230" t="s">
        <v>154</v>
      </c>
      <c r="AU282" s="230" t="s">
        <v>86</v>
      </c>
      <c r="AY282" s="18" t="s">
        <v>151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243</v>
      </c>
      <c r="BM282" s="230" t="s">
        <v>534</v>
      </c>
    </row>
    <row r="283" s="14" customFormat="1">
      <c r="A283" s="14"/>
      <c r="B283" s="243"/>
      <c r="C283" s="244"/>
      <c r="D283" s="234" t="s">
        <v>167</v>
      </c>
      <c r="E283" s="245" t="s">
        <v>1</v>
      </c>
      <c r="F283" s="246" t="s">
        <v>535</v>
      </c>
      <c r="G283" s="244"/>
      <c r="H283" s="247">
        <v>4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167</v>
      </c>
      <c r="AU283" s="253" t="s">
        <v>86</v>
      </c>
      <c r="AV283" s="14" t="s">
        <v>86</v>
      </c>
      <c r="AW283" s="14" t="s">
        <v>32</v>
      </c>
      <c r="AX283" s="14" t="s">
        <v>84</v>
      </c>
      <c r="AY283" s="253" t="s">
        <v>151</v>
      </c>
    </row>
    <row r="284" s="12" customFormat="1" ht="22.8" customHeight="1">
      <c r="A284" s="12"/>
      <c r="B284" s="203"/>
      <c r="C284" s="204"/>
      <c r="D284" s="205" t="s">
        <v>75</v>
      </c>
      <c r="E284" s="217" t="s">
        <v>360</v>
      </c>
      <c r="F284" s="217" t="s">
        <v>361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P285</f>
        <v>0</v>
      </c>
      <c r="Q284" s="211"/>
      <c r="R284" s="212">
        <f>R285</f>
        <v>0</v>
      </c>
      <c r="S284" s="211"/>
      <c r="T284" s="213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86</v>
      </c>
      <c r="AT284" s="215" t="s">
        <v>75</v>
      </c>
      <c r="AU284" s="215" t="s">
        <v>84</v>
      </c>
      <c r="AY284" s="214" t="s">
        <v>151</v>
      </c>
      <c r="BK284" s="216">
        <f>BK285</f>
        <v>0</v>
      </c>
    </row>
    <row r="285" s="2" customFormat="1" ht="24.15" customHeight="1">
      <c r="A285" s="39"/>
      <c r="B285" s="40"/>
      <c r="C285" s="219" t="s">
        <v>536</v>
      </c>
      <c r="D285" s="219" t="s">
        <v>154</v>
      </c>
      <c r="E285" s="220" t="s">
        <v>363</v>
      </c>
      <c r="F285" s="221" t="s">
        <v>364</v>
      </c>
      <c r="G285" s="222" t="s">
        <v>203</v>
      </c>
      <c r="H285" s="223">
        <v>3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243</v>
      </c>
      <c r="AT285" s="230" t="s">
        <v>154</v>
      </c>
      <c r="AU285" s="230" t="s">
        <v>86</v>
      </c>
      <c r="AY285" s="18" t="s">
        <v>151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243</v>
      </c>
      <c r="BM285" s="230" t="s">
        <v>537</v>
      </c>
    </row>
    <row r="286" s="12" customFormat="1" ht="22.8" customHeight="1">
      <c r="A286" s="12"/>
      <c r="B286" s="203"/>
      <c r="C286" s="204"/>
      <c r="D286" s="205" t="s">
        <v>75</v>
      </c>
      <c r="E286" s="217" t="s">
        <v>366</v>
      </c>
      <c r="F286" s="217" t="s">
        <v>367</v>
      </c>
      <c r="G286" s="204"/>
      <c r="H286" s="204"/>
      <c r="I286" s="207"/>
      <c r="J286" s="218">
        <f>BK286</f>
        <v>0</v>
      </c>
      <c r="K286" s="204"/>
      <c r="L286" s="209"/>
      <c r="M286" s="210"/>
      <c r="N286" s="211"/>
      <c r="O286" s="211"/>
      <c r="P286" s="212">
        <f>SUM(P287:P311)</f>
        <v>0</v>
      </c>
      <c r="Q286" s="211"/>
      <c r="R286" s="212">
        <f>SUM(R287:R311)</f>
        <v>0.15686000000000003</v>
      </c>
      <c r="S286" s="211"/>
      <c r="T286" s="213">
        <f>SUM(T287:T311)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86</v>
      </c>
      <c r="AT286" s="215" t="s">
        <v>75</v>
      </c>
      <c r="AU286" s="215" t="s">
        <v>84</v>
      </c>
      <c r="AY286" s="214" t="s">
        <v>151</v>
      </c>
      <c r="BK286" s="216">
        <f>SUM(BK287:BK311)</f>
        <v>0</v>
      </c>
    </row>
    <row r="287" s="2" customFormat="1" ht="24.15" customHeight="1">
      <c r="A287" s="39"/>
      <c r="B287" s="40"/>
      <c r="C287" s="219" t="s">
        <v>538</v>
      </c>
      <c r="D287" s="219" t="s">
        <v>154</v>
      </c>
      <c r="E287" s="220" t="s">
        <v>369</v>
      </c>
      <c r="F287" s="221" t="s">
        <v>370</v>
      </c>
      <c r="G287" s="222" t="s">
        <v>164</v>
      </c>
      <c r="H287" s="223">
        <v>313.72000000000004</v>
      </c>
      <c r="I287" s="224"/>
      <c r="J287" s="225">
        <f>ROUND(I287*H287,2)</f>
        <v>0</v>
      </c>
      <c r="K287" s="221" t="s">
        <v>165</v>
      </c>
      <c r="L287" s="45"/>
      <c r="M287" s="226" t="s">
        <v>1</v>
      </c>
      <c r="N287" s="227" t="s">
        <v>41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243</v>
      </c>
      <c r="AT287" s="230" t="s">
        <v>154</v>
      </c>
      <c r="AU287" s="230" t="s">
        <v>86</v>
      </c>
      <c r="AY287" s="18" t="s">
        <v>151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84</v>
      </c>
      <c r="BK287" s="231">
        <f>ROUND(I287*H287,2)</f>
        <v>0</v>
      </c>
      <c r="BL287" s="18" t="s">
        <v>243</v>
      </c>
      <c r="BM287" s="230" t="s">
        <v>371</v>
      </c>
    </row>
    <row r="288" s="14" customFormat="1">
      <c r="A288" s="14"/>
      <c r="B288" s="243"/>
      <c r="C288" s="244"/>
      <c r="D288" s="234" t="s">
        <v>167</v>
      </c>
      <c r="E288" s="245" t="s">
        <v>1</v>
      </c>
      <c r="F288" s="246" t="s">
        <v>372</v>
      </c>
      <c r="G288" s="244"/>
      <c r="H288" s="247">
        <v>32.76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167</v>
      </c>
      <c r="AU288" s="253" t="s">
        <v>86</v>
      </c>
      <c r="AV288" s="14" t="s">
        <v>86</v>
      </c>
      <c r="AW288" s="14" t="s">
        <v>32</v>
      </c>
      <c r="AX288" s="14" t="s">
        <v>76</v>
      </c>
      <c r="AY288" s="253" t="s">
        <v>151</v>
      </c>
    </row>
    <row r="289" s="14" customFormat="1">
      <c r="A289" s="14"/>
      <c r="B289" s="243"/>
      <c r="C289" s="244"/>
      <c r="D289" s="234" t="s">
        <v>167</v>
      </c>
      <c r="E289" s="245" t="s">
        <v>1</v>
      </c>
      <c r="F289" s="246" t="s">
        <v>373</v>
      </c>
      <c r="G289" s="244"/>
      <c r="H289" s="247">
        <v>59.28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167</v>
      </c>
      <c r="AU289" s="253" t="s">
        <v>86</v>
      </c>
      <c r="AV289" s="14" t="s">
        <v>86</v>
      </c>
      <c r="AW289" s="14" t="s">
        <v>32</v>
      </c>
      <c r="AX289" s="14" t="s">
        <v>76</v>
      </c>
      <c r="AY289" s="253" t="s">
        <v>151</v>
      </c>
    </row>
    <row r="290" s="14" customFormat="1">
      <c r="A290" s="14"/>
      <c r="B290" s="243"/>
      <c r="C290" s="244"/>
      <c r="D290" s="234" t="s">
        <v>167</v>
      </c>
      <c r="E290" s="245" t="s">
        <v>1</v>
      </c>
      <c r="F290" s="246" t="s">
        <v>539</v>
      </c>
      <c r="G290" s="244"/>
      <c r="H290" s="247">
        <v>48.1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167</v>
      </c>
      <c r="AU290" s="253" t="s">
        <v>86</v>
      </c>
      <c r="AV290" s="14" t="s">
        <v>86</v>
      </c>
      <c r="AW290" s="14" t="s">
        <v>32</v>
      </c>
      <c r="AX290" s="14" t="s">
        <v>76</v>
      </c>
      <c r="AY290" s="253" t="s">
        <v>151</v>
      </c>
    </row>
    <row r="291" s="14" customFormat="1">
      <c r="A291" s="14"/>
      <c r="B291" s="243"/>
      <c r="C291" s="244"/>
      <c r="D291" s="234" t="s">
        <v>167</v>
      </c>
      <c r="E291" s="245" t="s">
        <v>1</v>
      </c>
      <c r="F291" s="246" t="s">
        <v>540</v>
      </c>
      <c r="G291" s="244"/>
      <c r="H291" s="247">
        <v>59.08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167</v>
      </c>
      <c r="AU291" s="253" t="s">
        <v>86</v>
      </c>
      <c r="AV291" s="14" t="s">
        <v>86</v>
      </c>
      <c r="AW291" s="14" t="s">
        <v>32</v>
      </c>
      <c r="AX291" s="14" t="s">
        <v>76</v>
      </c>
      <c r="AY291" s="253" t="s">
        <v>151</v>
      </c>
    </row>
    <row r="292" s="15" customFormat="1">
      <c r="A292" s="15"/>
      <c r="B292" s="254"/>
      <c r="C292" s="255"/>
      <c r="D292" s="234" t="s">
        <v>167</v>
      </c>
      <c r="E292" s="256" t="s">
        <v>1</v>
      </c>
      <c r="F292" s="257" t="s">
        <v>175</v>
      </c>
      <c r="G292" s="255"/>
      <c r="H292" s="258">
        <v>199.21999999999997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167</v>
      </c>
      <c r="AU292" s="264" t="s">
        <v>86</v>
      </c>
      <c r="AV292" s="15" t="s">
        <v>176</v>
      </c>
      <c r="AW292" s="15" t="s">
        <v>32</v>
      </c>
      <c r="AX292" s="15" t="s">
        <v>76</v>
      </c>
      <c r="AY292" s="264" t="s">
        <v>151</v>
      </c>
    </row>
    <row r="293" s="14" customFormat="1">
      <c r="A293" s="14"/>
      <c r="B293" s="243"/>
      <c r="C293" s="244"/>
      <c r="D293" s="234" t="s">
        <v>167</v>
      </c>
      <c r="E293" s="245" t="s">
        <v>1</v>
      </c>
      <c r="F293" s="246" t="s">
        <v>541</v>
      </c>
      <c r="G293" s="244"/>
      <c r="H293" s="247">
        <v>114.5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167</v>
      </c>
      <c r="AU293" s="253" t="s">
        <v>86</v>
      </c>
      <c r="AV293" s="14" t="s">
        <v>86</v>
      </c>
      <c r="AW293" s="14" t="s">
        <v>32</v>
      </c>
      <c r="AX293" s="14" t="s">
        <v>76</v>
      </c>
      <c r="AY293" s="253" t="s">
        <v>151</v>
      </c>
    </row>
    <row r="294" s="16" customFormat="1">
      <c r="A294" s="16"/>
      <c r="B294" s="265"/>
      <c r="C294" s="266"/>
      <c r="D294" s="234" t="s">
        <v>167</v>
      </c>
      <c r="E294" s="267" t="s">
        <v>1</v>
      </c>
      <c r="F294" s="268" t="s">
        <v>178</v>
      </c>
      <c r="G294" s="266"/>
      <c r="H294" s="269">
        <v>313.71999999999996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75" t="s">
        <v>167</v>
      </c>
      <c r="AU294" s="275" t="s">
        <v>86</v>
      </c>
      <c r="AV294" s="16" t="s">
        <v>158</v>
      </c>
      <c r="AW294" s="16" t="s">
        <v>32</v>
      </c>
      <c r="AX294" s="16" t="s">
        <v>84</v>
      </c>
      <c r="AY294" s="275" t="s">
        <v>151</v>
      </c>
    </row>
    <row r="295" s="2" customFormat="1" ht="24.15" customHeight="1">
      <c r="A295" s="39"/>
      <c r="B295" s="40"/>
      <c r="C295" s="219" t="s">
        <v>542</v>
      </c>
      <c r="D295" s="219" t="s">
        <v>154</v>
      </c>
      <c r="E295" s="220" t="s">
        <v>381</v>
      </c>
      <c r="F295" s="221" t="s">
        <v>382</v>
      </c>
      <c r="G295" s="222" t="s">
        <v>164</v>
      </c>
      <c r="H295" s="223">
        <v>313.72000000000004</v>
      </c>
      <c r="I295" s="224"/>
      <c r="J295" s="225">
        <f>ROUND(I295*H295,2)</f>
        <v>0</v>
      </c>
      <c r="K295" s="221" t="s">
        <v>181</v>
      </c>
      <c r="L295" s="45"/>
      <c r="M295" s="226" t="s">
        <v>1</v>
      </c>
      <c r="N295" s="227" t="s">
        <v>41</v>
      </c>
      <c r="O295" s="92"/>
      <c r="P295" s="228">
        <f>O295*H295</f>
        <v>0</v>
      </c>
      <c r="Q295" s="228">
        <v>0.00021</v>
      </c>
      <c r="R295" s="228">
        <f>Q295*H295</f>
        <v>0.065881200000000016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243</v>
      </c>
      <c r="AT295" s="230" t="s">
        <v>154</v>
      </c>
      <c r="AU295" s="230" t="s">
        <v>86</v>
      </c>
      <c r="AY295" s="18" t="s">
        <v>151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84</v>
      </c>
      <c r="BK295" s="231">
        <f>ROUND(I295*H295,2)</f>
        <v>0</v>
      </c>
      <c r="BL295" s="18" t="s">
        <v>243</v>
      </c>
      <c r="BM295" s="230" t="s">
        <v>383</v>
      </c>
    </row>
    <row r="296" s="14" customFormat="1">
      <c r="A296" s="14"/>
      <c r="B296" s="243"/>
      <c r="C296" s="244"/>
      <c r="D296" s="234" t="s">
        <v>167</v>
      </c>
      <c r="E296" s="245" t="s">
        <v>1</v>
      </c>
      <c r="F296" s="246" t="s">
        <v>372</v>
      </c>
      <c r="G296" s="244"/>
      <c r="H296" s="247">
        <v>32.76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167</v>
      </c>
      <c r="AU296" s="253" t="s">
        <v>86</v>
      </c>
      <c r="AV296" s="14" t="s">
        <v>86</v>
      </c>
      <c r="AW296" s="14" t="s">
        <v>32</v>
      </c>
      <c r="AX296" s="14" t="s">
        <v>76</v>
      </c>
      <c r="AY296" s="253" t="s">
        <v>151</v>
      </c>
    </row>
    <row r="297" s="14" customFormat="1">
      <c r="A297" s="14"/>
      <c r="B297" s="243"/>
      <c r="C297" s="244"/>
      <c r="D297" s="234" t="s">
        <v>167</v>
      </c>
      <c r="E297" s="245" t="s">
        <v>1</v>
      </c>
      <c r="F297" s="246" t="s">
        <v>373</v>
      </c>
      <c r="G297" s="244"/>
      <c r="H297" s="247">
        <v>59.28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167</v>
      </c>
      <c r="AU297" s="253" t="s">
        <v>86</v>
      </c>
      <c r="AV297" s="14" t="s">
        <v>86</v>
      </c>
      <c r="AW297" s="14" t="s">
        <v>32</v>
      </c>
      <c r="AX297" s="14" t="s">
        <v>76</v>
      </c>
      <c r="AY297" s="253" t="s">
        <v>151</v>
      </c>
    </row>
    <row r="298" s="14" customFormat="1">
      <c r="A298" s="14"/>
      <c r="B298" s="243"/>
      <c r="C298" s="244"/>
      <c r="D298" s="234" t="s">
        <v>167</v>
      </c>
      <c r="E298" s="245" t="s">
        <v>1</v>
      </c>
      <c r="F298" s="246" t="s">
        <v>539</v>
      </c>
      <c r="G298" s="244"/>
      <c r="H298" s="247">
        <v>48.1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167</v>
      </c>
      <c r="AU298" s="253" t="s">
        <v>86</v>
      </c>
      <c r="AV298" s="14" t="s">
        <v>86</v>
      </c>
      <c r="AW298" s="14" t="s">
        <v>32</v>
      </c>
      <c r="AX298" s="14" t="s">
        <v>76</v>
      </c>
      <c r="AY298" s="253" t="s">
        <v>151</v>
      </c>
    </row>
    <row r="299" s="14" customFormat="1">
      <c r="A299" s="14"/>
      <c r="B299" s="243"/>
      <c r="C299" s="244"/>
      <c r="D299" s="234" t="s">
        <v>167</v>
      </c>
      <c r="E299" s="245" t="s">
        <v>1</v>
      </c>
      <c r="F299" s="246" t="s">
        <v>540</v>
      </c>
      <c r="G299" s="244"/>
      <c r="H299" s="247">
        <v>59.08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167</v>
      </c>
      <c r="AU299" s="253" t="s">
        <v>86</v>
      </c>
      <c r="AV299" s="14" t="s">
        <v>86</v>
      </c>
      <c r="AW299" s="14" t="s">
        <v>32</v>
      </c>
      <c r="AX299" s="14" t="s">
        <v>76</v>
      </c>
      <c r="AY299" s="253" t="s">
        <v>151</v>
      </c>
    </row>
    <row r="300" s="15" customFormat="1">
      <c r="A300" s="15"/>
      <c r="B300" s="254"/>
      <c r="C300" s="255"/>
      <c r="D300" s="234" t="s">
        <v>167</v>
      </c>
      <c r="E300" s="256" t="s">
        <v>1</v>
      </c>
      <c r="F300" s="257" t="s">
        <v>175</v>
      </c>
      <c r="G300" s="255"/>
      <c r="H300" s="258">
        <v>199.21999999999997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4" t="s">
        <v>167</v>
      </c>
      <c r="AU300" s="264" t="s">
        <v>86</v>
      </c>
      <c r="AV300" s="15" t="s">
        <v>176</v>
      </c>
      <c r="AW300" s="15" t="s">
        <v>32</v>
      </c>
      <c r="AX300" s="15" t="s">
        <v>76</v>
      </c>
      <c r="AY300" s="264" t="s">
        <v>151</v>
      </c>
    </row>
    <row r="301" s="14" customFormat="1">
      <c r="A301" s="14"/>
      <c r="B301" s="243"/>
      <c r="C301" s="244"/>
      <c r="D301" s="234" t="s">
        <v>167</v>
      </c>
      <c r="E301" s="245" t="s">
        <v>1</v>
      </c>
      <c r="F301" s="246" t="s">
        <v>541</v>
      </c>
      <c r="G301" s="244"/>
      <c r="H301" s="247">
        <v>114.5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167</v>
      </c>
      <c r="AU301" s="253" t="s">
        <v>86</v>
      </c>
      <c r="AV301" s="14" t="s">
        <v>86</v>
      </c>
      <c r="AW301" s="14" t="s">
        <v>32</v>
      </c>
      <c r="AX301" s="14" t="s">
        <v>76</v>
      </c>
      <c r="AY301" s="253" t="s">
        <v>151</v>
      </c>
    </row>
    <row r="302" s="16" customFormat="1">
      <c r="A302" s="16"/>
      <c r="B302" s="265"/>
      <c r="C302" s="266"/>
      <c r="D302" s="234" t="s">
        <v>167</v>
      </c>
      <c r="E302" s="267" t="s">
        <v>1</v>
      </c>
      <c r="F302" s="268" t="s">
        <v>178</v>
      </c>
      <c r="G302" s="266"/>
      <c r="H302" s="269">
        <v>313.71999999999996</v>
      </c>
      <c r="I302" s="270"/>
      <c r="J302" s="266"/>
      <c r="K302" s="266"/>
      <c r="L302" s="271"/>
      <c r="M302" s="272"/>
      <c r="N302" s="273"/>
      <c r="O302" s="273"/>
      <c r="P302" s="273"/>
      <c r="Q302" s="273"/>
      <c r="R302" s="273"/>
      <c r="S302" s="273"/>
      <c r="T302" s="274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5" t="s">
        <v>167</v>
      </c>
      <c r="AU302" s="275" t="s">
        <v>86</v>
      </c>
      <c r="AV302" s="16" t="s">
        <v>158</v>
      </c>
      <c r="AW302" s="16" t="s">
        <v>32</v>
      </c>
      <c r="AX302" s="16" t="s">
        <v>84</v>
      </c>
      <c r="AY302" s="275" t="s">
        <v>151</v>
      </c>
    </row>
    <row r="303" s="2" customFormat="1" ht="24.15" customHeight="1">
      <c r="A303" s="39"/>
      <c r="B303" s="40"/>
      <c r="C303" s="219" t="s">
        <v>395</v>
      </c>
      <c r="D303" s="219" t="s">
        <v>154</v>
      </c>
      <c r="E303" s="220" t="s">
        <v>385</v>
      </c>
      <c r="F303" s="221" t="s">
        <v>386</v>
      </c>
      <c r="G303" s="222" t="s">
        <v>164</v>
      </c>
      <c r="H303" s="223">
        <v>313.72000000000004</v>
      </c>
      <c r="I303" s="224"/>
      <c r="J303" s="225">
        <f>ROUND(I303*H303,2)</f>
        <v>0</v>
      </c>
      <c r="K303" s="221" t="s">
        <v>181</v>
      </c>
      <c r="L303" s="45"/>
      <c r="M303" s="226" t="s">
        <v>1</v>
      </c>
      <c r="N303" s="227" t="s">
        <v>41</v>
      </c>
      <c r="O303" s="92"/>
      <c r="P303" s="228">
        <f>O303*H303</f>
        <v>0</v>
      </c>
      <c r="Q303" s="228">
        <v>0.00029</v>
      </c>
      <c r="R303" s="228">
        <f>Q303*H303</f>
        <v>0.090978800000000016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243</v>
      </c>
      <c r="AT303" s="230" t="s">
        <v>154</v>
      </c>
      <c r="AU303" s="230" t="s">
        <v>86</v>
      </c>
      <c r="AY303" s="18" t="s">
        <v>151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84</v>
      </c>
      <c r="BK303" s="231">
        <f>ROUND(I303*H303,2)</f>
        <v>0</v>
      </c>
      <c r="BL303" s="18" t="s">
        <v>243</v>
      </c>
      <c r="BM303" s="230" t="s">
        <v>387</v>
      </c>
    </row>
    <row r="304" s="2" customFormat="1">
      <c r="A304" s="39"/>
      <c r="B304" s="40"/>
      <c r="C304" s="41"/>
      <c r="D304" s="234" t="s">
        <v>265</v>
      </c>
      <c r="E304" s="41"/>
      <c r="F304" s="277" t="s">
        <v>388</v>
      </c>
      <c r="G304" s="41"/>
      <c r="H304" s="41"/>
      <c r="I304" s="278"/>
      <c r="J304" s="41"/>
      <c r="K304" s="41"/>
      <c r="L304" s="45"/>
      <c r="M304" s="279"/>
      <c r="N304" s="280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265</v>
      </c>
      <c r="AU304" s="18" t="s">
        <v>86</v>
      </c>
    </row>
    <row r="305" s="14" customFormat="1">
      <c r="A305" s="14"/>
      <c r="B305" s="243"/>
      <c r="C305" s="244"/>
      <c r="D305" s="234" t="s">
        <v>167</v>
      </c>
      <c r="E305" s="245" t="s">
        <v>1</v>
      </c>
      <c r="F305" s="246" t="s">
        <v>372</v>
      </c>
      <c r="G305" s="244"/>
      <c r="H305" s="247">
        <v>32.76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167</v>
      </c>
      <c r="AU305" s="253" t="s">
        <v>86</v>
      </c>
      <c r="AV305" s="14" t="s">
        <v>86</v>
      </c>
      <c r="AW305" s="14" t="s">
        <v>32</v>
      </c>
      <c r="AX305" s="14" t="s">
        <v>76</v>
      </c>
      <c r="AY305" s="253" t="s">
        <v>151</v>
      </c>
    </row>
    <row r="306" s="14" customFormat="1">
      <c r="A306" s="14"/>
      <c r="B306" s="243"/>
      <c r="C306" s="244"/>
      <c r="D306" s="234" t="s">
        <v>167</v>
      </c>
      <c r="E306" s="245" t="s">
        <v>1</v>
      </c>
      <c r="F306" s="246" t="s">
        <v>373</v>
      </c>
      <c r="G306" s="244"/>
      <c r="H306" s="247">
        <v>59.28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167</v>
      </c>
      <c r="AU306" s="253" t="s">
        <v>86</v>
      </c>
      <c r="AV306" s="14" t="s">
        <v>86</v>
      </c>
      <c r="AW306" s="14" t="s">
        <v>32</v>
      </c>
      <c r="AX306" s="14" t="s">
        <v>76</v>
      </c>
      <c r="AY306" s="253" t="s">
        <v>151</v>
      </c>
    </row>
    <row r="307" s="14" customFormat="1">
      <c r="A307" s="14"/>
      <c r="B307" s="243"/>
      <c r="C307" s="244"/>
      <c r="D307" s="234" t="s">
        <v>167</v>
      </c>
      <c r="E307" s="245" t="s">
        <v>1</v>
      </c>
      <c r="F307" s="246" t="s">
        <v>539</v>
      </c>
      <c r="G307" s="244"/>
      <c r="H307" s="247">
        <v>48.1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167</v>
      </c>
      <c r="AU307" s="253" t="s">
        <v>86</v>
      </c>
      <c r="AV307" s="14" t="s">
        <v>86</v>
      </c>
      <c r="AW307" s="14" t="s">
        <v>32</v>
      </c>
      <c r="AX307" s="14" t="s">
        <v>76</v>
      </c>
      <c r="AY307" s="253" t="s">
        <v>151</v>
      </c>
    </row>
    <row r="308" s="14" customFormat="1">
      <c r="A308" s="14"/>
      <c r="B308" s="243"/>
      <c r="C308" s="244"/>
      <c r="D308" s="234" t="s">
        <v>167</v>
      </c>
      <c r="E308" s="245" t="s">
        <v>1</v>
      </c>
      <c r="F308" s="246" t="s">
        <v>540</v>
      </c>
      <c r="G308" s="244"/>
      <c r="H308" s="247">
        <v>59.08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167</v>
      </c>
      <c r="AU308" s="253" t="s">
        <v>86</v>
      </c>
      <c r="AV308" s="14" t="s">
        <v>86</v>
      </c>
      <c r="AW308" s="14" t="s">
        <v>32</v>
      </c>
      <c r="AX308" s="14" t="s">
        <v>76</v>
      </c>
      <c r="AY308" s="253" t="s">
        <v>151</v>
      </c>
    </row>
    <row r="309" s="15" customFormat="1">
      <c r="A309" s="15"/>
      <c r="B309" s="254"/>
      <c r="C309" s="255"/>
      <c r="D309" s="234" t="s">
        <v>167</v>
      </c>
      <c r="E309" s="256" t="s">
        <v>1</v>
      </c>
      <c r="F309" s="257" t="s">
        <v>175</v>
      </c>
      <c r="G309" s="255"/>
      <c r="H309" s="258">
        <v>199.21999999999997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167</v>
      </c>
      <c r="AU309" s="264" t="s">
        <v>86</v>
      </c>
      <c r="AV309" s="15" t="s">
        <v>176</v>
      </c>
      <c r="AW309" s="15" t="s">
        <v>32</v>
      </c>
      <c r="AX309" s="15" t="s">
        <v>76</v>
      </c>
      <c r="AY309" s="264" t="s">
        <v>151</v>
      </c>
    </row>
    <row r="310" s="14" customFormat="1">
      <c r="A310" s="14"/>
      <c r="B310" s="243"/>
      <c r="C310" s="244"/>
      <c r="D310" s="234" t="s">
        <v>167</v>
      </c>
      <c r="E310" s="245" t="s">
        <v>1</v>
      </c>
      <c r="F310" s="246" t="s">
        <v>541</v>
      </c>
      <c r="G310" s="244"/>
      <c r="H310" s="247">
        <v>114.5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167</v>
      </c>
      <c r="AU310" s="253" t="s">
        <v>86</v>
      </c>
      <c r="AV310" s="14" t="s">
        <v>86</v>
      </c>
      <c r="AW310" s="14" t="s">
        <v>32</v>
      </c>
      <c r="AX310" s="14" t="s">
        <v>76</v>
      </c>
      <c r="AY310" s="253" t="s">
        <v>151</v>
      </c>
    </row>
    <row r="311" s="16" customFormat="1">
      <c r="A311" s="16"/>
      <c r="B311" s="265"/>
      <c r="C311" s="266"/>
      <c r="D311" s="234" t="s">
        <v>167</v>
      </c>
      <c r="E311" s="267" t="s">
        <v>1</v>
      </c>
      <c r="F311" s="268" t="s">
        <v>178</v>
      </c>
      <c r="G311" s="266"/>
      <c r="H311" s="269">
        <v>313.71999999999996</v>
      </c>
      <c r="I311" s="270"/>
      <c r="J311" s="266"/>
      <c r="K311" s="266"/>
      <c r="L311" s="271"/>
      <c r="M311" s="272"/>
      <c r="N311" s="273"/>
      <c r="O311" s="273"/>
      <c r="P311" s="273"/>
      <c r="Q311" s="273"/>
      <c r="R311" s="273"/>
      <c r="S311" s="273"/>
      <c r="T311" s="274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75" t="s">
        <v>167</v>
      </c>
      <c r="AU311" s="275" t="s">
        <v>86</v>
      </c>
      <c r="AV311" s="16" t="s">
        <v>158</v>
      </c>
      <c r="AW311" s="16" t="s">
        <v>32</v>
      </c>
      <c r="AX311" s="16" t="s">
        <v>84</v>
      </c>
      <c r="AY311" s="275" t="s">
        <v>151</v>
      </c>
    </row>
    <row r="312" s="12" customFormat="1" ht="25.92" customHeight="1">
      <c r="A312" s="12"/>
      <c r="B312" s="203"/>
      <c r="C312" s="204"/>
      <c r="D312" s="205" t="s">
        <v>75</v>
      </c>
      <c r="E312" s="206" t="s">
        <v>313</v>
      </c>
      <c r="F312" s="206" t="s">
        <v>389</v>
      </c>
      <c r="G312" s="204"/>
      <c r="H312" s="204"/>
      <c r="I312" s="207"/>
      <c r="J312" s="208">
        <f>BK312</f>
        <v>0</v>
      </c>
      <c r="K312" s="204"/>
      <c r="L312" s="209"/>
      <c r="M312" s="210"/>
      <c r="N312" s="211"/>
      <c r="O312" s="211"/>
      <c r="P312" s="212">
        <f>P313</f>
        <v>0</v>
      </c>
      <c r="Q312" s="211"/>
      <c r="R312" s="212">
        <f>R313</f>
        <v>0</v>
      </c>
      <c r="S312" s="211"/>
      <c r="T312" s="213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176</v>
      </c>
      <c r="AT312" s="215" t="s">
        <v>75</v>
      </c>
      <c r="AU312" s="215" t="s">
        <v>76</v>
      </c>
      <c r="AY312" s="214" t="s">
        <v>151</v>
      </c>
      <c r="BK312" s="216">
        <f>BK313</f>
        <v>0</v>
      </c>
    </row>
    <row r="313" s="12" customFormat="1" ht="22.8" customHeight="1">
      <c r="A313" s="12"/>
      <c r="B313" s="203"/>
      <c r="C313" s="204"/>
      <c r="D313" s="205" t="s">
        <v>75</v>
      </c>
      <c r="E313" s="217" t="s">
        <v>390</v>
      </c>
      <c r="F313" s="217" t="s">
        <v>391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SUM(P314:P315)</f>
        <v>0</v>
      </c>
      <c r="Q313" s="211"/>
      <c r="R313" s="212">
        <f>SUM(R314:R315)</f>
        <v>0</v>
      </c>
      <c r="S313" s="211"/>
      <c r="T313" s="213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176</v>
      </c>
      <c r="AT313" s="215" t="s">
        <v>75</v>
      </c>
      <c r="AU313" s="215" t="s">
        <v>84</v>
      </c>
      <c r="AY313" s="214" t="s">
        <v>151</v>
      </c>
      <c r="BK313" s="216">
        <f>SUM(BK314:BK315)</f>
        <v>0</v>
      </c>
    </row>
    <row r="314" s="2" customFormat="1" ht="21.75" customHeight="1">
      <c r="A314" s="39"/>
      <c r="B314" s="40"/>
      <c r="C314" s="219" t="s">
        <v>543</v>
      </c>
      <c r="D314" s="219" t="s">
        <v>154</v>
      </c>
      <c r="E314" s="220" t="s">
        <v>393</v>
      </c>
      <c r="F314" s="221" t="s">
        <v>394</v>
      </c>
      <c r="G314" s="222" t="s">
        <v>203</v>
      </c>
      <c r="H314" s="223">
        <v>12</v>
      </c>
      <c r="I314" s="224"/>
      <c r="J314" s="225">
        <f>ROUND(I314*H314,2)</f>
        <v>0</v>
      </c>
      <c r="K314" s="221" t="s">
        <v>1</v>
      </c>
      <c r="L314" s="45"/>
      <c r="M314" s="226" t="s">
        <v>1</v>
      </c>
      <c r="N314" s="227" t="s">
        <v>41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395</v>
      </c>
      <c r="AT314" s="230" t="s">
        <v>154</v>
      </c>
      <c r="AU314" s="230" t="s">
        <v>86</v>
      </c>
      <c r="AY314" s="18" t="s">
        <v>151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84</v>
      </c>
      <c r="BK314" s="231">
        <f>ROUND(I314*H314,2)</f>
        <v>0</v>
      </c>
      <c r="BL314" s="18" t="s">
        <v>395</v>
      </c>
      <c r="BM314" s="230" t="s">
        <v>396</v>
      </c>
    </row>
    <row r="315" s="14" customFormat="1">
      <c r="A315" s="14"/>
      <c r="B315" s="243"/>
      <c r="C315" s="244"/>
      <c r="D315" s="234" t="s">
        <v>167</v>
      </c>
      <c r="E315" s="245" t="s">
        <v>1</v>
      </c>
      <c r="F315" s="246" t="s">
        <v>544</v>
      </c>
      <c r="G315" s="244"/>
      <c r="H315" s="247">
        <v>12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167</v>
      </c>
      <c r="AU315" s="253" t="s">
        <v>86</v>
      </c>
      <c r="AV315" s="14" t="s">
        <v>86</v>
      </c>
      <c r="AW315" s="14" t="s">
        <v>32</v>
      </c>
      <c r="AX315" s="14" t="s">
        <v>84</v>
      </c>
      <c r="AY315" s="253" t="s">
        <v>151</v>
      </c>
    </row>
    <row r="316" s="12" customFormat="1" ht="25.92" customHeight="1">
      <c r="A316" s="12"/>
      <c r="B316" s="203"/>
      <c r="C316" s="204"/>
      <c r="D316" s="205" t="s">
        <v>75</v>
      </c>
      <c r="E316" s="206" t="s">
        <v>545</v>
      </c>
      <c r="F316" s="206" t="s">
        <v>546</v>
      </c>
      <c r="G316" s="204"/>
      <c r="H316" s="204"/>
      <c r="I316" s="207"/>
      <c r="J316" s="208">
        <f>BK316</f>
        <v>0</v>
      </c>
      <c r="K316" s="204"/>
      <c r="L316" s="209"/>
      <c r="M316" s="210"/>
      <c r="N316" s="211"/>
      <c r="O316" s="211"/>
      <c r="P316" s="212">
        <f>SUM(P317:P321)</f>
        <v>0</v>
      </c>
      <c r="Q316" s="211"/>
      <c r="R316" s="212">
        <f>SUM(R317:R321)</f>
        <v>0</v>
      </c>
      <c r="S316" s="211"/>
      <c r="T316" s="213">
        <f>SUM(T317:T321)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158</v>
      </c>
      <c r="AT316" s="215" t="s">
        <v>75</v>
      </c>
      <c r="AU316" s="215" t="s">
        <v>76</v>
      </c>
      <c r="AY316" s="214" t="s">
        <v>151</v>
      </c>
      <c r="BK316" s="216">
        <f>SUM(BK317:BK321)</f>
        <v>0</v>
      </c>
    </row>
    <row r="317" s="2" customFormat="1" ht="16.5" customHeight="1">
      <c r="A317" s="39"/>
      <c r="B317" s="40"/>
      <c r="C317" s="219" t="s">
        <v>547</v>
      </c>
      <c r="D317" s="219" t="s">
        <v>154</v>
      </c>
      <c r="E317" s="220" t="s">
        <v>548</v>
      </c>
      <c r="F317" s="221" t="s">
        <v>549</v>
      </c>
      <c r="G317" s="222" t="s">
        <v>550</v>
      </c>
      <c r="H317" s="223">
        <v>8</v>
      </c>
      <c r="I317" s="224"/>
      <c r="J317" s="225">
        <f>ROUND(I317*H317,2)</f>
        <v>0</v>
      </c>
      <c r="K317" s="221" t="s">
        <v>1</v>
      </c>
      <c r="L317" s="45"/>
      <c r="M317" s="226" t="s">
        <v>1</v>
      </c>
      <c r="N317" s="227" t="s">
        <v>41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243</v>
      </c>
      <c r="AT317" s="230" t="s">
        <v>154</v>
      </c>
      <c r="AU317" s="230" t="s">
        <v>84</v>
      </c>
      <c r="AY317" s="18" t="s">
        <v>151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243</v>
      </c>
      <c r="BM317" s="230" t="s">
        <v>551</v>
      </c>
    </row>
    <row r="318" s="2" customFormat="1" ht="16.5" customHeight="1">
      <c r="A318" s="39"/>
      <c r="B318" s="40"/>
      <c r="C318" s="219" t="s">
        <v>552</v>
      </c>
      <c r="D318" s="219" t="s">
        <v>154</v>
      </c>
      <c r="E318" s="220" t="s">
        <v>553</v>
      </c>
      <c r="F318" s="221" t="s">
        <v>554</v>
      </c>
      <c r="G318" s="222" t="s">
        <v>555</v>
      </c>
      <c r="H318" s="223">
        <v>1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243</v>
      </c>
      <c r="AT318" s="230" t="s">
        <v>154</v>
      </c>
      <c r="AU318" s="230" t="s">
        <v>84</v>
      </c>
      <c r="AY318" s="18" t="s">
        <v>151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243</v>
      </c>
      <c r="BM318" s="230" t="s">
        <v>556</v>
      </c>
    </row>
    <row r="319" s="2" customFormat="1" ht="16.5" customHeight="1">
      <c r="A319" s="39"/>
      <c r="B319" s="40"/>
      <c r="C319" s="219" t="s">
        <v>557</v>
      </c>
      <c r="D319" s="219" t="s">
        <v>154</v>
      </c>
      <c r="E319" s="220" t="s">
        <v>558</v>
      </c>
      <c r="F319" s="221" t="s">
        <v>559</v>
      </c>
      <c r="G319" s="222" t="s">
        <v>560</v>
      </c>
      <c r="H319" s="223">
        <v>1</v>
      </c>
      <c r="I319" s="224"/>
      <c r="J319" s="225">
        <f>ROUND(I319*H319,2)</f>
        <v>0</v>
      </c>
      <c r="K319" s="221" t="s">
        <v>1</v>
      </c>
      <c r="L319" s="45"/>
      <c r="M319" s="226" t="s">
        <v>1</v>
      </c>
      <c r="N319" s="227" t="s">
        <v>41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243</v>
      </c>
      <c r="AT319" s="230" t="s">
        <v>154</v>
      </c>
      <c r="AU319" s="230" t="s">
        <v>84</v>
      </c>
      <c r="AY319" s="18" t="s">
        <v>151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84</v>
      </c>
      <c r="BK319" s="231">
        <f>ROUND(I319*H319,2)</f>
        <v>0</v>
      </c>
      <c r="BL319" s="18" t="s">
        <v>243</v>
      </c>
      <c r="BM319" s="230" t="s">
        <v>561</v>
      </c>
    </row>
    <row r="320" s="2" customFormat="1" ht="16.5" customHeight="1">
      <c r="A320" s="39"/>
      <c r="B320" s="40"/>
      <c r="C320" s="219" t="s">
        <v>562</v>
      </c>
      <c r="D320" s="219" t="s">
        <v>154</v>
      </c>
      <c r="E320" s="220" t="s">
        <v>563</v>
      </c>
      <c r="F320" s="221" t="s">
        <v>564</v>
      </c>
      <c r="G320" s="222" t="s">
        <v>560</v>
      </c>
      <c r="H320" s="223">
        <v>1</v>
      </c>
      <c r="I320" s="224"/>
      <c r="J320" s="225">
        <f>ROUND(I320*H320,2)</f>
        <v>0</v>
      </c>
      <c r="K320" s="221" t="s">
        <v>1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243</v>
      </c>
      <c r="AT320" s="230" t="s">
        <v>154</v>
      </c>
      <c r="AU320" s="230" t="s">
        <v>84</v>
      </c>
      <c r="AY320" s="18" t="s">
        <v>151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0</v>
      </c>
      <c r="BL320" s="18" t="s">
        <v>243</v>
      </c>
      <c r="BM320" s="230" t="s">
        <v>565</v>
      </c>
    </row>
    <row r="321" s="2" customFormat="1" ht="16.5" customHeight="1">
      <c r="A321" s="39"/>
      <c r="B321" s="40"/>
      <c r="C321" s="219" t="s">
        <v>566</v>
      </c>
      <c r="D321" s="219" t="s">
        <v>154</v>
      </c>
      <c r="E321" s="220" t="s">
        <v>567</v>
      </c>
      <c r="F321" s="221" t="s">
        <v>568</v>
      </c>
      <c r="G321" s="222" t="s">
        <v>560</v>
      </c>
      <c r="H321" s="223">
        <v>1</v>
      </c>
      <c r="I321" s="224"/>
      <c r="J321" s="225">
        <f>ROUND(I321*H321,2)</f>
        <v>0</v>
      </c>
      <c r="K321" s="221" t="s">
        <v>1</v>
      </c>
      <c r="L321" s="45"/>
      <c r="M321" s="226" t="s">
        <v>1</v>
      </c>
      <c r="N321" s="227" t="s">
        <v>41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243</v>
      </c>
      <c r="AT321" s="230" t="s">
        <v>154</v>
      </c>
      <c r="AU321" s="230" t="s">
        <v>84</v>
      </c>
      <c r="AY321" s="18" t="s">
        <v>151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84</v>
      </c>
      <c r="BK321" s="231">
        <f>ROUND(I321*H321,2)</f>
        <v>0</v>
      </c>
      <c r="BL321" s="18" t="s">
        <v>243</v>
      </c>
      <c r="BM321" s="230" t="s">
        <v>569</v>
      </c>
    </row>
    <row r="322" s="12" customFormat="1" ht="25.92" customHeight="1">
      <c r="A322" s="12"/>
      <c r="B322" s="203"/>
      <c r="C322" s="204"/>
      <c r="D322" s="205" t="s">
        <v>75</v>
      </c>
      <c r="E322" s="206" t="s">
        <v>570</v>
      </c>
      <c r="F322" s="206" t="s">
        <v>571</v>
      </c>
      <c r="G322" s="204"/>
      <c r="H322" s="204"/>
      <c r="I322" s="207"/>
      <c r="J322" s="208">
        <f>BK322</f>
        <v>0</v>
      </c>
      <c r="K322" s="204"/>
      <c r="L322" s="209"/>
      <c r="M322" s="210"/>
      <c r="N322" s="211"/>
      <c r="O322" s="211"/>
      <c r="P322" s="212">
        <f>P323</f>
        <v>0</v>
      </c>
      <c r="Q322" s="211"/>
      <c r="R322" s="212">
        <f>R323</f>
        <v>0</v>
      </c>
      <c r="S322" s="211"/>
      <c r="T322" s="213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193</v>
      </c>
      <c r="AT322" s="215" t="s">
        <v>75</v>
      </c>
      <c r="AU322" s="215" t="s">
        <v>76</v>
      </c>
      <c r="AY322" s="214" t="s">
        <v>151</v>
      </c>
      <c r="BK322" s="216">
        <f>BK323</f>
        <v>0</v>
      </c>
    </row>
    <row r="323" s="12" customFormat="1" ht="22.8" customHeight="1">
      <c r="A323" s="12"/>
      <c r="B323" s="203"/>
      <c r="C323" s="204"/>
      <c r="D323" s="205" t="s">
        <v>75</v>
      </c>
      <c r="E323" s="217" t="s">
        <v>572</v>
      </c>
      <c r="F323" s="217" t="s">
        <v>573</v>
      </c>
      <c r="G323" s="204"/>
      <c r="H323" s="204"/>
      <c r="I323" s="207"/>
      <c r="J323" s="218">
        <f>BK323</f>
        <v>0</v>
      </c>
      <c r="K323" s="204"/>
      <c r="L323" s="209"/>
      <c r="M323" s="210"/>
      <c r="N323" s="211"/>
      <c r="O323" s="211"/>
      <c r="P323" s="212">
        <f>P324</f>
        <v>0</v>
      </c>
      <c r="Q323" s="211"/>
      <c r="R323" s="212">
        <f>R324</f>
        <v>0</v>
      </c>
      <c r="S323" s="211"/>
      <c r="T323" s="213">
        <f>T324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4" t="s">
        <v>193</v>
      </c>
      <c r="AT323" s="215" t="s">
        <v>75</v>
      </c>
      <c r="AU323" s="215" t="s">
        <v>84</v>
      </c>
      <c r="AY323" s="214" t="s">
        <v>151</v>
      </c>
      <c r="BK323" s="216">
        <f>BK324</f>
        <v>0</v>
      </c>
    </row>
    <row r="324" s="2" customFormat="1" ht="16.5" customHeight="1">
      <c r="A324" s="39"/>
      <c r="B324" s="40"/>
      <c r="C324" s="219" t="s">
        <v>574</v>
      </c>
      <c r="D324" s="219" t="s">
        <v>154</v>
      </c>
      <c r="E324" s="220" t="s">
        <v>575</v>
      </c>
      <c r="F324" s="221" t="s">
        <v>576</v>
      </c>
      <c r="G324" s="222" t="s">
        <v>550</v>
      </c>
      <c r="H324" s="223">
        <v>24</v>
      </c>
      <c r="I324" s="224"/>
      <c r="J324" s="225">
        <f>ROUND(I324*H324,2)</f>
        <v>0</v>
      </c>
      <c r="K324" s="221" t="s">
        <v>1</v>
      </c>
      <c r="L324" s="45"/>
      <c r="M324" s="291" t="s">
        <v>1</v>
      </c>
      <c r="N324" s="292" t="s">
        <v>41</v>
      </c>
      <c r="O324" s="293"/>
      <c r="P324" s="294">
        <f>O324*H324</f>
        <v>0</v>
      </c>
      <c r="Q324" s="294">
        <v>0</v>
      </c>
      <c r="R324" s="294">
        <f>Q324*H324</f>
        <v>0</v>
      </c>
      <c r="S324" s="294">
        <v>0</v>
      </c>
      <c r="T324" s="29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577</v>
      </c>
      <c r="AT324" s="230" t="s">
        <v>154</v>
      </c>
      <c r="AU324" s="230" t="s">
        <v>86</v>
      </c>
      <c r="AY324" s="18" t="s">
        <v>151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84</v>
      </c>
      <c r="BK324" s="231">
        <f>ROUND(I324*H324,2)</f>
        <v>0</v>
      </c>
      <c r="BL324" s="18" t="s">
        <v>577</v>
      </c>
      <c r="BM324" s="230" t="s">
        <v>578</v>
      </c>
    </row>
    <row r="325" s="2" customFormat="1" ht="6.96" customHeight="1">
      <c r="A325" s="39"/>
      <c r="B325" s="67"/>
      <c r="C325" s="68"/>
      <c r="D325" s="68"/>
      <c r="E325" s="68"/>
      <c r="F325" s="68"/>
      <c r="G325" s="68"/>
      <c r="H325" s="68"/>
      <c r="I325" s="68"/>
      <c r="J325" s="68"/>
      <c r="K325" s="68"/>
      <c r="L325" s="45"/>
      <c r="M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</row>
  </sheetData>
  <sheetProtection sheet="1" autoFilter="0" formatColumns="0" formatRows="0" objects="1" scenarios="1" spinCount="100000" saltValue="9jqquO3ylheuJUO0kPm80sYfAq3YQ9fBrSHd48YVF1mPyZhTBf0+LpqXQXRwibuICZh6NYFwJfF59nHv1TYyZQ==" hashValue="iPOy1XQ2GNK9BehXO4PlD46Vh/9fwd6HjgzYSmV+8uiRt2S3T1xE3A5J9+CAWYRXpSr/EnK9rrKc+sRjcfQ72w==" algorithmName="SHA-512" password="CC35"/>
  <autoFilter ref="C138:K324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 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ROUND((SUM(BE139:BE346)),  2)</f>
        <v>0</v>
      </c>
      <c r="G33" s="39"/>
      <c r="H33" s="39"/>
      <c r="I33" s="156">
        <v>0.21</v>
      </c>
      <c r="J33" s="155">
        <f>ROUND(((SUM(BE139:BE346))*I33),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ROUND((SUM(BF139:BF346)),  2)</f>
        <v>0</v>
      </c>
      <c r="G34" s="39"/>
      <c r="H34" s="39"/>
      <c r="I34" s="156">
        <v>0.12</v>
      </c>
      <c r="J34" s="155">
        <f>ROUND(((SUM(BF139:BF346))*I34),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ROUND((SUM(BG139:BG346)),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ROUND((SUM(BH139:BH346)),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ROUND((SUM(BI139:BI346)),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 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003 - Čp 381, byt č. 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J171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J186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124</v>
      </c>
      <c r="E102" s="189"/>
      <c r="F102" s="189"/>
      <c r="G102" s="189"/>
      <c r="H102" s="189"/>
      <c r="I102" s="189"/>
      <c r="J102" s="190">
        <f>J192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125</v>
      </c>
      <c r="E103" s="183"/>
      <c r="F103" s="183"/>
      <c r="G103" s="183"/>
      <c r="H103" s="183"/>
      <c r="I103" s="183"/>
      <c r="J103" s="184">
        <f>J194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405</v>
      </c>
      <c r="E104" s="189"/>
      <c r="F104" s="189"/>
      <c r="G104" s="189"/>
      <c r="H104" s="189"/>
      <c r="I104" s="189"/>
      <c r="J104" s="190">
        <f>J195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126</v>
      </c>
      <c r="E105" s="189"/>
      <c r="F105" s="189"/>
      <c r="G105" s="189"/>
      <c r="H105" s="189"/>
      <c r="I105" s="189"/>
      <c r="J105" s="190">
        <f>J201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406</v>
      </c>
      <c r="E106" s="189"/>
      <c r="F106" s="189"/>
      <c r="G106" s="189"/>
      <c r="H106" s="189"/>
      <c r="I106" s="189"/>
      <c r="J106" s="190">
        <f>J208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407</v>
      </c>
      <c r="E107" s="189"/>
      <c r="F107" s="189"/>
      <c r="G107" s="189"/>
      <c r="H107" s="189"/>
      <c r="I107" s="189"/>
      <c r="J107" s="190">
        <f>J210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408</v>
      </c>
      <c r="E108" s="189"/>
      <c r="F108" s="189"/>
      <c r="G108" s="189"/>
      <c r="H108" s="189"/>
      <c r="I108" s="189"/>
      <c r="J108" s="190">
        <f>J215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127</v>
      </c>
      <c r="E109" s="189"/>
      <c r="F109" s="189"/>
      <c r="G109" s="189"/>
      <c r="H109" s="189"/>
      <c r="I109" s="189"/>
      <c r="J109" s="190">
        <f>J226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128</v>
      </c>
      <c r="E110" s="189"/>
      <c r="F110" s="189"/>
      <c r="G110" s="189"/>
      <c r="H110" s="189"/>
      <c r="I110" s="189"/>
      <c r="J110" s="190">
        <f>J230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129</v>
      </c>
      <c r="E111" s="189"/>
      <c r="F111" s="189"/>
      <c r="G111" s="189"/>
      <c r="H111" s="189"/>
      <c r="I111" s="189"/>
      <c r="J111" s="190">
        <f>J257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130</v>
      </c>
      <c r="E112" s="189"/>
      <c r="F112" s="189"/>
      <c r="G112" s="189"/>
      <c r="H112" s="189"/>
      <c r="I112" s="189"/>
      <c r="J112" s="190">
        <f>J271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131</v>
      </c>
      <c r="E113" s="189"/>
      <c r="F113" s="189"/>
      <c r="G113" s="189"/>
      <c r="H113" s="189"/>
      <c r="I113" s="189"/>
      <c r="J113" s="190">
        <f>J288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132</v>
      </c>
      <c r="E114" s="189"/>
      <c r="F114" s="189"/>
      <c r="G114" s="189"/>
      <c r="H114" s="189"/>
      <c r="I114" s="189"/>
      <c r="J114" s="190">
        <f>J290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133</v>
      </c>
      <c r="E115" s="183"/>
      <c r="F115" s="183"/>
      <c r="G115" s="183"/>
      <c r="H115" s="183"/>
      <c r="I115" s="183"/>
      <c r="J115" s="184">
        <f>J334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6"/>
      <c r="C116" s="187"/>
      <c r="D116" s="188" t="s">
        <v>134</v>
      </c>
      <c r="E116" s="189"/>
      <c r="F116" s="189"/>
      <c r="G116" s="189"/>
      <c r="H116" s="189"/>
      <c r="I116" s="189"/>
      <c r="J116" s="190">
        <f>J335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0"/>
      <c r="C117" s="181"/>
      <c r="D117" s="182" t="s">
        <v>409</v>
      </c>
      <c r="E117" s="183"/>
      <c r="F117" s="183"/>
      <c r="G117" s="183"/>
      <c r="H117" s="183"/>
      <c r="I117" s="183"/>
      <c r="J117" s="184">
        <f>J338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80"/>
      <c r="C118" s="181"/>
      <c r="D118" s="182" t="s">
        <v>410</v>
      </c>
      <c r="E118" s="183"/>
      <c r="F118" s="183"/>
      <c r="G118" s="183"/>
      <c r="H118" s="183"/>
      <c r="I118" s="183"/>
      <c r="J118" s="184">
        <f>J344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6"/>
      <c r="C119" s="187"/>
      <c r="D119" s="188" t="s">
        <v>411</v>
      </c>
      <c r="E119" s="189"/>
      <c r="F119" s="189"/>
      <c r="G119" s="189"/>
      <c r="H119" s="189"/>
      <c r="I119" s="189"/>
      <c r="J119" s="190">
        <f>J345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136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>Oprava bytů po povodni , Červená kolonie Bohumín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112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003 - Čp 381, byt č. 1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Bohumín</v>
      </c>
      <c r="G133" s="41"/>
      <c r="H133" s="41"/>
      <c r="I133" s="33" t="s">
        <v>22</v>
      </c>
      <c r="J133" s="80" t="str">
        <f>IF(J12="","",J12)</f>
        <v>15. 11. 2024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>Město Bohumín</v>
      </c>
      <c r="G135" s="41"/>
      <c r="H135" s="41"/>
      <c r="I135" s="33" t="s">
        <v>30</v>
      </c>
      <c r="J135" s="37" t="str">
        <f>E21</f>
        <v>ATRIS s.r.o.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>Barbora Kyšková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137</v>
      </c>
      <c r="D138" s="195" t="s">
        <v>61</v>
      </c>
      <c r="E138" s="195" t="s">
        <v>57</v>
      </c>
      <c r="F138" s="195" t="s">
        <v>58</v>
      </c>
      <c r="G138" s="195" t="s">
        <v>138</v>
      </c>
      <c r="H138" s="195" t="s">
        <v>139</v>
      </c>
      <c r="I138" s="195" t="s">
        <v>140</v>
      </c>
      <c r="J138" s="195" t="s">
        <v>116</v>
      </c>
      <c r="K138" s="196" t="s">
        <v>141</v>
      </c>
      <c r="L138" s="197"/>
      <c r="M138" s="101" t="s">
        <v>1</v>
      </c>
      <c r="N138" s="102" t="s">
        <v>40</v>
      </c>
      <c r="O138" s="102" t="s">
        <v>142</v>
      </c>
      <c r="P138" s="102" t="s">
        <v>143</v>
      </c>
      <c r="Q138" s="102" t="s">
        <v>144</v>
      </c>
      <c r="R138" s="102" t="s">
        <v>145</v>
      </c>
      <c r="S138" s="102" t="s">
        <v>146</v>
      </c>
      <c r="T138" s="103" t="s">
        <v>147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148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P140+P194+P334+P338+P344</f>
        <v>0</v>
      </c>
      <c r="Q139" s="105"/>
      <c r="R139" s="200">
        <f>R140+R194+R334+R338+R344</f>
        <v>7.4496018000000016</v>
      </c>
      <c r="S139" s="105"/>
      <c r="T139" s="201">
        <f>T140+T194+T334+T338+T344</f>
        <v>1.2221390000000003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75</v>
      </c>
      <c r="AU139" s="18" t="s">
        <v>118</v>
      </c>
      <c r="BK139" s="202">
        <f>BK140+BK194+BK334+BK338+BK344</f>
        <v>0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149</v>
      </c>
      <c r="F140" s="206" t="s">
        <v>150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P141+P143+P171+P186+P192</f>
        <v>0</v>
      </c>
      <c r="Q140" s="211"/>
      <c r="R140" s="212">
        <f>R141+R143+R171+R186+R192</f>
        <v>6.0926842000000008</v>
      </c>
      <c r="S140" s="211"/>
      <c r="T140" s="213">
        <f>T141+T143+T171+T186+T192</f>
        <v>1.0706674000000003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151</v>
      </c>
      <c r="BK140" s="216">
        <f>BK141+BK143+BK171+BK186+BK192</f>
        <v>0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152</v>
      </c>
      <c r="F141" s="217" t="s">
        <v>153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84</v>
      </c>
      <c r="AY141" s="214" t="s">
        <v>151</v>
      </c>
      <c r="BK141" s="216">
        <f>BK142</f>
        <v>0</v>
      </c>
    </row>
    <row r="142" s="2" customFormat="1" ht="16.5" customHeight="1">
      <c r="A142" s="39"/>
      <c r="B142" s="40"/>
      <c r="C142" s="219" t="s">
        <v>84</v>
      </c>
      <c r="D142" s="219" t="s">
        <v>154</v>
      </c>
      <c r="E142" s="220" t="s">
        <v>155</v>
      </c>
      <c r="F142" s="221" t="s">
        <v>156</v>
      </c>
      <c r="G142" s="222" t="s">
        <v>157</v>
      </c>
      <c r="H142" s="223">
        <v>10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158</v>
      </c>
      <c r="AT142" s="230" t="s">
        <v>154</v>
      </c>
      <c r="AU142" s="230" t="s">
        <v>86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158</v>
      </c>
      <c r="BM142" s="230" t="s">
        <v>580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160</v>
      </c>
      <c r="F143" s="217" t="s">
        <v>161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SUM(P144:P170)</f>
        <v>0</v>
      </c>
      <c r="Q143" s="211"/>
      <c r="R143" s="212">
        <f>SUM(R144:R170)</f>
        <v>6.0878842000000008</v>
      </c>
      <c r="S143" s="211"/>
      <c r="T143" s="213">
        <f>SUM(T144:T170)</f>
        <v>0.0016674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151</v>
      </c>
      <c r="BK143" s="216">
        <f>SUM(BK144:BK170)</f>
        <v>0</v>
      </c>
    </row>
    <row r="144" s="2" customFormat="1" ht="24.15" customHeight="1">
      <c r="A144" s="39"/>
      <c r="B144" s="40"/>
      <c r="C144" s="219" t="s">
        <v>86</v>
      </c>
      <c r="D144" s="219" t="s">
        <v>154</v>
      </c>
      <c r="E144" s="220" t="s">
        <v>162</v>
      </c>
      <c r="F144" s="221" t="s">
        <v>163</v>
      </c>
      <c r="G144" s="222" t="s">
        <v>164</v>
      </c>
      <c r="H144" s="223">
        <v>106.9</v>
      </c>
      <c r="I144" s="224"/>
      <c r="J144" s="225">
        <f>ROUND(I144*H144,2)</f>
        <v>0</v>
      </c>
      <c r="K144" s="221" t="s">
        <v>165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0.017000000000000002</v>
      </c>
      <c r="R144" s="228">
        <f>Q144*H144</f>
        <v>1.8173000000000003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158</v>
      </c>
      <c r="AT144" s="230" t="s">
        <v>154</v>
      </c>
      <c r="AU144" s="230" t="s">
        <v>86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158</v>
      </c>
      <c r="BM144" s="230" t="s">
        <v>166</v>
      </c>
    </row>
    <row r="145" s="13" customFormat="1">
      <c r="A145" s="13"/>
      <c r="B145" s="232"/>
      <c r="C145" s="233"/>
      <c r="D145" s="234" t="s">
        <v>167</v>
      </c>
      <c r="E145" s="235" t="s">
        <v>1</v>
      </c>
      <c r="F145" s="236" t="s">
        <v>168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167</v>
      </c>
      <c r="AU145" s="242" t="s">
        <v>86</v>
      </c>
      <c r="AV145" s="13" t="s">
        <v>84</v>
      </c>
      <c r="AW145" s="13" t="s">
        <v>32</v>
      </c>
      <c r="AX145" s="13" t="s">
        <v>76</v>
      </c>
      <c r="AY145" s="242" t="s">
        <v>151</v>
      </c>
    </row>
    <row r="146" s="14" customFormat="1">
      <c r="A146" s="14"/>
      <c r="B146" s="243"/>
      <c r="C146" s="244"/>
      <c r="D146" s="234" t="s">
        <v>167</v>
      </c>
      <c r="E146" s="245" t="s">
        <v>1</v>
      </c>
      <c r="F146" s="246" t="s">
        <v>169</v>
      </c>
      <c r="G146" s="244"/>
      <c r="H146" s="247">
        <v>9.6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167</v>
      </c>
      <c r="AU146" s="253" t="s">
        <v>86</v>
      </c>
      <c r="AV146" s="14" t="s">
        <v>86</v>
      </c>
      <c r="AW146" s="14" t="s">
        <v>32</v>
      </c>
      <c r="AX146" s="14" t="s">
        <v>76</v>
      </c>
      <c r="AY146" s="253" t="s">
        <v>151</v>
      </c>
    </row>
    <row r="147" s="14" customFormat="1">
      <c r="A147" s="14"/>
      <c r="B147" s="243"/>
      <c r="C147" s="244"/>
      <c r="D147" s="234" t="s">
        <v>167</v>
      </c>
      <c r="E147" s="245" t="s">
        <v>1</v>
      </c>
      <c r="F147" s="246" t="s">
        <v>170</v>
      </c>
      <c r="G147" s="244"/>
      <c r="H147" s="247">
        <v>18.7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167</v>
      </c>
      <c r="AU147" s="253" t="s">
        <v>86</v>
      </c>
      <c r="AV147" s="14" t="s">
        <v>86</v>
      </c>
      <c r="AW147" s="14" t="s">
        <v>32</v>
      </c>
      <c r="AX147" s="14" t="s">
        <v>76</v>
      </c>
      <c r="AY147" s="253" t="s">
        <v>151</v>
      </c>
    </row>
    <row r="148" s="14" customFormat="1">
      <c r="A148" s="14"/>
      <c r="B148" s="243"/>
      <c r="C148" s="244"/>
      <c r="D148" s="234" t="s">
        <v>167</v>
      </c>
      <c r="E148" s="245" t="s">
        <v>1</v>
      </c>
      <c r="F148" s="246" t="s">
        <v>171</v>
      </c>
      <c r="G148" s="244"/>
      <c r="H148" s="247">
        <v>14.8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167</v>
      </c>
      <c r="AU148" s="253" t="s">
        <v>86</v>
      </c>
      <c r="AV148" s="14" t="s">
        <v>86</v>
      </c>
      <c r="AW148" s="14" t="s">
        <v>32</v>
      </c>
      <c r="AX148" s="14" t="s">
        <v>76</v>
      </c>
      <c r="AY148" s="253" t="s">
        <v>151</v>
      </c>
    </row>
    <row r="149" s="14" customFormat="1">
      <c r="A149" s="14"/>
      <c r="B149" s="243"/>
      <c r="C149" s="244"/>
      <c r="D149" s="234" t="s">
        <v>167</v>
      </c>
      <c r="E149" s="245" t="s">
        <v>1</v>
      </c>
      <c r="F149" s="246" t="s">
        <v>172</v>
      </c>
      <c r="G149" s="244"/>
      <c r="H149" s="247">
        <v>14.7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167</v>
      </c>
      <c r="AU149" s="253" t="s">
        <v>86</v>
      </c>
      <c r="AV149" s="14" t="s">
        <v>86</v>
      </c>
      <c r="AW149" s="14" t="s">
        <v>32</v>
      </c>
      <c r="AX149" s="14" t="s">
        <v>76</v>
      </c>
      <c r="AY149" s="253" t="s">
        <v>151</v>
      </c>
    </row>
    <row r="150" s="14" customFormat="1">
      <c r="A150" s="14"/>
      <c r="B150" s="243"/>
      <c r="C150" s="244"/>
      <c r="D150" s="234" t="s">
        <v>167</v>
      </c>
      <c r="E150" s="245" t="s">
        <v>1</v>
      </c>
      <c r="F150" s="246" t="s">
        <v>173</v>
      </c>
      <c r="G150" s="244"/>
      <c r="H150" s="247">
        <v>10.1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167</v>
      </c>
      <c r="AU150" s="253" t="s">
        <v>86</v>
      </c>
      <c r="AV150" s="14" t="s">
        <v>86</v>
      </c>
      <c r="AW150" s="14" t="s">
        <v>32</v>
      </c>
      <c r="AX150" s="14" t="s">
        <v>76</v>
      </c>
      <c r="AY150" s="253" t="s">
        <v>151</v>
      </c>
    </row>
    <row r="151" s="14" customFormat="1">
      <c r="A151" s="14"/>
      <c r="B151" s="243"/>
      <c r="C151" s="244"/>
      <c r="D151" s="234" t="s">
        <v>167</v>
      </c>
      <c r="E151" s="245" t="s">
        <v>1</v>
      </c>
      <c r="F151" s="246" t="s">
        <v>174</v>
      </c>
      <c r="G151" s="244"/>
      <c r="H151" s="247">
        <v>7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167</v>
      </c>
      <c r="AU151" s="253" t="s">
        <v>86</v>
      </c>
      <c r="AV151" s="14" t="s">
        <v>86</v>
      </c>
      <c r="AW151" s="14" t="s">
        <v>32</v>
      </c>
      <c r="AX151" s="14" t="s">
        <v>76</v>
      </c>
      <c r="AY151" s="253" t="s">
        <v>151</v>
      </c>
    </row>
    <row r="152" s="15" customFormat="1">
      <c r="A152" s="15"/>
      <c r="B152" s="254"/>
      <c r="C152" s="255"/>
      <c r="D152" s="234" t="s">
        <v>167</v>
      </c>
      <c r="E152" s="256" t="s">
        <v>1</v>
      </c>
      <c r="F152" s="257" t="s">
        <v>175</v>
      </c>
      <c r="G152" s="255"/>
      <c r="H152" s="258">
        <v>74.899999999999984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167</v>
      </c>
      <c r="AU152" s="264" t="s">
        <v>86</v>
      </c>
      <c r="AV152" s="15" t="s">
        <v>176</v>
      </c>
      <c r="AW152" s="15" t="s">
        <v>32</v>
      </c>
      <c r="AX152" s="15" t="s">
        <v>76</v>
      </c>
      <c r="AY152" s="264" t="s">
        <v>151</v>
      </c>
    </row>
    <row r="153" s="14" customFormat="1">
      <c r="A153" s="14"/>
      <c r="B153" s="243"/>
      <c r="C153" s="244"/>
      <c r="D153" s="234" t="s">
        <v>167</v>
      </c>
      <c r="E153" s="245" t="s">
        <v>1</v>
      </c>
      <c r="F153" s="246" t="s">
        <v>177</v>
      </c>
      <c r="G153" s="244"/>
      <c r="H153" s="247">
        <v>32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167</v>
      </c>
      <c r="AU153" s="253" t="s">
        <v>86</v>
      </c>
      <c r="AV153" s="14" t="s">
        <v>86</v>
      </c>
      <c r="AW153" s="14" t="s">
        <v>32</v>
      </c>
      <c r="AX153" s="14" t="s">
        <v>76</v>
      </c>
      <c r="AY153" s="253" t="s">
        <v>151</v>
      </c>
    </row>
    <row r="154" s="16" customFormat="1">
      <c r="A154" s="16"/>
      <c r="B154" s="265"/>
      <c r="C154" s="266"/>
      <c r="D154" s="234" t="s">
        <v>167</v>
      </c>
      <c r="E154" s="267" t="s">
        <v>1</v>
      </c>
      <c r="F154" s="268" t="s">
        <v>178</v>
      </c>
      <c r="G154" s="266"/>
      <c r="H154" s="269">
        <v>106.89999999999998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5" t="s">
        <v>167</v>
      </c>
      <c r="AU154" s="275" t="s">
        <v>86</v>
      </c>
      <c r="AV154" s="16" t="s">
        <v>158</v>
      </c>
      <c r="AW154" s="16" t="s">
        <v>32</v>
      </c>
      <c r="AX154" s="16" t="s">
        <v>84</v>
      </c>
      <c r="AY154" s="275" t="s">
        <v>151</v>
      </c>
    </row>
    <row r="155" s="2" customFormat="1" ht="16.5" customHeight="1">
      <c r="A155" s="39"/>
      <c r="B155" s="40"/>
      <c r="C155" s="219" t="s">
        <v>176</v>
      </c>
      <c r="D155" s="219" t="s">
        <v>154</v>
      </c>
      <c r="E155" s="220" t="s">
        <v>179</v>
      </c>
      <c r="F155" s="221" t="s">
        <v>180</v>
      </c>
      <c r="G155" s="222" t="s">
        <v>164</v>
      </c>
      <c r="H155" s="223">
        <v>27.79</v>
      </c>
      <c r="I155" s="224"/>
      <c r="J155" s="225">
        <f>ROUND(I155*H155,2)</f>
        <v>0</v>
      </c>
      <c r="K155" s="221" t="s">
        <v>181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0.00198</v>
      </c>
      <c r="R155" s="228">
        <f>Q155*H155</f>
        <v>0.0550242</v>
      </c>
      <c r="S155" s="228">
        <v>6E-05</v>
      </c>
      <c r="T155" s="229">
        <f>S155*H155</f>
        <v>0.0016674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158</v>
      </c>
      <c r="AT155" s="230" t="s">
        <v>154</v>
      </c>
      <c r="AU155" s="230" t="s">
        <v>86</v>
      </c>
      <c r="AY155" s="18" t="s">
        <v>151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158</v>
      </c>
      <c r="BM155" s="230" t="s">
        <v>182</v>
      </c>
    </row>
    <row r="156" s="14" customFormat="1">
      <c r="A156" s="14"/>
      <c r="B156" s="243"/>
      <c r="C156" s="244"/>
      <c r="D156" s="234" t="s">
        <v>167</v>
      </c>
      <c r="E156" s="245" t="s">
        <v>1</v>
      </c>
      <c r="F156" s="246" t="s">
        <v>183</v>
      </c>
      <c r="G156" s="244"/>
      <c r="H156" s="247">
        <v>14.28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167</v>
      </c>
      <c r="AU156" s="253" t="s">
        <v>86</v>
      </c>
      <c r="AV156" s="14" t="s">
        <v>86</v>
      </c>
      <c r="AW156" s="14" t="s">
        <v>32</v>
      </c>
      <c r="AX156" s="14" t="s">
        <v>76</v>
      </c>
      <c r="AY156" s="253" t="s">
        <v>151</v>
      </c>
    </row>
    <row r="157" s="14" customFormat="1">
      <c r="A157" s="14"/>
      <c r="B157" s="243"/>
      <c r="C157" s="244"/>
      <c r="D157" s="234" t="s">
        <v>167</v>
      </c>
      <c r="E157" s="245" t="s">
        <v>1</v>
      </c>
      <c r="F157" s="246" t="s">
        <v>184</v>
      </c>
      <c r="G157" s="244"/>
      <c r="H157" s="247">
        <v>13.51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167</v>
      </c>
      <c r="AU157" s="253" t="s">
        <v>86</v>
      </c>
      <c r="AV157" s="14" t="s">
        <v>86</v>
      </c>
      <c r="AW157" s="14" t="s">
        <v>32</v>
      </c>
      <c r="AX157" s="14" t="s">
        <v>76</v>
      </c>
      <c r="AY157" s="253" t="s">
        <v>151</v>
      </c>
    </row>
    <row r="158" s="16" customFormat="1">
      <c r="A158" s="16"/>
      <c r="B158" s="265"/>
      <c r="C158" s="266"/>
      <c r="D158" s="234" t="s">
        <v>167</v>
      </c>
      <c r="E158" s="267" t="s">
        <v>1</v>
      </c>
      <c r="F158" s="268" t="s">
        <v>178</v>
      </c>
      <c r="G158" s="266"/>
      <c r="H158" s="269">
        <v>27.79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5" t="s">
        <v>167</v>
      </c>
      <c r="AU158" s="275" t="s">
        <v>86</v>
      </c>
      <c r="AV158" s="16" t="s">
        <v>158</v>
      </c>
      <c r="AW158" s="16" t="s">
        <v>32</v>
      </c>
      <c r="AX158" s="16" t="s">
        <v>84</v>
      </c>
      <c r="AY158" s="275" t="s">
        <v>151</v>
      </c>
    </row>
    <row r="159" s="2" customFormat="1" ht="24.15" customHeight="1">
      <c r="A159" s="39"/>
      <c r="B159" s="40"/>
      <c r="C159" s="219" t="s">
        <v>158</v>
      </c>
      <c r="D159" s="219" t="s">
        <v>154</v>
      </c>
      <c r="E159" s="220" t="s">
        <v>185</v>
      </c>
      <c r="F159" s="221" t="s">
        <v>186</v>
      </c>
      <c r="G159" s="222" t="s">
        <v>187</v>
      </c>
      <c r="H159" s="223">
        <v>24</v>
      </c>
      <c r="I159" s="224"/>
      <c r="J159" s="225">
        <f>ROUND(I159*H159,2)</f>
        <v>0</v>
      </c>
      <c r="K159" s="221" t="s">
        <v>181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0.0015</v>
      </c>
      <c r="R159" s="228">
        <f>Q159*H159</f>
        <v>0.036000000000000004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158</v>
      </c>
      <c r="AT159" s="230" t="s">
        <v>154</v>
      </c>
      <c r="AU159" s="230" t="s">
        <v>86</v>
      </c>
      <c r="AY159" s="18" t="s">
        <v>151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158</v>
      </c>
      <c r="BM159" s="230" t="s">
        <v>188</v>
      </c>
    </row>
    <row r="160" s="14" customFormat="1">
      <c r="A160" s="14"/>
      <c r="B160" s="243"/>
      <c r="C160" s="244"/>
      <c r="D160" s="234" t="s">
        <v>167</v>
      </c>
      <c r="E160" s="245" t="s">
        <v>1</v>
      </c>
      <c r="F160" s="246" t="s">
        <v>189</v>
      </c>
      <c r="G160" s="244"/>
      <c r="H160" s="247">
        <v>14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167</v>
      </c>
      <c r="AU160" s="253" t="s">
        <v>86</v>
      </c>
      <c r="AV160" s="14" t="s">
        <v>86</v>
      </c>
      <c r="AW160" s="14" t="s">
        <v>32</v>
      </c>
      <c r="AX160" s="14" t="s">
        <v>76</v>
      </c>
      <c r="AY160" s="253" t="s">
        <v>151</v>
      </c>
    </row>
    <row r="161" s="14" customFormat="1">
      <c r="A161" s="14"/>
      <c r="B161" s="243"/>
      <c r="C161" s="244"/>
      <c r="D161" s="234" t="s">
        <v>167</v>
      </c>
      <c r="E161" s="245" t="s">
        <v>1</v>
      </c>
      <c r="F161" s="246" t="s">
        <v>190</v>
      </c>
      <c r="G161" s="244"/>
      <c r="H161" s="247">
        <v>10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167</v>
      </c>
      <c r="AU161" s="253" t="s">
        <v>86</v>
      </c>
      <c r="AV161" s="14" t="s">
        <v>86</v>
      </c>
      <c r="AW161" s="14" t="s">
        <v>32</v>
      </c>
      <c r="AX161" s="14" t="s">
        <v>76</v>
      </c>
      <c r="AY161" s="253" t="s">
        <v>151</v>
      </c>
    </row>
    <row r="162" s="16" customFormat="1">
      <c r="A162" s="16"/>
      <c r="B162" s="265"/>
      <c r="C162" s="266"/>
      <c r="D162" s="234" t="s">
        <v>167</v>
      </c>
      <c r="E162" s="267" t="s">
        <v>1</v>
      </c>
      <c r="F162" s="268" t="s">
        <v>178</v>
      </c>
      <c r="G162" s="266"/>
      <c r="H162" s="269">
        <v>24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5" t="s">
        <v>167</v>
      </c>
      <c r="AU162" s="275" t="s">
        <v>86</v>
      </c>
      <c r="AV162" s="16" t="s">
        <v>158</v>
      </c>
      <c r="AW162" s="16" t="s">
        <v>32</v>
      </c>
      <c r="AX162" s="16" t="s">
        <v>84</v>
      </c>
      <c r="AY162" s="275" t="s">
        <v>151</v>
      </c>
    </row>
    <row r="163" s="2" customFormat="1" ht="24.15" customHeight="1">
      <c r="A163" s="39"/>
      <c r="B163" s="40"/>
      <c r="C163" s="219" t="s">
        <v>193</v>
      </c>
      <c r="D163" s="219" t="s">
        <v>154</v>
      </c>
      <c r="E163" s="220" t="s">
        <v>416</v>
      </c>
      <c r="F163" s="221" t="s">
        <v>417</v>
      </c>
      <c r="G163" s="222" t="s">
        <v>164</v>
      </c>
      <c r="H163" s="223">
        <v>27.14</v>
      </c>
      <c r="I163" s="224"/>
      <c r="J163" s="225">
        <f>ROUND(I163*H163,2)</f>
        <v>0</v>
      </c>
      <c r="K163" s="221" t="s">
        <v>181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0.11</v>
      </c>
      <c r="R163" s="228">
        <f>Q163*H163</f>
        <v>2.9854000000000004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158</v>
      </c>
      <c r="AT163" s="230" t="s">
        <v>154</v>
      </c>
      <c r="AU163" s="230" t="s">
        <v>86</v>
      </c>
      <c r="AY163" s="18" t="s">
        <v>151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158</v>
      </c>
      <c r="BM163" s="230" t="s">
        <v>581</v>
      </c>
    </row>
    <row r="164" s="14" customFormat="1">
      <c r="A164" s="14"/>
      <c r="B164" s="243"/>
      <c r="C164" s="244"/>
      <c r="D164" s="234" t="s">
        <v>167</v>
      </c>
      <c r="E164" s="245" t="s">
        <v>1</v>
      </c>
      <c r="F164" s="246" t="s">
        <v>582</v>
      </c>
      <c r="G164" s="244"/>
      <c r="H164" s="247">
        <v>27.14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167</v>
      </c>
      <c r="AU164" s="253" t="s">
        <v>86</v>
      </c>
      <c r="AV164" s="14" t="s">
        <v>86</v>
      </c>
      <c r="AW164" s="14" t="s">
        <v>32</v>
      </c>
      <c r="AX164" s="14" t="s">
        <v>84</v>
      </c>
      <c r="AY164" s="253" t="s">
        <v>151</v>
      </c>
    </row>
    <row r="165" s="2" customFormat="1" ht="24.15" customHeight="1">
      <c r="A165" s="39"/>
      <c r="B165" s="40"/>
      <c r="C165" s="219" t="s">
        <v>160</v>
      </c>
      <c r="D165" s="219" t="s">
        <v>154</v>
      </c>
      <c r="E165" s="220" t="s">
        <v>420</v>
      </c>
      <c r="F165" s="221" t="s">
        <v>421</v>
      </c>
      <c r="G165" s="222" t="s">
        <v>164</v>
      </c>
      <c r="H165" s="223">
        <v>108.56</v>
      </c>
      <c r="I165" s="224"/>
      <c r="J165" s="225">
        <f>ROUND(I165*H165,2)</f>
        <v>0</v>
      </c>
      <c r="K165" s="221" t="s">
        <v>181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0.011</v>
      </c>
      <c r="R165" s="228">
        <f>Q165*H165</f>
        <v>1.19416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158</v>
      </c>
      <c r="AT165" s="230" t="s">
        <v>154</v>
      </c>
      <c r="AU165" s="230" t="s">
        <v>86</v>
      </c>
      <c r="AY165" s="18" t="s">
        <v>151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158</v>
      </c>
      <c r="BM165" s="230" t="s">
        <v>583</v>
      </c>
    </row>
    <row r="166" s="14" customFormat="1">
      <c r="A166" s="14"/>
      <c r="B166" s="243"/>
      <c r="C166" s="244"/>
      <c r="D166" s="234" t="s">
        <v>167</v>
      </c>
      <c r="E166" s="245" t="s">
        <v>1</v>
      </c>
      <c r="F166" s="246" t="s">
        <v>584</v>
      </c>
      <c r="G166" s="244"/>
      <c r="H166" s="247">
        <v>108.56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167</v>
      </c>
      <c r="AU166" s="253" t="s">
        <v>86</v>
      </c>
      <c r="AV166" s="14" t="s">
        <v>86</v>
      </c>
      <c r="AW166" s="14" t="s">
        <v>32</v>
      </c>
      <c r="AX166" s="14" t="s">
        <v>84</v>
      </c>
      <c r="AY166" s="253" t="s">
        <v>151</v>
      </c>
    </row>
    <row r="167" s="2" customFormat="1" ht="16.5" customHeight="1">
      <c r="A167" s="39"/>
      <c r="B167" s="40"/>
      <c r="C167" s="219" t="s">
        <v>200</v>
      </c>
      <c r="D167" s="219" t="s">
        <v>154</v>
      </c>
      <c r="E167" s="220" t="s">
        <v>424</v>
      </c>
      <c r="F167" s="221" t="s">
        <v>425</v>
      </c>
      <c r="G167" s="222" t="s">
        <v>164</v>
      </c>
      <c r="H167" s="223">
        <v>27.14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158</v>
      </c>
      <c r="AT167" s="230" t="s">
        <v>154</v>
      </c>
      <c r="AU167" s="230" t="s">
        <v>86</v>
      </c>
      <c r="AY167" s="18" t="s">
        <v>151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158</v>
      </c>
      <c r="BM167" s="230" t="s">
        <v>585</v>
      </c>
    </row>
    <row r="168" s="14" customFormat="1">
      <c r="A168" s="14"/>
      <c r="B168" s="243"/>
      <c r="C168" s="244"/>
      <c r="D168" s="234" t="s">
        <v>167</v>
      </c>
      <c r="E168" s="245" t="s">
        <v>1</v>
      </c>
      <c r="F168" s="246" t="s">
        <v>582</v>
      </c>
      <c r="G168" s="244"/>
      <c r="H168" s="247">
        <v>27.14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167</v>
      </c>
      <c r="AU168" s="253" t="s">
        <v>86</v>
      </c>
      <c r="AV168" s="14" t="s">
        <v>86</v>
      </c>
      <c r="AW168" s="14" t="s">
        <v>32</v>
      </c>
      <c r="AX168" s="14" t="s">
        <v>84</v>
      </c>
      <c r="AY168" s="253" t="s">
        <v>151</v>
      </c>
    </row>
    <row r="169" s="2" customFormat="1" ht="16.5" customHeight="1">
      <c r="A169" s="39"/>
      <c r="B169" s="40"/>
      <c r="C169" s="219" t="s">
        <v>205</v>
      </c>
      <c r="D169" s="219" t="s">
        <v>154</v>
      </c>
      <c r="E169" s="220" t="s">
        <v>427</v>
      </c>
      <c r="F169" s="221" t="s">
        <v>428</v>
      </c>
      <c r="G169" s="222" t="s">
        <v>164</v>
      </c>
      <c r="H169" s="223">
        <v>27.14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158</v>
      </c>
      <c r="AT169" s="230" t="s">
        <v>154</v>
      </c>
      <c r="AU169" s="230" t="s">
        <v>86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158</v>
      </c>
      <c r="BM169" s="230" t="s">
        <v>586</v>
      </c>
    </row>
    <row r="170" s="14" customFormat="1">
      <c r="A170" s="14"/>
      <c r="B170" s="243"/>
      <c r="C170" s="244"/>
      <c r="D170" s="234" t="s">
        <v>167</v>
      </c>
      <c r="E170" s="245" t="s">
        <v>1</v>
      </c>
      <c r="F170" s="246" t="s">
        <v>582</v>
      </c>
      <c r="G170" s="244"/>
      <c r="H170" s="247">
        <v>27.14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167</v>
      </c>
      <c r="AU170" s="253" t="s">
        <v>86</v>
      </c>
      <c r="AV170" s="14" t="s">
        <v>86</v>
      </c>
      <c r="AW170" s="14" t="s">
        <v>32</v>
      </c>
      <c r="AX170" s="14" t="s">
        <v>84</v>
      </c>
      <c r="AY170" s="253" t="s">
        <v>151</v>
      </c>
    </row>
    <row r="171" s="12" customFormat="1" ht="22.8" customHeight="1">
      <c r="A171" s="12"/>
      <c r="B171" s="203"/>
      <c r="C171" s="204"/>
      <c r="D171" s="205" t="s">
        <v>75</v>
      </c>
      <c r="E171" s="217" t="s">
        <v>191</v>
      </c>
      <c r="F171" s="217" t="s">
        <v>192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SUM(P172:P185)</f>
        <v>0</v>
      </c>
      <c r="Q171" s="211"/>
      <c r="R171" s="212">
        <f>SUM(R172:R185)</f>
        <v>0.0048000000000000008</v>
      </c>
      <c r="S171" s="211"/>
      <c r="T171" s="213">
        <f>SUM(T172:T185)</f>
        <v>1.0690000000000002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75</v>
      </c>
      <c r="AU171" s="215" t="s">
        <v>84</v>
      </c>
      <c r="AY171" s="214" t="s">
        <v>151</v>
      </c>
      <c r="BK171" s="216">
        <f>SUM(BK172:BK185)</f>
        <v>0</v>
      </c>
    </row>
    <row r="172" s="2" customFormat="1" ht="24.15" customHeight="1">
      <c r="A172" s="39"/>
      <c r="B172" s="40"/>
      <c r="C172" s="219" t="s">
        <v>191</v>
      </c>
      <c r="D172" s="219" t="s">
        <v>154</v>
      </c>
      <c r="E172" s="220" t="s">
        <v>194</v>
      </c>
      <c r="F172" s="221" t="s">
        <v>195</v>
      </c>
      <c r="G172" s="222" t="s">
        <v>164</v>
      </c>
      <c r="H172" s="223">
        <v>120</v>
      </c>
      <c r="I172" s="224"/>
      <c r="J172" s="225">
        <f>ROUND(I172*H172,2)</f>
        <v>0</v>
      </c>
      <c r="K172" s="221" t="s">
        <v>181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4E-05</v>
      </c>
      <c r="R172" s="228">
        <f>Q172*H172</f>
        <v>0.0048000000000000008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158</v>
      </c>
      <c r="AT172" s="230" t="s">
        <v>154</v>
      </c>
      <c r="AU172" s="230" t="s">
        <v>86</v>
      </c>
      <c r="AY172" s="18" t="s">
        <v>151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158</v>
      </c>
      <c r="BM172" s="230" t="s">
        <v>196</v>
      </c>
    </row>
    <row r="173" s="2" customFormat="1" ht="37.8" customHeight="1">
      <c r="A173" s="39"/>
      <c r="B173" s="40"/>
      <c r="C173" s="219" t="s">
        <v>215</v>
      </c>
      <c r="D173" s="219" t="s">
        <v>154</v>
      </c>
      <c r="E173" s="220" t="s">
        <v>197</v>
      </c>
      <c r="F173" s="221" t="s">
        <v>198</v>
      </c>
      <c r="G173" s="222" t="s">
        <v>164</v>
      </c>
      <c r="H173" s="223">
        <v>106.9</v>
      </c>
      <c r="I173" s="224"/>
      <c r="J173" s="225">
        <f>ROUND(I173*H173,2)</f>
        <v>0</v>
      </c>
      <c r="K173" s="221" t="s">
        <v>165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0.01</v>
      </c>
      <c r="T173" s="229">
        <f>S173*H173</f>
        <v>1.0690000000000002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158</v>
      </c>
      <c r="AT173" s="230" t="s">
        <v>154</v>
      </c>
      <c r="AU173" s="230" t="s">
        <v>86</v>
      </c>
      <c r="AY173" s="18" t="s">
        <v>151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158</v>
      </c>
      <c r="BM173" s="230" t="s">
        <v>199</v>
      </c>
    </row>
    <row r="174" s="13" customFormat="1">
      <c r="A174" s="13"/>
      <c r="B174" s="232"/>
      <c r="C174" s="233"/>
      <c r="D174" s="234" t="s">
        <v>167</v>
      </c>
      <c r="E174" s="235" t="s">
        <v>1</v>
      </c>
      <c r="F174" s="236" t="s">
        <v>168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167</v>
      </c>
      <c r="AU174" s="242" t="s">
        <v>86</v>
      </c>
      <c r="AV174" s="13" t="s">
        <v>84</v>
      </c>
      <c r="AW174" s="13" t="s">
        <v>32</v>
      </c>
      <c r="AX174" s="13" t="s">
        <v>76</v>
      </c>
      <c r="AY174" s="242" t="s">
        <v>151</v>
      </c>
    </row>
    <row r="175" s="14" customFormat="1">
      <c r="A175" s="14"/>
      <c r="B175" s="243"/>
      <c r="C175" s="244"/>
      <c r="D175" s="234" t="s">
        <v>167</v>
      </c>
      <c r="E175" s="245" t="s">
        <v>1</v>
      </c>
      <c r="F175" s="246" t="s">
        <v>169</v>
      </c>
      <c r="G175" s="244"/>
      <c r="H175" s="247">
        <v>9.6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167</v>
      </c>
      <c r="AU175" s="253" t="s">
        <v>86</v>
      </c>
      <c r="AV175" s="14" t="s">
        <v>86</v>
      </c>
      <c r="AW175" s="14" t="s">
        <v>32</v>
      </c>
      <c r="AX175" s="14" t="s">
        <v>76</v>
      </c>
      <c r="AY175" s="253" t="s">
        <v>151</v>
      </c>
    </row>
    <row r="176" s="14" customFormat="1">
      <c r="A176" s="14"/>
      <c r="B176" s="243"/>
      <c r="C176" s="244"/>
      <c r="D176" s="234" t="s">
        <v>167</v>
      </c>
      <c r="E176" s="245" t="s">
        <v>1</v>
      </c>
      <c r="F176" s="246" t="s">
        <v>170</v>
      </c>
      <c r="G176" s="244"/>
      <c r="H176" s="247">
        <v>18.7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167</v>
      </c>
      <c r="AU176" s="253" t="s">
        <v>86</v>
      </c>
      <c r="AV176" s="14" t="s">
        <v>86</v>
      </c>
      <c r="AW176" s="14" t="s">
        <v>32</v>
      </c>
      <c r="AX176" s="14" t="s">
        <v>76</v>
      </c>
      <c r="AY176" s="253" t="s">
        <v>151</v>
      </c>
    </row>
    <row r="177" s="14" customFormat="1">
      <c r="A177" s="14"/>
      <c r="B177" s="243"/>
      <c r="C177" s="244"/>
      <c r="D177" s="234" t="s">
        <v>167</v>
      </c>
      <c r="E177" s="245" t="s">
        <v>1</v>
      </c>
      <c r="F177" s="246" t="s">
        <v>171</v>
      </c>
      <c r="G177" s="244"/>
      <c r="H177" s="247">
        <v>14.8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167</v>
      </c>
      <c r="AU177" s="253" t="s">
        <v>86</v>
      </c>
      <c r="AV177" s="14" t="s">
        <v>86</v>
      </c>
      <c r="AW177" s="14" t="s">
        <v>32</v>
      </c>
      <c r="AX177" s="14" t="s">
        <v>76</v>
      </c>
      <c r="AY177" s="253" t="s">
        <v>151</v>
      </c>
    </row>
    <row r="178" s="14" customFormat="1">
      <c r="A178" s="14"/>
      <c r="B178" s="243"/>
      <c r="C178" s="244"/>
      <c r="D178" s="234" t="s">
        <v>167</v>
      </c>
      <c r="E178" s="245" t="s">
        <v>1</v>
      </c>
      <c r="F178" s="246" t="s">
        <v>172</v>
      </c>
      <c r="G178" s="244"/>
      <c r="H178" s="247">
        <v>14.7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167</v>
      </c>
      <c r="AU178" s="253" t="s">
        <v>86</v>
      </c>
      <c r="AV178" s="14" t="s">
        <v>86</v>
      </c>
      <c r="AW178" s="14" t="s">
        <v>32</v>
      </c>
      <c r="AX178" s="14" t="s">
        <v>76</v>
      </c>
      <c r="AY178" s="253" t="s">
        <v>151</v>
      </c>
    </row>
    <row r="179" s="14" customFormat="1">
      <c r="A179" s="14"/>
      <c r="B179" s="243"/>
      <c r="C179" s="244"/>
      <c r="D179" s="234" t="s">
        <v>167</v>
      </c>
      <c r="E179" s="245" t="s">
        <v>1</v>
      </c>
      <c r="F179" s="246" t="s">
        <v>173</v>
      </c>
      <c r="G179" s="244"/>
      <c r="H179" s="247">
        <v>10.1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167</v>
      </c>
      <c r="AU179" s="253" t="s">
        <v>86</v>
      </c>
      <c r="AV179" s="14" t="s">
        <v>86</v>
      </c>
      <c r="AW179" s="14" t="s">
        <v>32</v>
      </c>
      <c r="AX179" s="14" t="s">
        <v>76</v>
      </c>
      <c r="AY179" s="253" t="s">
        <v>151</v>
      </c>
    </row>
    <row r="180" s="14" customFormat="1">
      <c r="A180" s="14"/>
      <c r="B180" s="243"/>
      <c r="C180" s="244"/>
      <c r="D180" s="234" t="s">
        <v>167</v>
      </c>
      <c r="E180" s="245" t="s">
        <v>1</v>
      </c>
      <c r="F180" s="246" t="s">
        <v>174</v>
      </c>
      <c r="G180" s="244"/>
      <c r="H180" s="247">
        <v>7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167</v>
      </c>
      <c r="AU180" s="253" t="s">
        <v>86</v>
      </c>
      <c r="AV180" s="14" t="s">
        <v>86</v>
      </c>
      <c r="AW180" s="14" t="s">
        <v>32</v>
      </c>
      <c r="AX180" s="14" t="s">
        <v>76</v>
      </c>
      <c r="AY180" s="253" t="s">
        <v>151</v>
      </c>
    </row>
    <row r="181" s="15" customFormat="1">
      <c r="A181" s="15"/>
      <c r="B181" s="254"/>
      <c r="C181" s="255"/>
      <c r="D181" s="234" t="s">
        <v>167</v>
      </c>
      <c r="E181" s="256" t="s">
        <v>1</v>
      </c>
      <c r="F181" s="257" t="s">
        <v>175</v>
      </c>
      <c r="G181" s="255"/>
      <c r="H181" s="258">
        <v>74.899999999999984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167</v>
      </c>
      <c r="AU181" s="264" t="s">
        <v>86</v>
      </c>
      <c r="AV181" s="15" t="s">
        <v>176</v>
      </c>
      <c r="AW181" s="15" t="s">
        <v>32</v>
      </c>
      <c r="AX181" s="15" t="s">
        <v>76</v>
      </c>
      <c r="AY181" s="264" t="s">
        <v>151</v>
      </c>
    </row>
    <row r="182" s="14" customFormat="1">
      <c r="A182" s="14"/>
      <c r="B182" s="243"/>
      <c r="C182" s="244"/>
      <c r="D182" s="234" t="s">
        <v>167</v>
      </c>
      <c r="E182" s="245" t="s">
        <v>1</v>
      </c>
      <c r="F182" s="246" t="s">
        <v>177</v>
      </c>
      <c r="G182" s="244"/>
      <c r="H182" s="247">
        <v>32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167</v>
      </c>
      <c r="AU182" s="253" t="s">
        <v>86</v>
      </c>
      <c r="AV182" s="14" t="s">
        <v>86</v>
      </c>
      <c r="AW182" s="14" t="s">
        <v>32</v>
      </c>
      <c r="AX182" s="14" t="s">
        <v>76</v>
      </c>
      <c r="AY182" s="253" t="s">
        <v>151</v>
      </c>
    </row>
    <row r="183" s="16" customFormat="1">
      <c r="A183" s="16"/>
      <c r="B183" s="265"/>
      <c r="C183" s="266"/>
      <c r="D183" s="234" t="s">
        <v>167</v>
      </c>
      <c r="E183" s="267" t="s">
        <v>1</v>
      </c>
      <c r="F183" s="268" t="s">
        <v>178</v>
      </c>
      <c r="G183" s="266"/>
      <c r="H183" s="269">
        <v>106.89999999999998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5" t="s">
        <v>167</v>
      </c>
      <c r="AU183" s="275" t="s">
        <v>86</v>
      </c>
      <c r="AV183" s="16" t="s">
        <v>158</v>
      </c>
      <c r="AW183" s="16" t="s">
        <v>32</v>
      </c>
      <c r="AX183" s="16" t="s">
        <v>84</v>
      </c>
      <c r="AY183" s="275" t="s">
        <v>151</v>
      </c>
    </row>
    <row r="184" s="2" customFormat="1" ht="16.5" customHeight="1">
      <c r="A184" s="39"/>
      <c r="B184" s="40"/>
      <c r="C184" s="219" t="s">
        <v>219</v>
      </c>
      <c r="D184" s="219" t="s">
        <v>154</v>
      </c>
      <c r="E184" s="220" t="s">
        <v>201</v>
      </c>
      <c r="F184" s="221" t="s">
        <v>202</v>
      </c>
      <c r="G184" s="222" t="s">
        <v>203</v>
      </c>
      <c r="H184" s="223">
        <v>1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158</v>
      </c>
      <c r="AT184" s="230" t="s">
        <v>154</v>
      </c>
      <c r="AU184" s="230" t="s">
        <v>86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158</v>
      </c>
      <c r="BM184" s="230" t="s">
        <v>204</v>
      </c>
    </row>
    <row r="185" s="2" customFormat="1" ht="16.5" customHeight="1">
      <c r="A185" s="39"/>
      <c r="B185" s="40"/>
      <c r="C185" s="219" t="s">
        <v>8</v>
      </c>
      <c r="D185" s="219" t="s">
        <v>154</v>
      </c>
      <c r="E185" s="220" t="s">
        <v>206</v>
      </c>
      <c r="F185" s="221" t="s">
        <v>207</v>
      </c>
      <c r="G185" s="222" t="s">
        <v>203</v>
      </c>
      <c r="H185" s="223">
        <v>1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158</v>
      </c>
      <c r="AT185" s="230" t="s">
        <v>154</v>
      </c>
      <c r="AU185" s="230" t="s">
        <v>86</v>
      </c>
      <c r="AY185" s="18" t="s">
        <v>151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158</v>
      </c>
      <c r="BM185" s="230" t="s">
        <v>208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209</v>
      </c>
      <c r="F186" s="217" t="s">
        <v>210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SUM(P187:P191)</f>
        <v>0</v>
      </c>
      <c r="Q186" s="211"/>
      <c r="R186" s="212">
        <f>SUM(R187:R191)</f>
        <v>0</v>
      </c>
      <c r="S186" s="211"/>
      <c r="T186" s="213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84</v>
      </c>
      <c r="AT186" s="215" t="s">
        <v>75</v>
      </c>
      <c r="AU186" s="215" t="s">
        <v>84</v>
      </c>
      <c r="AY186" s="214" t="s">
        <v>151</v>
      </c>
      <c r="BK186" s="216">
        <f>SUM(BK187:BK191)</f>
        <v>0</v>
      </c>
    </row>
    <row r="187" s="2" customFormat="1" ht="24.15" customHeight="1">
      <c r="A187" s="39"/>
      <c r="B187" s="40"/>
      <c r="C187" s="219" t="s">
        <v>229</v>
      </c>
      <c r="D187" s="219" t="s">
        <v>154</v>
      </c>
      <c r="E187" s="220" t="s">
        <v>211</v>
      </c>
      <c r="F187" s="221" t="s">
        <v>212</v>
      </c>
      <c r="G187" s="222" t="s">
        <v>213</v>
      </c>
      <c r="H187" s="223">
        <v>1.2219999999999998</v>
      </c>
      <c r="I187" s="224"/>
      <c r="J187" s="225">
        <f>ROUND(I187*H187,2)</f>
        <v>0</v>
      </c>
      <c r="K187" s="221" t="s">
        <v>181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158</v>
      </c>
      <c r="AT187" s="230" t="s">
        <v>154</v>
      </c>
      <c r="AU187" s="230" t="s">
        <v>86</v>
      </c>
      <c r="AY187" s="18" t="s">
        <v>151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158</v>
      </c>
      <c r="BM187" s="230" t="s">
        <v>214</v>
      </c>
    </row>
    <row r="188" s="2" customFormat="1" ht="24.15" customHeight="1">
      <c r="A188" s="39"/>
      <c r="B188" s="40"/>
      <c r="C188" s="219" t="s">
        <v>239</v>
      </c>
      <c r="D188" s="219" t="s">
        <v>154</v>
      </c>
      <c r="E188" s="220" t="s">
        <v>216</v>
      </c>
      <c r="F188" s="221" t="s">
        <v>217</v>
      </c>
      <c r="G188" s="222" t="s">
        <v>213</v>
      </c>
      <c r="H188" s="223">
        <v>1.2219999999999998</v>
      </c>
      <c r="I188" s="224"/>
      <c r="J188" s="225">
        <f>ROUND(I188*H188,2)</f>
        <v>0</v>
      </c>
      <c r="K188" s="221" t="s">
        <v>181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158</v>
      </c>
      <c r="AT188" s="230" t="s">
        <v>154</v>
      </c>
      <c r="AU188" s="230" t="s">
        <v>86</v>
      </c>
      <c r="AY188" s="18" t="s">
        <v>151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158</v>
      </c>
      <c r="BM188" s="230" t="s">
        <v>218</v>
      </c>
    </row>
    <row r="189" s="2" customFormat="1" ht="24.15" customHeight="1">
      <c r="A189" s="39"/>
      <c r="B189" s="40"/>
      <c r="C189" s="219" t="s">
        <v>245</v>
      </c>
      <c r="D189" s="219" t="s">
        <v>154</v>
      </c>
      <c r="E189" s="220" t="s">
        <v>220</v>
      </c>
      <c r="F189" s="221" t="s">
        <v>221</v>
      </c>
      <c r="G189" s="222" t="s">
        <v>213</v>
      </c>
      <c r="H189" s="223">
        <v>23.218</v>
      </c>
      <c r="I189" s="224"/>
      <c r="J189" s="225">
        <f>ROUND(I189*H189,2)</f>
        <v>0</v>
      </c>
      <c r="K189" s="221" t="s">
        <v>181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158</v>
      </c>
      <c r="AT189" s="230" t="s">
        <v>154</v>
      </c>
      <c r="AU189" s="230" t="s">
        <v>86</v>
      </c>
      <c r="AY189" s="18" t="s">
        <v>151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158</v>
      </c>
      <c r="BM189" s="230" t="s">
        <v>222</v>
      </c>
    </row>
    <row r="190" s="14" customFormat="1">
      <c r="A190" s="14"/>
      <c r="B190" s="243"/>
      <c r="C190" s="244"/>
      <c r="D190" s="234" t="s">
        <v>167</v>
      </c>
      <c r="E190" s="244"/>
      <c r="F190" s="246" t="s">
        <v>587</v>
      </c>
      <c r="G190" s="244"/>
      <c r="H190" s="247">
        <v>23.218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167</v>
      </c>
      <c r="AU190" s="253" t="s">
        <v>86</v>
      </c>
      <c r="AV190" s="14" t="s">
        <v>86</v>
      </c>
      <c r="AW190" s="14" t="s">
        <v>4</v>
      </c>
      <c r="AX190" s="14" t="s">
        <v>84</v>
      </c>
      <c r="AY190" s="253" t="s">
        <v>151</v>
      </c>
    </row>
    <row r="191" s="2" customFormat="1" ht="33" customHeight="1">
      <c r="A191" s="39"/>
      <c r="B191" s="40"/>
      <c r="C191" s="219" t="s">
        <v>243</v>
      </c>
      <c r="D191" s="219" t="s">
        <v>154</v>
      </c>
      <c r="E191" s="220" t="s">
        <v>224</v>
      </c>
      <c r="F191" s="221" t="s">
        <v>225</v>
      </c>
      <c r="G191" s="222" t="s">
        <v>213</v>
      </c>
      <c r="H191" s="223">
        <v>1.2219999999999998</v>
      </c>
      <c r="I191" s="224"/>
      <c r="J191" s="225">
        <f>ROUND(I191*H191,2)</f>
        <v>0</v>
      </c>
      <c r="K191" s="221" t="s">
        <v>181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158</v>
      </c>
      <c r="AT191" s="230" t="s">
        <v>154</v>
      </c>
      <c r="AU191" s="230" t="s">
        <v>86</v>
      </c>
      <c r="AY191" s="18" t="s">
        <v>151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158</v>
      </c>
      <c r="BM191" s="230" t="s">
        <v>226</v>
      </c>
    </row>
    <row r="192" s="12" customFormat="1" ht="22.8" customHeight="1">
      <c r="A192" s="12"/>
      <c r="B192" s="203"/>
      <c r="C192" s="204"/>
      <c r="D192" s="205" t="s">
        <v>75</v>
      </c>
      <c r="E192" s="217" t="s">
        <v>227</v>
      </c>
      <c r="F192" s="217" t="s">
        <v>228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P193</f>
        <v>0</v>
      </c>
      <c r="Q192" s="211"/>
      <c r="R192" s="212">
        <f>R193</f>
        <v>0</v>
      </c>
      <c r="S192" s="211"/>
      <c r="T192" s="213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84</v>
      </c>
      <c r="AT192" s="215" t="s">
        <v>75</v>
      </c>
      <c r="AU192" s="215" t="s">
        <v>84</v>
      </c>
      <c r="AY192" s="214" t="s">
        <v>151</v>
      </c>
      <c r="BK192" s="216">
        <f>BK193</f>
        <v>0</v>
      </c>
    </row>
    <row r="193" s="2" customFormat="1" ht="16.5" customHeight="1">
      <c r="A193" s="39"/>
      <c r="B193" s="40"/>
      <c r="C193" s="219" t="s">
        <v>257</v>
      </c>
      <c r="D193" s="219" t="s">
        <v>154</v>
      </c>
      <c r="E193" s="220" t="s">
        <v>230</v>
      </c>
      <c r="F193" s="221" t="s">
        <v>231</v>
      </c>
      <c r="G193" s="222" t="s">
        <v>213</v>
      </c>
      <c r="H193" s="223">
        <v>6.093</v>
      </c>
      <c r="I193" s="224"/>
      <c r="J193" s="225">
        <f>ROUND(I193*H193,2)</f>
        <v>0</v>
      </c>
      <c r="K193" s="221" t="s">
        <v>181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158</v>
      </c>
      <c r="AT193" s="230" t="s">
        <v>154</v>
      </c>
      <c r="AU193" s="230" t="s">
        <v>86</v>
      </c>
      <c r="AY193" s="18" t="s">
        <v>151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158</v>
      </c>
      <c r="BM193" s="230" t="s">
        <v>232</v>
      </c>
    </row>
    <row r="194" s="12" customFormat="1" ht="25.92" customHeight="1">
      <c r="A194" s="12"/>
      <c r="B194" s="203"/>
      <c r="C194" s="204"/>
      <c r="D194" s="205" t="s">
        <v>75</v>
      </c>
      <c r="E194" s="206" t="s">
        <v>233</v>
      </c>
      <c r="F194" s="206" t="s">
        <v>234</v>
      </c>
      <c r="G194" s="204"/>
      <c r="H194" s="204"/>
      <c r="I194" s="207"/>
      <c r="J194" s="208">
        <f>BK194</f>
        <v>0</v>
      </c>
      <c r="K194" s="204"/>
      <c r="L194" s="209"/>
      <c r="M194" s="210"/>
      <c r="N194" s="211"/>
      <c r="O194" s="211"/>
      <c r="P194" s="212">
        <f>P195+P201+P208+P210+P215+P226+P230+P257+P271+P288+P290</f>
        <v>0</v>
      </c>
      <c r="Q194" s="211"/>
      <c r="R194" s="212">
        <f>R195+R201+R208+R210+R215+R226+R230+R257+R271+R288+R290</f>
        <v>1.3569176</v>
      </c>
      <c r="S194" s="211"/>
      <c r="T194" s="213">
        <f>T195+T201+T208+T210+T215+T226+T230+T257+T271+T288+T290</f>
        <v>0.1514716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86</v>
      </c>
      <c r="AT194" s="215" t="s">
        <v>75</v>
      </c>
      <c r="AU194" s="215" t="s">
        <v>76</v>
      </c>
      <c r="AY194" s="214" t="s">
        <v>151</v>
      </c>
      <c r="BK194" s="216">
        <f>BK195+BK201+BK208+BK210+BK215+BK226+BK230+BK257+BK271+BK288+BK290</f>
        <v>0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432</v>
      </c>
      <c r="F195" s="217" t="s">
        <v>433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SUM(P196:P200)</f>
        <v>0</v>
      </c>
      <c r="Q195" s="211"/>
      <c r="R195" s="212">
        <f>SUM(R196:R200)</f>
        <v>0</v>
      </c>
      <c r="S195" s="211"/>
      <c r="T195" s="213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75</v>
      </c>
      <c r="AU195" s="215" t="s">
        <v>84</v>
      </c>
      <c r="AY195" s="214" t="s">
        <v>151</v>
      </c>
      <c r="BK195" s="216">
        <f>SUM(BK196:BK200)</f>
        <v>0</v>
      </c>
    </row>
    <row r="196" s="2" customFormat="1" ht="24.15" customHeight="1">
      <c r="A196" s="39"/>
      <c r="B196" s="40"/>
      <c r="C196" s="219" t="s">
        <v>261</v>
      </c>
      <c r="D196" s="219" t="s">
        <v>154</v>
      </c>
      <c r="E196" s="220" t="s">
        <v>434</v>
      </c>
      <c r="F196" s="221" t="s">
        <v>435</v>
      </c>
      <c r="G196" s="222" t="s">
        <v>164</v>
      </c>
      <c r="H196" s="223">
        <v>7.2</v>
      </c>
      <c r="I196" s="224"/>
      <c r="J196" s="225">
        <f>ROUND(I196*H196,2)</f>
        <v>0</v>
      </c>
      <c r="K196" s="221" t="s">
        <v>181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243</v>
      </c>
      <c r="AT196" s="230" t="s">
        <v>154</v>
      </c>
      <c r="AU196" s="230" t="s">
        <v>86</v>
      </c>
      <c r="AY196" s="18" t="s">
        <v>151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243</v>
      </c>
      <c r="BM196" s="230" t="s">
        <v>588</v>
      </c>
    </row>
    <row r="197" s="14" customFormat="1">
      <c r="A197" s="14"/>
      <c r="B197" s="243"/>
      <c r="C197" s="244"/>
      <c r="D197" s="234" t="s">
        <v>167</v>
      </c>
      <c r="E197" s="245" t="s">
        <v>1</v>
      </c>
      <c r="F197" s="246" t="s">
        <v>589</v>
      </c>
      <c r="G197" s="244"/>
      <c r="H197" s="247">
        <v>7.2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167</v>
      </c>
      <c r="AU197" s="253" t="s">
        <v>86</v>
      </c>
      <c r="AV197" s="14" t="s">
        <v>86</v>
      </c>
      <c r="AW197" s="14" t="s">
        <v>32</v>
      </c>
      <c r="AX197" s="14" t="s">
        <v>84</v>
      </c>
      <c r="AY197" s="253" t="s">
        <v>151</v>
      </c>
    </row>
    <row r="198" s="2" customFormat="1" ht="16.5" customHeight="1">
      <c r="A198" s="39"/>
      <c r="B198" s="40"/>
      <c r="C198" s="281" t="s">
        <v>269</v>
      </c>
      <c r="D198" s="281" t="s">
        <v>313</v>
      </c>
      <c r="E198" s="282" t="s">
        <v>438</v>
      </c>
      <c r="F198" s="283" t="s">
        <v>439</v>
      </c>
      <c r="G198" s="284" t="s">
        <v>440</v>
      </c>
      <c r="H198" s="285">
        <v>26.64</v>
      </c>
      <c r="I198" s="286"/>
      <c r="J198" s="287">
        <f>ROUND(I198*H198,2)</f>
        <v>0</v>
      </c>
      <c r="K198" s="283" t="s">
        <v>1</v>
      </c>
      <c r="L198" s="288"/>
      <c r="M198" s="289" t="s">
        <v>1</v>
      </c>
      <c r="N198" s="290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316</v>
      </c>
      <c r="AT198" s="230" t="s">
        <v>313</v>
      </c>
      <c r="AU198" s="230" t="s">
        <v>86</v>
      </c>
      <c r="AY198" s="18" t="s">
        <v>151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243</v>
      </c>
      <c r="BM198" s="230" t="s">
        <v>590</v>
      </c>
    </row>
    <row r="199" s="14" customFormat="1">
      <c r="A199" s="14"/>
      <c r="B199" s="243"/>
      <c r="C199" s="244"/>
      <c r="D199" s="234" t="s">
        <v>167</v>
      </c>
      <c r="E199" s="244"/>
      <c r="F199" s="246" t="s">
        <v>591</v>
      </c>
      <c r="G199" s="244"/>
      <c r="H199" s="247">
        <v>26.64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167</v>
      </c>
      <c r="AU199" s="253" t="s">
        <v>86</v>
      </c>
      <c r="AV199" s="14" t="s">
        <v>86</v>
      </c>
      <c r="AW199" s="14" t="s">
        <v>4</v>
      </c>
      <c r="AX199" s="14" t="s">
        <v>84</v>
      </c>
      <c r="AY199" s="253" t="s">
        <v>151</v>
      </c>
    </row>
    <row r="200" s="2" customFormat="1" ht="24.15" customHeight="1">
      <c r="A200" s="39"/>
      <c r="B200" s="40"/>
      <c r="C200" s="219" t="s">
        <v>273</v>
      </c>
      <c r="D200" s="219" t="s">
        <v>154</v>
      </c>
      <c r="E200" s="220" t="s">
        <v>443</v>
      </c>
      <c r="F200" s="221" t="s">
        <v>444</v>
      </c>
      <c r="G200" s="222" t="s">
        <v>242</v>
      </c>
      <c r="H200" s="276"/>
      <c r="I200" s="224"/>
      <c r="J200" s="225">
        <f>ROUND(I200*H200,2)</f>
        <v>0</v>
      </c>
      <c r="K200" s="221" t="s">
        <v>181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243</v>
      </c>
      <c r="AT200" s="230" t="s">
        <v>154</v>
      </c>
      <c r="AU200" s="230" t="s">
        <v>86</v>
      </c>
      <c r="AY200" s="18" t="s">
        <v>151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243</v>
      </c>
      <c r="BM200" s="230" t="s">
        <v>592</v>
      </c>
    </row>
    <row r="201" s="12" customFormat="1" ht="22.8" customHeight="1">
      <c r="A201" s="12"/>
      <c r="B201" s="203"/>
      <c r="C201" s="204"/>
      <c r="D201" s="205" t="s">
        <v>75</v>
      </c>
      <c r="E201" s="217" t="s">
        <v>235</v>
      </c>
      <c r="F201" s="217" t="s">
        <v>236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SUM(P202:P207)</f>
        <v>0</v>
      </c>
      <c r="Q201" s="211"/>
      <c r="R201" s="212">
        <f>SUM(R202:R207)</f>
        <v>0.0716496</v>
      </c>
      <c r="S201" s="211"/>
      <c r="T201" s="213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86</v>
      </c>
      <c r="AT201" s="215" t="s">
        <v>75</v>
      </c>
      <c r="AU201" s="215" t="s">
        <v>84</v>
      </c>
      <c r="AY201" s="214" t="s">
        <v>151</v>
      </c>
      <c r="BK201" s="216">
        <f>SUM(BK202:BK207)</f>
        <v>0</v>
      </c>
    </row>
    <row r="202" s="2" customFormat="1" ht="24.15" customHeight="1">
      <c r="A202" s="39"/>
      <c r="B202" s="40"/>
      <c r="C202" s="219" t="s">
        <v>7</v>
      </c>
      <c r="D202" s="219" t="s">
        <v>154</v>
      </c>
      <c r="E202" s="220" t="s">
        <v>446</v>
      </c>
      <c r="F202" s="221" t="s">
        <v>447</v>
      </c>
      <c r="G202" s="222" t="s">
        <v>164</v>
      </c>
      <c r="H202" s="223">
        <v>27.14</v>
      </c>
      <c r="I202" s="224"/>
      <c r="J202" s="225">
        <f>ROUND(I202*H202,2)</f>
        <v>0</v>
      </c>
      <c r="K202" s="221" t="s">
        <v>181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243</v>
      </c>
      <c r="AT202" s="230" t="s">
        <v>154</v>
      </c>
      <c r="AU202" s="230" t="s">
        <v>86</v>
      </c>
      <c r="AY202" s="18" t="s">
        <v>151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243</v>
      </c>
      <c r="BM202" s="230" t="s">
        <v>593</v>
      </c>
    </row>
    <row r="203" s="14" customFormat="1">
      <c r="A203" s="14"/>
      <c r="B203" s="243"/>
      <c r="C203" s="244"/>
      <c r="D203" s="234" t="s">
        <v>167</v>
      </c>
      <c r="E203" s="245" t="s">
        <v>1</v>
      </c>
      <c r="F203" s="246" t="s">
        <v>582</v>
      </c>
      <c r="G203" s="244"/>
      <c r="H203" s="247">
        <v>27.14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167</v>
      </c>
      <c r="AU203" s="253" t="s">
        <v>86</v>
      </c>
      <c r="AV203" s="14" t="s">
        <v>86</v>
      </c>
      <c r="AW203" s="14" t="s">
        <v>32</v>
      </c>
      <c r="AX203" s="14" t="s">
        <v>84</v>
      </c>
      <c r="AY203" s="253" t="s">
        <v>151</v>
      </c>
    </row>
    <row r="204" s="2" customFormat="1" ht="24.15" customHeight="1">
      <c r="A204" s="39"/>
      <c r="B204" s="40"/>
      <c r="C204" s="281" t="s">
        <v>280</v>
      </c>
      <c r="D204" s="281" t="s">
        <v>313</v>
      </c>
      <c r="E204" s="282" t="s">
        <v>449</v>
      </c>
      <c r="F204" s="283" t="s">
        <v>450</v>
      </c>
      <c r="G204" s="284" t="s">
        <v>164</v>
      </c>
      <c r="H204" s="285">
        <v>59.708</v>
      </c>
      <c r="I204" s="286"/>
      <c r="J204" s="287">
        <f>ROUND(I204*H204,2)</f>
        <v>0</v>
      </c>
      <c r="K204" s="283" t="s">
        <v>181</v>
      </c>
      <c r="L204" s="288"/>
      <c r="M204" s="289" t="s">
        <v>1</v>
      </c>
      <c r="N204" s="290" t="s">
        <v>41</v>
      </c>
      <c r="O204" s="92"/>
      <c r="P204" s="228">
        <f>O204*H204</f>
        <v>0</v>
      </c>
      <c r="Q204" s="228">
        <v>0.0011999999999999998</v>
      </c>
      <c r="R204" s="228">
        <f>Q204*H204</f>
        <v>0.0716496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316</v>
      </c>
      <c r="AT204" s="230" t="s">
        <v>313</v>
      </c>
      <c r="AU204" s="230" t="s">
        <v>86</v>
      </c>
      <c r="AY204" s="18" t="s">
        <v>151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243</v>
      </c>
      <c r="BM204" s="230" t="s">
        <v>594</v>
      </c>
    </row>
    <row r="205" s="14" customFormat="1">
      <c r="A205" s="14"/>
      <c r="B205" s="243"/>
      <c r="C205" s="244"/>
      <c r="D205" s="234" t="s">
        <v>167</v>
      </c>
      <c r="E205" s="244"/>
      <c r="F205" s="246" t="s">
        <v>595</v>
      </c>
      <c r="G205" s="244"/>
      <c r="H205" s="247">
        <v>59.708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167</v>
      </c>
      <c r="AU205" s="253" t="s">
        <v>86</v>
      </c>
      <c r="AV205" s="14" t="s">
        <v>86</v>
      </c>
      <c r="AW205" s="14" t="s">
        <v>4</v>
      </c>
      <c r="AX205" s="14" t="s">
        <v>84</v>
      </c>
      <c r="AY205" s="253" t="s">
        <v>151</v>
      </c>
    </row>
    <row r="206" s="2" customFormat="1" ht="24.15" customHeight="1">
      <c r="A206" s="39"/>
      <c r="B206" s="40"/>
      <c r="C206" s="219" t="s">
        <v>284</v>
      </c>
      <c r="D206" s="219" t="s">
        <v>154</v>
      </c>
      <c r="E206" s="220" t="s">
        <v>453</v>
      </c>
      <c r="F206" s="221" t="s">
        <v>454</v>
      </c>
      <c r="G206" s="222" t="s">
        <v>242</v>
      </c>
      <c r="H206" s="276"/>
      <c r="I206" s="224"/>
      <c r="J206" s="225">
        <f>ROUND(I206*H206,2)</f>
        <v>0</v>
      </c>
      <c r="K206" s="221" t="s">
        <v>181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243</v>
      </c>
      <c r="AT206" s="230" t="s">
        <v>154</v>
      </c>
      <c r="AU206" s="230" t="s">
        <v>86</v>
      </c>
      <c r="AY206" s="18" t="s">
        <v>151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243</v>
      </c>
      <c r="BM206" s="230" t="s">
        <v>596</v>
      </c>
    </row>
    <row r="207" s="2" customFormat="1" ht="37.8" customHeight="1">
      <c r="A207" s="39"/>
      <c r="B207" s="40"/>
      <c r="C207" s="219" t="s">
        <v>288</v>
      </c>
      <c r="D207" s="219" t="s">
        <v>154</v>
      </c>
      <c r="E207" s="220" t="s">
        <v>456</v>
      </c>
      <c r="F207" s="221" t="s">
        <v>457</v>
      </c>
      <c r="G207" s="222" t="s">
        <v>164</v>
      </c>
      <c r="H207" s="223">
        <v>5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243</v>
      </c>
      <c r="AT207" s="230" t="s">
        <v>154</v>
      </c>
      <c r="AU207" s="230" t="s">
        <v>86</v>
      </c>
      <c r="AY207" s="18" t="s">
        <v>151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243</v>
      </c>
      <c r="BM207" s="230" t="s">
        <v>597</v>
      </c>
    </row>
    <row r="208" s="12" customFormat="1" ht="22.8" customHeight="1">
      <c r="A208" s="12"/>
      <c r="B208" s="203"/>
      <c r="C208" s="204"/>
      <c r="D208" s="205" t="s">
        <v>75</v>
      </c>
      <c r="E208" s="217" t="s">
        <v>459</v>
      </c>
      <c r="F208" s="217" t="s">
        <v>460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P209</f>
        <v>0</v>
      </c>
      <c r="Q208" s="211"/>
      <c r="R208" s="212">
        <f>R209</f>
        <v>0</v>
      </c>
      <c r="S208" s="211"/>
      <c r="T208" s="213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86</v>
      </c>
      <c r="AT208" s="215" t="s">
        <v>75</v>
      </c>
      <c r="AU208" s="215" t="s">
        <v>84</v>
      </c>
      <c r="AY208" s="214" t="s">
        <v>151</v>
      </c>
      <c r="BK208" s="216">
        <f>BK209</f>
        <v>0</v>
      </c>
    </row>
    <row r="209" s="2" customFormat="1" ht="16.5" customHeight="1">
      <c r="A209" s="39"/>
      <c r="B209" s="40"/>
      <c r="C209" s="219" t="s">
        <v>292</v>
      </c>
      <c r="D209" s="219" t="s">
        <v>154</v>
      </c>
      <c r="E209" s="220" t="s">
        <v>461</v>
      </c>
      <c r="F209" s="221" t="s">
        <v>462</v>
      </c>
      <c r="G209" s="222" t="s">
        <v>187</v>
      </c>
      <c r="H209" s="223">
        <v>190</v>
      </c>
      <c r="I209" s="224"/>
      <c r="J209" s="225">
        <f>ROUND(I209*H209,2)</f>
        <v>0</v>
      </c>
      <c r="K209" s="221" t="s">
        <v>181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243</v>
      </c>
      <c r="AT209" s="230" t="s">
        <v>154</v>
      </c>
      <c r="AU209" s="230" t="s">
        <v>86</v>
      </c>
      <c r="AY209" s="18" t="s">
        <v>151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243</v>
      </c>
      <c r="BM209" s="230" t="s">
        <v>598</v>
      </c>
    </row>
    <row r="210" s="12" customFormat="1" ht="22.8" customHeight="1">
      <c r="A210" s="12"/>
      <c r="B210" s="203"/>
      <c r="C210" s="204"/>
      <c r="D210" s="205" t="s">
        <v>75</v>
      </c>
      <c r="E210" s="217" t="s">
        <v>464</v>
      </c>
      <c r="F210" s="217" t="s">
        <v>465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SUM(P211:P214)</f>
        <v>0</v>
      </c>
      <c r="Q210" s="211"/>
      <c r="R210" s="212">
        <f>SUM(R211:R214)</f>
        <v>0</v>
      </c>
      <c r="S210" s="211"/>
      <c r="T210" s="213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86</v>
      </c>
      <c r="AT210" s="215" t="s">
        <v>75</v>
      </c>
      <c r="AU210" s="215" t="s">
        <v>84</v>
      </c>
      <c r="AY210" s="214" t="s">
        <v>151</v>
      </c>
      <c r="BK210" s="216">
        <f>SUM(BK211:BK214)</f>
        <v>0</v>
      </c>
    </row>
    <row r="211" s="2" customFormat="1" ht="24.15" customHeight="1">
      <c r="A211" s="39"/>
      <c r="B211" s="40"/>
      <c r="C211" s="219" t="s">
        <v>296</v>
      </c>
      <c r="D211" s="219" t="s">
        <v>154</v>
      </c>
      <c r="E211" s="220" t="s">
        <v>466</v>
      </c>
      <c r="F211" s="221" t="s">
        <v>467</v>
      </c>
      <c r="G211" s="222" t="s">
        <v>203</v>
      </c>
      <c r="H211" s="223">
        <v>6</v>
      </c>
      <c r="I211" s="224"/>
      <c r="J211" s="225">
        <f>ROUND(I211*H211,2)</f>
        <v>0</v>
      </c>
      <c r="K211" s="221" t="s">
        <v>468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243</v>
      </c>
      <c r="AT211" s="230" t="s">
        <v>154</v>
      </c>
      <c r="AU211" s="230" t="s">
        <v>86</v>
      </c>
      <c r="AY211" s="18" t="s">
        <v>151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243</v>
      </c>
      <c r="BM211" s="230" t="s">
        <v>599</v>
      </c>
    </row>
    <row r="212" s="2" customFormat="1">
      <c r="A212" s="39"/>
      <c r="B212" s="40"/>
      <c r="C212" s="41"/>
      <c r="D212" s="234" t="s">
        <v>265</v>
      </c>
      <c r="E212" s="41"/>
      <c r="F212" s="277" t="s">
        <v>600</v>
      </c>
      <c r="G212" s="41"/>
      <c r="H212" s="41"/>
      <c r="I212" s="278"/>
      <c r="J212" s="41"/>
      <c r="K212" s="41"/>
      <c r="L212" s="45"/>
      <c r="M212" s="279"/>
      <c r="N212" s="280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265</v>
      </c>
      <c r="AU212" s="18" t="s">
        <v>86</v>
      </c>
    </row>
    <row r="213" s="2" customFormat="1" ht="16.5" customHeight="1">
      <c r="A213" s="39"/>
      <c r="B213" s="40"/>
      <c r="C213" s="219" t="s">
        <v>302</v>
      </c>
      <c r="D213" s="219" t="s">
        <v>154</v>
      </c>
      <c r="E213" s="220" t="s">
        <v>471</v>
      </c>
      <c r="F213" s="221" t="s">
        <v>472</v>
      </c>
      <c r="G213" s="222" t="s">
        <v>203</v>
      </c>
      <c r="H213" s="223">
        <v>2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243</v>
      </c>
      <c r="AT213" s="230" t="s">
        <v>154</v>
      </c>
      <c r="AU213" s="230" t="s">
        <v>86</v>
      </c>
      <c r="AY213" s="18" t="s">
        <v>151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243</v>
      </c>
      <c r="BM213" s="230" t="s">
        <v>601</v>
      </c>
    </row>
    <row r="214" s="2" customFormat="1" ht="24.15" customHeight="1">
      <c r="A214" s="39"/>
      <c r="B214" s="40"/>
      <c r="C214" s="219" t="s">
        <v>307</v>
      </c>
      <c r="D214" s="219" t="s">
        <v>154</v>
      </c>
      <c r="E214" s="220" t="s">
        <v>474</v>
      </c>
      <c r="F214" s="221" t="s">
        <v>475</v>
      </c>
      <c r="G214" s="222" t="s">
        <v>213</v>
      </c>
      <c r="H214" s="223">
        <v>0.082000000000000016</v>
      </c>
      <c r="I214" s="224"/>
      <c r="J214" s="225">
        <f>ROUND(I214*H214,2)</f>
        <v>0</v>
      </c>
      <c r="K214" s="221" t="s">
        <v>468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243</v>
      </c>
      <c r="AT214" s="230" t="s">
        <v>154</v>
      </c>
      <c r="AU214" s="230" t="s">
        <v>86</v>
      </c>
      <c r="AY214" s="18" t="s">
        <v>151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243</v>
      </c>
      <c r="BM214" s="230" t="s">
        <v>602</v>
      </c>
    </row>
    <row r="215" s="12" customFormat="1" ht="22.8" customHeight="1">
      <c r="A215" s="12"/>
      <c r="B215" s="203"/>
      <c r="C215" s="204"/>
      <c r="D215" s="205" t="s">
        <v>75</v>
      </c>
      <c r="E215" s="217" t="s">
        <v>477</v>
      </c>
      <c r="F215" s="217" t="s">
        <v>478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SUM(P216:P225)</f>
        <v>0</v>
      </c>
      <c r="Q215" s="211"/>
      <c r="R215" s="212">
        <f>SUM(R216:R225)</f>
        <v>0.08204</v>
      </c>
      <c r="S215" s="211"/>
      <c r="T215" s="213">
        <f>SUM(T216:T225)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86</v>
      </c>
      <c r="AT215" s="215" t="s">
        <v>75</v>
      </c>
      <c r="AU215" s="215" t="s">
        <v>84</v>
      </c>
      <c r="AY215" s="214" t="s">
        <v>151</v>
      </c>
      <c r="BK215" s="216">
        <f>SUM(BK216:BK225)</f>
        <v>0</v>
      </c>
    </row>
    <row r="216" s="2" customFormat="1" ht="37.8" customHeight="1">
      <c r="A216" s="39"/>
      <c r="B216" s="40"/>
      <c r="C216" s="219" t="s">
        <v>312</v>
      </c>
      <c r="D216" s="219" t="s">
        <v>154</v>
      </c>
      <c r="E216" s="220" t="s">
        <v>479</v>
      </c>
      <c r="F216" s="221" t="s">
        <v>480</v>
      </c>
      <c r="G216" s="222" t="s">
        <v>187</v>
      </c>
      <c r="H216" s="223">
        <v>190</v>
      </c>
      <c r="I216" s="224"/>
      <c r="J216" s="225">
        <f>ROUND(I216*H216,2)</f>
        <v>0</v>
      </c>
      <c r="K216" s="221" t="s">
        <v>181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0.00012</v>
      </c>
      <c r="R216" s="228">
        <f>Q216*H216</f>
        <v>0.022800000000000004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243</v>
      </c>
      <c r="AT216" s="230" t="s">
        <v>154</v>
      </c>
      <c r="AU216" s="230" t="s">
        <v>86</v>
      </c>
      <c r="AY216" s="18" t="s">
        <v>151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243</v>
      </c>
      <c r="BM216" s="230" t="s">
        <v>603</v>
      </c>
    </row>
    <row r="217" s="2" customFormat="1">
      <c r="A217" s="39"/>
      <c r="B217" s="40"/>
      <c r="C217" s="41"/>
      <c r="D217" s="234" t="s">
        <v>265</v>
      </c>
      <c r="E217" s="41"/>
      <c r="F217" s="277" t="s">
        <v>604</v>
      </c>
      <c r="G217" s="41"/>
      <c r="H217" s="41"/>
      <c r="I217" s="278"/>
      <c r="J217" s="41"/>
      <c r="K217" s="41"/>
      <c r="L217" s="45"/>
      <c r="M217" s="279"/>
      <c r="N217" s="280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265</v>
      </c>
      <c r="AU217" s="18" t="s">
        <v>86</v>
      </c>
    </row>
    <row r="218" s="2" customFormat="1" ht="37.8" customHeight="1">
      <c r="A218" s="39"/>
      <c r="B218" s="40"/>
      <c r="C218" s="219" t="s">
        <v>320</v>
      </c>
      <c r="D218" s="219" t="s">
        <v>154</v>
      </c>
      <c r="E218" s="220" t="s">
        <v>483</v>
      </c>
      <c r="F218" s="221" t="s">
        <v>484</v>
      </c>
      <c r="G218" s="222" t="s">
        <v>164</v>
      </c>
      <c r="H218" s="223">
        <v>28</v>
      </c>
      <c r="I218" s="224"/>
      <c r="J218" s="225">
        <f>ROUND(I218*H218,2)</f>
        <v>0</v>
      </c>
      <c r="K218" s="221" t="s">
        <v>181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0.00174</v>
      </c>
      <c r="R218" s="228">
        <f>Q218*H218</f>
        <v>0.04872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243</v>
      </c>
      <c r="AT218" s="230" t="s">
        <v>154</v>
      </c>
      <c r="AU218" s="230" t="s">
        <v>86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243</v>
      </c>
      <c r="BM218" s="230" t="s">
        <v>605</v>
      </c>
    </row>
    <row r="219" s="2" customFormat="1" ht="16.5" customHeight="1">
      <c r="A219" s="39"/>
      <c r="B219" s="40"/>
      <c r="C219" s="281" t="s">
        <v>326</v>
      </c>
      <c r="D219" s="281" t="s">
        <v>313</v>
      </c>
      <c r="E219" s="282" t="s">
        <v>486</v>
      </c>
      <c r="F219" s="283" t="s">
        <v>487</v>
      </c>
      <c r="G219" s="284" t="s">
        <v>203</v>
      </c>
      <c r="H219" s="285">
        <v>20</v>
      </c>
      <c r="I219" s="286"/>
      <c r="J219" s="287">
        <f>ROUND(I219*H219,2)</f>
        <v>0</v>
      </c>
      <c r="K219" s="283" t="s">
        <v>181</v>
      </c>
      <c r="L219" s="288"/>
      <c r="M219" s="289" t="s">
        <v>1</v>
      </c>
      <c r="N219" s="290" t="s">
        <v>41</v>
      </c>
      <c r="O219" s="92"/>
      <c r="P219" s="228">
        <f>O219*H219</f>
        <v>0</v>
      </c>
      <c r="Q219" s="228">
        <v>6E-05</v>
      </c>
      <c r="R219" s="228">
        <f>Q219*H219</f>
        <v>0.0012000000000000002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316</v>
      </c>
      <c r="AT219" s="230" t="s">
        <v>313</v>
      </c>
      <c r="AU219" s="230" t="s">
        <v>86</v>
      </c>
      <c r="AY219" s="18" t="s">
        <v>151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243</v>
      </c>
      <c r="BM219" s="230" t="s">
        <v>606</v>
      </c>
    </row>
    <row r="220" s="2" customFormat="1">
      <c r="A220" s="39"/>
      <c r="B220" s="40"/>
      <c r="C220" s="41"/>
      <c r="D220" s="234" t="s">
        <v>265</v>
      </c>
      <c r="E220" s="41"/>
      <c r="F220" s="277" t="s">
        <v>607</v>
      </c>
      <c r="G220" s="41"/>
      <c r="H220" s="41"/>
      <c r="I220" s="278"/>
      <c r="J220" s="41"/>
      <c r="K220" s="41"/>
      <c r="L220" s="45"/>
      <c r="M220" s="279"/>
      <c r="N220" s="280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265</v>
      </c>
      <c r="AU220" s="18" t="s">
        <v>86</v>
      </c>
    </row>
    <row r="221" s="2" customFormat="1" ht="24.15" customHeight="1">
      <c r="A221" s="39"/>
      <c r="B221" s="40"/>
      <c r="C221" s="219" t="s">
        <v>316</v>
      </c>
      <c r="D221" s="219" t="s">
        <v>154</v>
      </c>
      <c r="E221" s="220" t="s">
        <v>490</v>
      </c>
      <c r="F221" s="221" t="s">
        <v>491</v>
      </c>
      <c r="G221" s="222" t="s">
        <v>187</v>
      </c>
      <c r="H221" s="223">
        <v>24</v>
      </c>
      <c r="I221" s="224"/>
      <c r="J221" s="225">
        <f>ROUND(I221*H221,2)</f>
        <v>0</v>
      </c>
      <c r="K221" s="221" t="s">
        <v>181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6E-05</v>
      </c>
      <c r="R221" s="228">
        <f>Q221*H221</f>
        <v>0.00144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243</v>
      </c>
      <c r="AT221" s="230" t="s">
        <v>154</v>
      </c>
      <c r="AU221" s="230" t="s">
        <v>86</v>
      </c>
      <c r="AY221" s="18" t="s">
        <v>151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243</v>
      </c>
      <c r="BM221" s="230" t="s">
        <v>608</v>
      </c>
    </row>
    <row r="222" s="2" customFormat="1" ht="24.15" customHeight="1">
      <c r="A222" s="39"/>
      <c r="B222" s="40"/>
      <c r="C222" s="219" t="s">
        <v>334</v>
      </c>
      <c r="D222" s="219" t="s">
        <v>154</v>
      </c>
      <c r="E222" s="220" t="s">
        <v>493</v>
      </c>
      <c r="F222" s="221" t="s">
        <v>494</v>
      </c>
      <c r="G222" s="222" t="s">
        <v>187</v>
      </c>
      <c r="H222" s="223">
        <v>14</v>
      </c>
      <c r="I222" s="224"/>
      <c r="J222" s="225">
        <f>ROUND(I222*H222,2)</f>
        <v>0</v>
      </c>
      <c r="K222" s="221" t="s">
        <v>181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0.0001</v>
      </c>
      <c r="R222" s="228">
        <f>Q222*H222</f>
        <v>0.0014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243</v>
      </c>
      <c r="AT222" s="230" t="s">
        <v>154</v>
      </c>
      <c r="AU222" s="230" t="s">
        <v>86</v>
      </c>
      <c r="AY222" s="18" t="s">
        <v>151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243</v>
      </c>
      <c r="BM222" s="230" t="s">
        <v>609</v>
      </c>
    </row>
    <row r="223" s="2" customFormat="1" ht="21.75" customHeight="1">
      <c r="A223" s="39"/>
      <c r="B223" s="40"/>
      <c r="C223" s="219" t="s">
        <v>338</v>
      </c>
      <c r="D223" s="219" t="s">
        <v>154</v>
      </c>
      <c r="E223" s="220" t="s">
        <v>496</v>
      </c>
      <c r="F223" s="221" t="s">
        <v>497</v>
      </c>
      <c r="G223" s="222" t="s">
        <v>187</v>
      </c>
      <c r="H223" s="223">
        <v>8</v>
      </c>
      <c r="I223" s="224"/>
      <c r="J223" s="225">
        <f>ROUND(I223*H223,2)</f>
        <v>0</v>
      </c>
      <c r="K223" s="221" t="s">
        <v>181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6E-05</v>
      </c>
      <c r="R223" s="228">
        <f>Q223*H223</f>
        <v>0.00048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243</v>
      </c>
      <c r="AT223" s="230" t="s">
        <v>154</v>
      </c>
      <c r="AU223" s="230" t="s">
        <v>86</v>
      </c>
      <c r="AY223" s="18" t="s">
        <v>151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243</v>
      </c>
      <c r="BM223" s="230" t="s">
        <v>610</v>
      </c>
    </row>
    <row r="224" s="2" customFormat="1" ht="16.5" customHeight="1">
      <c r="A224" s="39"/>
      <c r="B224" s="40"/>
      <c r="C224" s="281" t="s">
        <v>342</v>
      </c>
      <c r="D224" s="281" t="s">
        <v>313</v>
      </c>
      <c r="E224" s="282" t="s">
        <v>499</v>
      </c>
      <c r="F224" s="283" t="s">
        <v>500</v>
      </c>
      <c r="G224" s="284" t="s">
        <v>501</v>
      </c>
      <c r="H224" s="285">
        <v>6</v>
      </c>
      <c r="I224" s="286"/>
      <c r="J224" s="287">
        <f>ROUND(I224*H224,2)</f>
        <v>0</v>
      </c>
      <c r="K224" s="283" t="s">
        <v>468</v>
      </c>
      <c r="L224" s="288"/>
      <c r="M224" s="289" t="s">
        <v>1</v>
      </c>
      <c r="N224" s="290" t="s">
        <v>41</v>
      </c>
      <c r="O224" s="92"/>
      <c r="P224" s="228">
        <f>O224*H224</f>
        <v>0</v>
      </c>
      <c r="Q224" s="228">
        <v>0.001</v>
      </c>
      <c r="R224" s="228">
        <f>Q224*H224</f>
        <v>0.006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316</v>
      </c>
      <c r="AT224" s="230" t="s">
        <v>313</v>
      </c>
      <c r="AU224" s="230" t="s">
        <v>86</v>
      </c>
      <c r="AY224" s="18" t="s">
        <v>151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243</v>
      </c>
      <c r="BM224" s="230" t="s">
        <v>611</v>
      </c>
    </row>
    <row r="225" s="2" customFormat="1">
      <c r="A225" s="39"/>
      <c r="B225" s="40"/>
      <c r="C225" s="41"/>
      <c r="D225" s="234" t="s">
        <v>265</v>
      </c>
      <c r="E225" s="41"/>
      <c r="F225" s="277" t="s">
        <v>503</v>
      </c>
      <c r="G225" s="41"/>
      <c r="H225" s="41"/>
      <c r="I225" s="278"/>
      <c r="J225" s="41"/>
      <c r="K225" s="41"/>
      <c r="L225" s="45"/>
      <c r="M225" s="279"/>
      <c r="N225" s="280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265</v>
      </c>
      <c r="AU225" s="18" t="s">
        <v>86</v>
      </c>
    </row>
    <row r="226" s="12" customFormat="1" ht="22.8" customHeight="1">
      <c r="A226" s="12"/>
      <c r="B226" s="203"/>
      <c r="C226" s="204"/>
      <c r="D226" s="205" t="s">
        <v>75</v>
      </c>
      <c r="E226" s="217" t="s">
        <v>237</v>
      </c>
      <c r="F226" s="217" t="s">
        <v>238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SUM(P227:P229)</f>
        <v>0</v>
      </c>
      <c r="Q226" s="211"/>
      <c r="R226" s="212">
        <f>SUM(R227:R229)</f>
        <v>0</v>
      </c>
      <c r="S226" s="211"/>
      <c r="T226" s="213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86</v>
      </c>
      <c r="AT226" s="215" t="s">
        <v>75</v>
      </c>
      <c r="AU226" s="215" t="s">
        <v>84</v>
      </c>
      <c r="AY226" s="214" t="s">
        <v>151</v>
      </c>
      <c r="BK226" s="216">
        <f>SUM(BK227:BK229)</f>
        <v>0</v>
      </c>
    </row>
    <row r="227" s="2" customFormat="1" ht="24.15" customHeight="1">
      <c r="A227" s="39"/>
      <c r="B227" s="40"/>
      <c r="C227" s="219" t="s">
        <v>346</v>
      </c>
      <c r="D227" s="219" t="s">
        <v>154</v>
      </c>
      <c r="E227" s="220" t="s">
        <v>240</v>
      </c>
      <c r="F227" s="221" t="s">
        <v>241</v>
      </c>
      <c r="G227" s="222" t="s">
        <v>242</v>
      </c>
      <c r="H227" s="276"/>
      <c r="I227" s="224"/>
      <c r="J227" s="225">
        <f>ROUND(I227*H227,2)</f>
        <v>0</v>
      </c>
      <c r="K227" s="221" t="s">
        <v>181</v>
      </c>
      <c r="L227" s="45"/>
      <c r="M227" s="226" t="s">
        <v>1</v>
      </c>
      <c r="N227" s="227" t="s">
        <v>41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243</v>
      </c>
      <c r="AT227" s="230" t="s">
        <v>154</v>
      </c>
      <c r="AU227" s="230" t="s">
        <v>86</v>
      </c>
      <c r="AY227" s="18" t="s">
        <v>151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243</v>
      </c>
      <c r="BM227" s="230" t="s">
        <v>244</v>
      </c>
    </row>
    <row r="228" s="2" customFormat="1" ht="37.8" customHeight="1">
      <c r="A228" s="39"/>
      <c r="B228" s="40"/>
      <c r="C228" s="219" t="s">
        <v>350</v>
      </c>
      <c r="D228" s="219" t="s">
        <v>154</v>
      </c>
      <c r="E228" s="220" t="s">
        <v>246</v>
      </c>
      <c r="F228" s="221" t="s">
        <v>247</v>
      </c>
      <c r="G228" s="222" t="s">
        <v>164</v>
      </c>
      <c r="H228" s="223">
        <v>17.04</v>
      </c>
      <c r="I228" s="224"/>
      <c r="J228" s="225">
        <f>ROUND(I228*H228,2)</f>
        <v>0</v>
      </c>
      <c r="K228" s="221" t="s">
        <v>1</v>
      </c>
      <c r="L228" s="45"/>
      <c r="M228" s="226" t="s">
        <v>1</v>
      </c>
      <c r="N228" s="227" t="s">
        <v>41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243</v>
      </c>
      <c r="AT228" s="230" t="s">
        <v>154</v>
      </c>
      <c r="AU228" s="230" t="s">
        <v>86</v>
      </c>
      <c r="AY228" s="18" t="s">
        <v>151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243</v>
      </c>
      <c r="BM228" s="230" t="s">
        <v>248</v>
      </c>
    </row>
    <row r="229" s="14" customFormat="1">
      <c r="A229" s="14"/>
      <c r="B229" s="243"/>
      <c r="C229" s="244"/>
      <c r="D229" s="234" t="s">
        <v>167</v>
      </c>
      <c r="E229" s="245" t="s">
        <v>1</v>
      </c>
      <c r="F229" s="246" t="s">
        <v>249</v>
      </c>
      <c r="G229" s="244"/>
      <c r="H229" s="247">
        <v>17.04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167</v>
      </c>
      <c r="AU229" s="253" t="s">
        <v>86</v>
      </c>
      <c r="AV229" s="14" t="s">
        <v>86</v>
      </c>
      <c r="AW229" s="14" t="s">
        <v>32</v>
      </c>
      <c r="AX229" s="14" t="s">
        <v>84</v>
      </c>
      <c r="AY229" s="253" t="s">
        <v>151</v>
      </c>
    </row>
    <row r="230" s="12" customFormat="1" ht="22.8" customHeight="1">
      <c r="A230" s="12"/>
      <c r="B230" s="203"/>
      <c r="C230" s="204"/>
      <c r="D230" s="205" t="s">
        <v>75</v>
      </c>
      <c r="E230" s="217" t="s">
        <v>250</v>
      </c>
      <c r="F230" s="217" t="s">
        <v>251</v>
      </c>
      <c r="G230" s="204"/>
      <c r="H230" s="204"/>
      <c r="I230" s="207"/>
      <c r="J230" s="218">
        <f>BK230</f>
        <v>0</v>
      </c>
      <c r="K230" s="204"/>
      <c r="L230" s="209"/>
      <c r="M230" s="210"/>
      <c r="N230" s="211"/>
      <c r="O230" s="211"/>
      <c r="P230" s="212">
        <f>SUM(P231:P256)</f>
        <v>0</v>
      </c>
      <c r="Q230" s="211"/>
      <c r="R230" s="212">
        <f>SUM(R231:R256)</f>
        <v>0</v>
      </c>
      <c r="S230" s="211"/>
      <c r="T230" s="213">
        <f>SUM(T231:T256)</f>
        <v>0.072000000000000008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4" t="s">
        <v>86</v>
      </c>
      <c r="AT230" s="215" t="s">
        <v>75</v>
      </c>
      <c r="AU230" s="215" t="s">
        <v>84</v>
      </c>
      <c r="AY230" s="214" t="s">
        <v>151</v>
      </c>
      <c r="BK230" s="216">
        <f>SUM(BK231:BK256)</f>
        <v>0</v>
      </c>
    </row>
    <row r="231" s="2" customFormat="1" ht="24.15" customHeight="1">
      <c r="A231" s="39"/>
      <c r="B231" s="40"/>
      <c r="C231" s="219" t="s">
        <v>355</v>
      </c>
      <c r="D231" s="219" t="s">
        <v>154</v>
      </c>
      <c r="E231" s="220" t="s">
        <v>252</v>
      </c>
      <c r="F231" s="221" t="s">
        <v>253</v>
      </c>
      <c r="G231" s="222" t="s">
        <v>203</v>
      </c>
      <c r="H231" s="223">
        <v>3</v>
      </c>
      <c r="I231" s="224"/>
      <c r="J231" s="225">
        <f>ROUND(I231*H231,2)</f>
        <v>0</v>
      </c>
      <c r="K231" s="221" t="s">
        <v>181</v>
      </c>
      <c r="L231" s="45"/>
      <c r="M231" s="226" t="s">
        <v>1</v>
      </c>
      <c r="N231" s="227" t="s">
        <v>41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0.024</v>
      </c>
      <c r="T231" s="229">
        <f>S231*H231</f>
        <v>0.072000000000000008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243</v>
      </c>
      <c r="AT231" s="230" t="s">
        <v>154</v>
      </c>
      <c r="AU231" s="230" t="s">
        <v>86</v>
      </c>
      <c r="AY231" s="18" t="s">
        <v>151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84</v>
      </c>
      <c r="BK231" s="231">
        <f>ROUND(I231*H231,2)</f>
        <v>0</v>
      </c>
      <c r="BL231" s="18" t="s">
        <v>243</v>
      </c>
      <c r="BM231" s="230" t="s">
        <v>254</v>
      </c>
    </row>
    <row r="232" s="14" customFormat="1">
      <c r="A232" s="14"/>
      <c r="B232" s="243"/>
      <c r="C232" s="244"/>
      <c r="D232" s="234" t="s">
        <v>167</v>
      </c>
      <c r="E232" s="245" t="s">
        <v>1</v>
      </c>
      <c r="F232" s="246" t="s">
        <v>255</v>
      </c>
      <c r="G232" s="244"/>
      <c r="H232" s="247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167</v>
      </c>
      <c r="AU232" s="253" t="s">
        <v>86</v>
      </c>
      <c r="AV232" s="14" t="s">
        <v>86</v>
      </c>
      <c r="AW232" s="14" t="s">
        <v>32</v>
      </c>
      <c r="AX232" s="14" t="s">
        <v>76</v>
      </c>
      <c r="AY232" s="253" t="s">
        <v>151</v>
      </c>
    </row>
    <row r="233" s="14" customFormat="1">
      <c r="A233" s="14"/>
      <c r="B233" s="243"/>
      <c r="C233" s="244"/>
      <c r="D233" s="234" t="s">
        <v>167</v>
      </c>
      <c r="E233" s="245" t="s">
        <v>1</v>
      </c>
      <c r="F233" s="246" t="s">
        <v>256</v>
      </c>
      <c r="G233" s="244"/>
      <c r="H233" s="247">
        <v>2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167</v>
      </c>
      <c r="AU233" s="253" t="s">
        <v>86</v>
      </c>
      <c r="AV233" s="14" t="s">
        <v>86</v>
      </c>
      <c r="AW233" s="14" t="s">
        <v>32</v>
      </c>
      <c r="AX233" s="14" t="s">
        <v>76</v>
      </c>
      <c r="AY233" s="253" t="s">
        <v>151</v>
      </c>
    </row>
    <row r="234" s="16" customFormat="1">
      <c r="A234" s="16"/>
      <c r="B234" s="265"/>
      <c r="C234" s="266"/>
      <c r="D234" s="234" t="s">
        <v>167</v>
      </c>
      <c r="E234" s="267" t="s">
        <v>1</v>
      </c>
      <c r="F234" s="268" t="s">
        <v>178</v>
      </c>
      <c r="G234" s="266"/>
      <c r="H234" s="269">
        <v>3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75" t="s">
        <v>167</v>
      </c>
      <c r="AU234" s="275" t="s">
        <v>86</v>
      </c>
      <c r="AV234" s="16" t="s">
        <v>158</v>
      </c>
      <c r="AW234" s="16" t="s">
        <v>32</v>
      </c>
      <c r="AX234" s="16" t="s">
        <v>84</v>
      </c>
      <c r="AY234" s="275" t="s">
        <v>151</v>
      </c>
    </row>
    <row r="235" s="2" customFormat="1" ht="24.15" customHeight="1">
      <c r="A235" s="39"/>
      <c r="B235" s="40"/>
      <c r="C235" s="219" t="s">
        <v>362</v>
      </c>
      <c r="D235" s="219" t="s">
        <v>154</v>
      </c>
      <c r="E235" s="220" t="s">
        <v>258</v>
      </c>
      <c r="F235" s="221" t="s">
        <v>259</v>
      </c>
      <c r="G235" s="222" t="s">
        <v>242</v>
      </c>
      <c r="H235" s="276"/>
      <c r="I235" s="224"/>
      <c r="J235" s="225">
        <f>ROUND(I235*H235,2)</f>
        <v>0</v>
      </c>
      <c r="K235" s="221" t="s">
        <v>181</v>
      </c>
      <c r="L235" s="45"/>
      <c r="M235" s="226" t="s">
        <v>1</v>
      </c>
      <c r="N235" s="227" t="s">
        <v>41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243</v>
      </c>
      <c r="AT235" s="230" t="s">
        <v>154</v>
      </c>
      <c r="AU235" s="230" t="s">
        <v>86</v>
      </c>
      <c r="AY235" s="18" t="s">
        <v>151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243</v>
      </c>
      <c r="BM235" s="230" t="s">
        <v>260</v>
      </c>
    </row>
    <row r="236" s="2" customFormat="1" ht="44.25" customHeight="1">
      <c r="A236" s="39"/>
      <c r="B236" s="40"/>
      <c r="C236" s="219" t="s">
        <v>368</v>
      </c>
      <c r="D236" s="219" t="s">
        <v>154</v>
      </c>
      <c r="E236" s="220" t="s">
        <v>262</v>
      </c>
      <c r="F236" s="221" t="s">
        <v>263</v>
      </c>
      <c r="G236" s="222" t="s">
        <v>203</v>
      </c>
      <c r="H236" s="223">
        <v>2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41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243</v>
      </c>
      <c r="AT236" s="230" t="s">
        <v>154</v>
      </c>
      <c r="AU236" s="230" t="s">
        <v>86</v>
      </c>
      <c r="AY236" s="18" t="s">
        <v>151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243</v>
      </c>
      <c r="BM236" s="230" t="s">
        <v>264</v>
      </c>
    </row>
    <row r="237" s="2" customFormat="1">
      <c r="A237" s="39"/>
      <c r="B237" s="40"/>
      <c r="C237" s="41"/>
      <c r="D237" s="234" t="s">
        <v>265</v>
      </c>
      <c r="E237" s="41"/>
      <c r="F237" s="277" t="s">
        <v>266</v>
      </c>
      <c r="G237" s="41"/>
      <c r="H237" s="41"/>
      <c r="I237" s="278"/>
      <c r="J237" s="41"/>
      <c r="K237" s="41"/>
      <c r="L237" s="45"/>
      <c r="M237" s="279"/>
      <c r="N237" s="280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265</v>
      </c>
      <c r="AU237" s="18" t="s">
        <v>86</v>
      </c>
    </row>
    <row r="238" s="14" customFormat="1">
      <c r="A238" s="14"/>
      <c r="B238" s="243"/>
      <c r="C238" s="244"/>
      <c r="D238" s="234" t="s">
        <v>167</v>
      </c>
      <c r="E238" s="245" t="s">
        <v>1</v>
      </c>
      <c r="F238" s="246" t="s">
        <v>267</v>
      </c>
      <c r="G238" s="244"/>
      <c r="H238" s="247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167</v>
      </c>
      <c r="AU238" s="253" t="s">
        <v>86</v>
      </c>
      <c r="AV238" s="14" t="s">
        <v>86</v>
      </c>
      <c r="AW238" s="14" t="s">
        <v>32</v>
      </c>
      <c r="AX238" s="14" t="s">
        <v>76</v>
      </c>
      <c r="AY238" s="253" t="s">
        <v>151</v>
      </c>
    </row>
    <row r="239" s="14" customFormat="1">
      <c r="A239" s="14"/>
      <c r="B239" s="243"/>
      <c r="C239" s="244"/>
      <c r="D239" s="234" t="s">
        <v>167</v>
      </c>
      <c r="E239" s="245" t="s">
        <v>1</v>
      </c>
      <c r="F239" s="246" t="s">
        <v>268</v>
      </c>
      <c r="G239" s="244"/>
      <c r="H239" s="247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167</v>
      </c>
      <c r="AU239" s="253" t="s">
        <v>86</v>
      </c>
      <c r="AV239" s="14" t="s">
        <v>86</v>
      </c>
      <c r="AW239" s="14" t="s">
        <v>32</v>
      </c>
      <c r="AX239" s="14" t="s">
        <v>76</v>
      </c>
      <c r="AY239" s="253" t="s">
        <v>151</v>
      </c>
    </row>
    <row r="240" s="16" customFormat="1">
      <c r="A240" s="16"/>
      <c r="B240" s="265"/>
      <c r="C240" s="266"/>
      <c r="D240" s="234" t="s">
        <v>167</v>
      </c>
      <c r="E240" s="267" t="s">
        <v>1</v>
      </c>
      <c r="F240" s="268" t="s">
        <v>178</v>
      </c>
      <c r="G240" s="266"/>
      <c r="H240" s="269">
        <v>2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5" t="s">
        <v>167</v>
      </c>
      <c r="AU240" s="275" t="s">
        <v>86</v>
      </c>
      <c r="AV240" s="16" t="s">
        <v>158</v>
      </c>
      <c r="AW240" s="16" t="s">
        <v>32</v>
      </c>
      <c r="AX240" s="16" t="s">
        <v>84</v>
      </c>
      <c r="AY240" s="275" t="s">
        <v>151</v>
      </c>
    </row>
    <row r="241" s="2" customFormat="1" ht="21.75" customHeight="1">
      <c r="A241" s="39"/>
      <c r="B241" s="40"/>
      <c r="C241" s="219" t="s">
        <v>380</v>
      </c>
      <c r="D241" s="219" t="s">
        <v>154</v>
      </c>
      <c r="E241" s="220" t="s">
        <v>270</v>
      </c>
      <c r="F241" s="221" t="s">
        <v>271</v>
      </c>
      <c r="G241" s="222" t="s">
        <v>203</v>
      </c>
      <c r="H241" s="223">
        <v>2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243</v>
      </c>
      <c r="AT241" s="230" t="s">
        <v>154</v>
      </c>
      <c r="AU241" s="230" t="s">
        <v>86</v>
      </c>
      <c r="AY241" s="18" t="s">
        <v>151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0</v>
      </c>
      <c r="BL241" s="18" t="s">
        <v>243</v>
      </c>
      <c r="BM241" s="230" t="s">
        <v>612</v>
      </c>
    </row>
    <row r="242" s="2" customFormat="1">
      <c r="A242" s="39"/>
      <c r="B242" s="40"/>
      <c r="C242" s="41"/>
      <c r="D242" s="234" t="s">
        <v>265</v>
      </c>
      <c r="E242" s="41"/>
      <c r="F242" s="277" t="s">
        <v>266</v>
      </c>
      <c r="G242" s="41"/>
      <c r="H242" s="41"/>
      <c r="I242" s="278"/>
      <c r="J242" s="41"/>
      <c r="K242" s="41"/>
      <c r="L242" s="45"/>
      <c r="M242" s="279"/>
      <c r="N242" s="280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265</v>
      </c>
      <c r="AU242" s="18" t="s">
        <v>86</v>
      </c>
    </row>
    <row r="243" s="14" customFormat="1">
      <c r="A243" s="14"/>
      <c r="B243" s="243"/>
      <c r="C243" s="244"/>
      <c r="D243" s="234" t="s">
        <v>167</v>
      </c>
      <c r="E243" s="245" t="s">
        <v>1</v>
      </c>
      <c r="F243" s="246" t="s">
        <v>267</v>
      </c>
      <c r="G243" s="244"/>
      <c r="H243" s="247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167</v>
      </c>
      <c r="AU243" s="253" t="s">
        <v>86</v>
      </c>
      <c r="AV243" s="14" t="s">
        <v>86</v>
      </c>
      <c r="AW243" s="14" t="s">
        <v>32</v>
      </c>
      <c r="AX243" s="14" t="s">
        <v>76</v>
      </c>
      <c r="AY243" s="253" t="s">
        <v>151</v>
      </c>
    </row>
    <row r="244" s="14" customFormat="1">
      <c r="A244" s="14"/>
      <c r="B244" s="243"/>
      <c r="C244" s="244"/>
      <c r="D244" s="234" t="s">
        <v>167</v>
      </c>
      <c r="E244" s="245" t="s">
        <v>1</v>
      </c>
      <c r="F244" s="246" t="s">
        <v>268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167</v>
      </c>
      <c r="AU244" s="253" t="s">
        <v>86</v>
      </c>
      <c r="AV244" s="14" t="s">
        <v>86</v>
      </c>
      <c r="AW244" s="14" t="s">
        <v>32</v>
      </c>
      <c r="AX244" s="14" t="s">
        <v>76</v>
      </c>
      <c r="AY244" s="253" t="s">
        <v>151</v>
      </c>
    </row>
    <row r="245" s="16" customFormat="1">
      <c r="A245" s="16"/>
      <c r="B245" s="265"/>
      <c r="C245" s="266"/>
      <c r="D245" s="234" t="s">
        <v>167</v>
      </c>
      <c r="E245" s="267" t="s">
        <v>1</v>
      </c>
      <c r="F245" s="268" t="s">
        <v>178</v>
      </c>
      <c r="G245" s="266"/>
      <c r="H245" s="269">
        <v>2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5" t="s">
        <v>167</v>
      </c>
      <c r="AU245" s="275" t="s">
        <v>86</v>
      </c>
      <c r="AV245" s="16" t="s">
        <v>158</v>
      </c>
      <c r="AW245" s="16" t="s">
        <v>32</v>
      </c>
      <c r="AX245" s="16" t="s">
        <v>84</v>
      </c>
      <c r="AY245" s="275" t="s">
        <v>151</v>
      </c>
    </row>
    <row r="246" s="2" customFormat="1" ht="16.5" customHeight="1">
      <c r="A246" s="39"/>
      <c r="B246" s="40"/>
      <c r="C246" s="219" t="s">
        <v>384</v>
      </c>
      <c r="D246" s="219" t="s">
        <v>154</v>
      </c>
      <c r="E246" s="220" t="s">
        <v>274</v>
      </c>
      <c r="F246" s="221" t="s">
        <v>275</v>
      </c>
      <c r="G246" s="222" t="s">
        <v>203</v>
      </c>
      <c r="H246" s="223">
        <v>2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243</v>
      </c>
      <c r="AT246" s="230" t="s">
        <v>154</v>
      </c>
      <c r="AU246" s="230" t="s">
        <v>86</v>
      </c>
      <c r="AY246" s="18" t="s">
        <v>151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243</v>
      </c>
      <c r="BM246" s="230" t="s">
        <v>613</v>
      </c>
    </row>
    <row r="247" s="2" customFormat="1">
      <c r="A247" s="39"/>
      <c r="B247" s="40"/>
      <c r="C247" s="41"/>
      <c r="D247" s="234" t="s">
        <v>265</v>
      </c>
      <c r="E247" s="41"/>
      <c r="F247" s="277" t="s">
        <v>266</v>
      </c>
      <c r="G247" s="41"/>
      <c r="H247" s="41"/>
      <c r="I247" s="278"/>
      <c r="J247" s="41"/>
      <c r="K247" s="41"/>
      <c r="L247" s="45"/>
      <c r="M247" s="279"/>
      <c r="N247" s="280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265</v>
      </c>
      <c r="AU247" s="18" t="s">
        <v>86</v>
      </c>
    </row>
    <row r="248" s="14" customFormat="1">
      <c r="A248" s="14"/>
      <c r="B248" s="243"/>
      <c r="C248" s="244"/>
      <c r="D248" s="234" t="s">
        <v>167</v>
      </c>
      <c r="E248" s="245" t="s">
        <v>1</v>
      </c>
      <c r="F248" s="246" t="s">
        <v>267</v>
      </c>
      <c r="G248" s="244"/>
      <c r="H248" s="247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167</v>
      </c>
      <c r="AU248" s="253" t="s">
        <v>86</v>
      </c>
      <c r="AV248" s="14" t="s">
        <v>86</v>
      </c>
      <c r="AW248" s="14" t="s">
        <v>32</v>
      </c>
      <c r="AX248" s="14" t="s">
        <v>76</v>
      </c>
      <c r="AY248" s="253" t="s">
        <v>151</v>
      </c>
    </row>
    <row r="249" s="14" customFormat="1">
      <c r="A249" s="14"/>
      <c r="B249" s="243"/>
      <c r="C249" s="244"/>
      <c r="D249" s="234" t="s">
        <v>167</v>
      </c>
      <c r="E249" s="245" t="s">
        <v>1</v>
      </c>
      <c r="F249" s="246" t="s">
        <v>268</v>
      </c>
      <c r="G249" s="244"/>
      <c r="H249" s="247">
        <v>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167</v>
      </c>
      <c r="AU249" s="253" t="s">
        <v>86</v>
      </c>
      <c r="AV249" s="14" t="s">
        <v>86</v>
      </c>
      <c r="AW249" s="14" t="s">
        <v>32</v>
      </c>
      <c r="AX249" s="14" t="s">
        <v>76</v>
      </c>
      <c r="AY249" s="253" t="s">
        <v>151</v>
      </c>
    </row>
    <row r="250" s="16" customFormat="1">
      <c r="A250" s="16"/>
      <c r="B250" s="265"/>
      <c r="C250" s="266"/>
      <c r="D250" s="234" t="s">
        <v>167</v>
      </c>
      <c r="E250" s="267" t="s">
        <v>1</v>
      </c>
      <c r="F250" s="268" t="s">
        <v>178</v>
      </c>
      <c r="G250" s="266"/>
      <c r="H250" s="269">
        <v>2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5" t="s">
        <v>167</v>
      </c>
      <c r="AU250" s="275" t="s">
        <v>86</v>
      </c>
      <c r="AV250" s="16" t="s">
        <v>158</v>
      </c>
      <c r="AW250" s="16" t="s">
        <v>32</v>
      </c>
      <c r="AX250" s="16" t="s">
        <v>84</v>
      </c>
      <c r="AY250" s="275" t="s">
        <v>151</v>
      </c>
    </row>
    <row r="251" s="2" customFormat="1" ht="24.15" customHeight="1">
      <c r="A251" s="39"/>
      <c r="B251" s="40"/>
      <c r="C251" s="219" t="s">
        <v>392</v>
      </c>
      <c r="D251" s="219" t="s">
        <v>154</v>
      </c>
      <c r="E251" s="220" t="s">
        <v>277</v>
      </c>
      <c r="F251" s="221" t="s">
        <v>278</v>
      </c>
      <c r="G251" s="222" t="s">
        <v>203</v>
      </c>
      <c r="H251" s="223">
        <v>3</v>
      </c>
      <c r="I251" s="224"/>
      <c r="J251" s="225">
        <f>ROUND(I251*H251,2)</f>
        <v>0</v>
      </c>
      <c r="K251" s="221" t="s">
        <v>1</v>
      </c>
      <c r="L251" s="45"/>
      <c r="M251" s="226" t="s">
        <v>1</v>
      </c>
      <c r="N251" s="227" t="s">
        <v>41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243</v>
      </c>
      <c r="AT251" s="230" t="s">
        <v>154</v>
      </c>
      <c r="AU251" s="230" t="s">
        <v>86</v>
      </c>
      <c r="AY251" s="18" t="s">
        <v>151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243</v>
      </c>
      <c r="BM251" s="230" t="s">
        <v>279</v>
      </c>
    </row>
    <row r="252" s="2" customFormat="1" ht="33" customHeight="1">
      <c r="A252" s="39"/>
      <c r="B252" s="40"/>
      <c r="C252" s="219" t="s">
        <v>400</v>
      </c>
      <c r="D252" s="219" t="s">
        <v>154</v>
      </c>
      <c r="E252" s="220" t="s">
        <v>281</v>
      </c>
      <c r="F252" s="221" t="s">
        <v>282</v>
      </c>
      <c r="G252" s="222" t="s">
        <v>203</v>
      </c>
      <c r="H252" s="223">
        <v>1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243</v>
      </c>
      <c r="AT252" s="230" t="s">
        <v>154</v>
      </c>
      <c r="AU252" s="230" t="s">
        <v>86</v>
      </c>
      <c r="AY252" s="18" t="s">
        <v>151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243</v>
      </c>
      <c r="BM252" s="230" t="s">
        <v>283</v>
      </c>
    </row>
    <row r="253" s="2" customFormat="1" ht="33" customHeight="1">
      <c r="A253" s="39"/>
      <c r="B253" s="40"/>
      <c r="C253" s="219" t="s">
        <v>507</v>
      </c>
      <c r="D253" s="219" t="s">
        <v>154</v>
      </c>
      <c r="E253" s="220" t="s">
        <v>285</v>
      </c>
      <c r="F253" s="221" t="s">
        <v>286</v>
      </c>
      <c r="G253" s="222" t="s">
        <v>203</v>
      </c>
      <c r="H253" s="223">
        <v>2</v>
      </c>
      <c r="I253" s="224"/>
      <c r="J253" s="225">
        <f>ROUND(I253*H253,2)</f>
        <v>0</v>
      </c>
      <c r="K253" s="221" t="s">
        <v>1</v>
      </c>
      <c r="L253" s="45"/>
      <c r="M253" s="226" t="s">
        <v>1</v>
      </c>
      <c r="N253" s="227" t="s">
        <v>41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243</v>
      </c>
      <c r="AT253" s="230" t="s">
        <v>154</v>
      </c>
      <c r="AU253" s="230" t="s">
        <v>86</v>
      </c>
      <c r="AY253" s="18" t="s">
        <v>151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84</v>
      </c>
      <c r="BK253" s="231">
        <f>ROUND(I253*H253,2)</f>
        <v>0</v>
      </c>
      <c r="BL253" s="18" t="s">
        <v>243</v>
      </c>
      <c r="BM253" s="230" t="s">
        <v>287</v>
      </c>
    </row>
    <row r="254" s="2" customFormat="1" ht="24.15" customHeight="1">
      <c r="A254" s="39"/>
      <c r="B254" s="40"/>
      <c r="C254" s="219" t="s">
        <v>510</v>
      </c>
      <c r="D254" s="219" t="s">
        <v>154</v>
      </c>
      <c r="E254" s="220" t="s">
        <v>289</v>
      </c>
      <c r="F254" s="221" t="s">
        <v>290</v>
      </c>
      <c r="G254" s="222" t="s">
        <v>203</v>
      </c>
      <c r="H254" s="223">
        <v>2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243</v>
      </c>
      <c r="AT254" s="230" t="s">
        <v>154</v>
      </c>
      <c r="AU254" s="230" t="s">
        <v>86</v>
      </c>
      <c r="AY254" s="18" t="s">
        <v>151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243</v>
      </c>
      <c r="BM254" s="230" t="s">
        <v>291</v>
      </c>
    </row>
    <row r="255" s="2" customFormat="1" ht="24.15" customHeight="1">
      <c r="A255" s="39"/>
      <c r="B255" s="40"/>
      <c r="C255" s="219" t="s">
        <v>512</v>
      </c>
      <c r="D255" s="219" t="s">
        <v>154</v>
      </c>
      <c r="E255" s="220" t="s">
        <v>293</v>
      </c>
      <c r="F255" s="221" t="s">
        <v>294</v>
      </c>
      <c r="G255" s="222" t="s">
        <v>203</v>
      </c>
      <c r="H255" s="223">
        <v>1</v>
      </c>
      <c r="I255" s="224"/>
      <c r="J255" s="225">
        <f>ROUND(I255*H255,2)</f>
        <v>0</v>
      </c>
      <c r="K255" s="221" t="s">
        <v>1</v>
      </c>
      <c r="L255" s="45"/>
      <c r="M255" s="226" t="s">
        <v>1</v>
      </c>
      <c r="N255" s="227" t="s">
        <v>41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243</v>
      </c>
      <c r="AT255" s="230" t="s">
        <v>154</v>
      </c>
      <c r="AU255" s="230" t="s">
        <v>86</v>
      </c>
      <c r="AY255" s="18" t="s">
        <v>151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0</v>
      </c>
      <c r="BL255" s="18" t="s">
        <v>243</v>
      </c>
      <c r="BM255" s="230" t="s">
        <v>614</v>
      </c>
    </row>
    <row r="256" s="2" customFormat="1" ht="16.5" customHeight="1">
      <c r="A256" s="39"/>
      <c r="B256" s="40"/>
      <c r="C256" s="219" t="s">
        <v>513</v>
      </c>
      <c r="D256" s="219" t="s">
        <v>154</v>
      </c>
      <c r="E256" s="220" t="s">
        <v>297</v>
      </c>
      <c r="F256" s="221" t="s">
        <v>298</v>
      </c>
      <c r="G256" s="222" t="s">
        <v>203</v>
      </c>
      <c r="H256" s="223">
        <v>2</v>
      </c>
      <c r="I256" s="224"/>
      <c r="J256" s="225">
        <f>ROUND(I256*H256,2)</f>
        <v>0</v>
      </c>
      <c r="K256" s="221" t="s">
        <v>1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243</v>
      </c>
      <c r="AT256" s="230" t="s">
        <v>154</v>
      </c>
      <c r="AU256" s="230" t="s">
        <v>86</v>
      </c>
      <c r="AY256" s="18" t="s">
        <v>151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243</v>
      </c>
      <c r="BM256" s="230" t="s">
        <v>299</v>
      </c>
    </row>
    <row r="257" s="12" customFormat="1" ht="22.8" customHeight="1">
      <c r="A257" s="12"/>
      <c r="B257" s="203"/>
      <c r="C257" s="204"/>
      <c r="D257" s="205" t="s">
        <v>75</v>
      </c>
      <c r="E257" s="217" t="s">
        <v>300</v>
      </c>
      <c r="F257" s="217" t="s">
        <v>301</v>
      </c>
      <c r="G257" s="204"/>
      <c r="H257" s="204"/>
      <c r="I257" s="207"/>
      <c r="J257" s="218">
        <f>BK257</f>
        <v>0</v>
      </c>
      <c r="K257" s="204"/>
      <c r="L257" s="209"/>
      <c r="M257" s="210"/>
      <c r="N257" s="211"/>
      <c r="O257" s="211"/>
      <c r="P257" s="212">
        <f>SUM(P258:P270)</f>
        <v>0</v>
      </c>
      <c r="Q257" s="211"/>
      <c r="R257" s="212">
        <f>SUM(R258:R270)</f>
        <v>0.14384</v>
      </c>
      <c r="S257" s="211"/>
      <c r="T257" s="213">
        <f>SUM(T258:T270)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86</v>
      </c>
      <c r="AT257" s="215" t="s">
        <v>75</v>
      </c>
      <c r="AU257" s="215" t="s">
        <v>84</v>
      </c>
      <c r="AY257" s="214" t="s">
        <v>151</v>
      </c>
      <c r="BK257" s="216">
        <f>SUM(BK258:BK270)</f>
        <v>0</v>
      </c>
    </row>
    <row r="258" s="2" customFormat="1" ht="16.5" customHeight="1">
      <c r="A258" s="39"/>
      <c r="B258" s="40"/>
      <c r="C258" s="219" t="s">
        <v>517</v>
      </c>
      <c r="D258" s="219" t="s">
        <v>154</v>
      </c>
      <c r="E258" s="220" t="s">
        <v>303</v>
      </c>
      <c r="F258" s="221" t="s">
        <v>304</v>
      </c>
      <c r="G258" s="222" t="s">
        <v>164</v>
      </c>
      <c r="H258" s="223">
        <v>32.96</v>
      </c>
      <c r="I258" s="224"/>
      <c r="J258" s="225">
        <f>ROUND(I258*H258,2)</f>
        <v>0</v>
      </c>
      <c r="K258" s="221" t="s">
        <v>181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0.00029999999999999996</v>
      </c>
      <c r="R258" s="228">
        <f>Q258*H258</f>
        <v>0.009888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243</v>
      </c>
      <c r="AT258" s="230" t="s">
        <v>154</v>
      </c>
      <c r="AU258" s="230" t="s">
        <v>86</v>
      </c>
      <c r="AY258" s="18" t="s">
        <v>151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243</v>
      </c>
      <c r="BM258" s="230" t="s">
        <v>305</v>
      </c>
    </row>
    <row r="259" s="14" customFormat="1">
      <c r="A259" s="14"/>
      <c r="B259" s="243"/>
      <c r="C259" s="244"/>
      <c r="D259" s="234" t="s">
        <v>167</v>
      </c>
      <c r="E259" s="245" t="s">
        <v>1</v>
      </c>
      <c r="F259" s="246" t="s">
        <v>306</v>
      </c>
      <c r="G259" s="244"/>
      <c r="H259" s="247">
        <v>0.96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167</v>
      </c>
      <c r="AU259" s="253" t="s">
        <v>86</v>
      </c>
      <c r="AV259" s="14" t="s">
        <v>86</v>
      </c>
      <c r="AW259" s="14" t="s">
        <v>32</v>
      </c>
      <c r="AX259" s="14" t="s">
        <v>76</v>
      </c>
      <c r="AY259" s="253" t="s">
        <v>151</v>
      </c>
    </row>
    <row r="260" s="14" customFormat="1">
      <c r="A260" s="14"/>
      <c r="B260" s="243"/>
      <c r="C260" s="244"/>
      <c r="D260" s="234" t="s">
        <v>167</v>
      </c>
      <c r="E260" s="245" t="s">
        <v>1</v>
      </c>
      <c r="F260" s="246" t="s">
        <v>177</v>
      </c>
      <c r="G260" s="244"/>
      <c r="H260" s="247">
        <v>32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167</v>
      </c>
      <c r="AU260" s="253" t="s">
        <v>86</v>
      </c>
      <c r="AV260" s="14" t="s">
        <v>86</v>
      </c>
      <c r="AW260" s="14" t="s">
        <v>32</v>
      </c>
      <c r="AX260" s="14" t="s">
        <v>76</v>
      </c>
      <c r="AY260" s="253" t="s">
        <v>151</v>
      </c>
    </row>
    <row r="261" s="16" customFormat="1">
      <c r="A261" s="16"/>
      <c r="B261" s="265"/>
      <c r="C261" s="266"/>
      <c r="D261" s="234" t="s">
        <v>167</v>
      </c>
      <c r="E261" s="267" t="s">
        <v>1</v>
      </c>
      <c r="F261" s="268" t="s">
        <v>178</v>
      </c>
      <c r="G261" s="266"/>
      <c r="H261" s="269">
        <v>32.96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5" t="s">
        <v>167</v>
      </c>
      <c r="AU261" s="275" t="s">
        <v>86</v>
      </c>
      <c r="AV261" s="16" t="s">
        <v>158</v>
      </c>
      <c r="AW261" s="16" t="s">
        <v>32</v>
      </c>
      <c r="AX261" s="16" t="s">
        <v>84</v>
      </c>
      <c r="AY261" s="275" t="s">
        <v>151</v>
      </c>
    </row>
    <row r="262" s="2" customFormat="1" ht="33" customHeight="1">
      <c r="A262" s="39"/>
      <c r="B262" s="40"/>
      <c r="C262" s="219" t="s">
        <v>520</v>
      </c>
      <c r="D262" s="219" t="s">
        <v>154</v>
      </c>
      <c r="E262" s="220" t="s">
        <v>308</v>
      </c>
      <c r="F262" s="221" t="s">
        <v>309</v>
      </c>
      <c r="G262" s="222" t="s">
        <v>187</v>
      </c>
      <c r="H262" s="223">
        <v>41.6</v>
      </c>
      <c r="I262" s="224"/>
      <c r="J262" s="225">
        <f>ROUND(I262*H262,2)</f>
        <v>0</v>
      </c>
      <c r="K262" s="221" t="s">
        <v>181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0.00058</v>
      </c>
      <c r="R262" s="228">
        <f>Q262*H262</f>
        <v>0.024128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243</v>
      </c>
      <c r="AT262" s="230" t="s">
        <v>154</v>
      </c>
      <c r="AU262" s="230" t="s">
        <v>86</v>
      </c>
      <c r="AY262" s="18" t="s">
        <v>151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243</v>
      </c>
      <c r="BM262" s="230" t="s">
        <v>310</v>
      </c>
    </row>
    <row r="263" s="14" customFormat="1">
      <c r="A263" s="14"/>
      <c r="B263" s="243"/>
      <c r="C263" s="244"/>
      <c r="D263" s="234" t="s">
        <v>167</v>
      </c>
      <c r="E263" s="245" t="s">
        <v>1</v>
      </c>
      <c r="F263" s="246" t="s">
        <v>311</v>
      </c>
      <c r="G263" s="244"/>
      <c r="H263" s="247">
        <v>9.6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167</v>
      </c>
      <c r="AU263" s="253" t="s">
        <v>86</v>
      </c>
      <c r="AV263" s="14" t="s">
        <v>86</v>
      </c>
      <c r="AW263" s="14" t="s">
        <v>32</v>
      </c>
      <c r="AX263" s="14" t="s">
        <v>76</v>
      </c>
      <c r="AY263" s="253" t="s">
        <v>151</v>
      </c>
    </row>
    <row r="264" s="14" customFormat="1">
      <c r="A264" s="14"/>
      <c r="B264" s="243"/>
      <c r="C264" s="244"/>
      <c r="D264" s="234" t="s">
        <v>167</v>
      </c>
      <c r="E264" s="245" t="s">
        <v>1</v>
      </c>
      <c r="F264" s="246" t="s">
        <v>177</v>
      </c>
      <c r="G264" s="244"/>
      <c r="H264" s="247">
        <v>32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167</v>
      </c>
      <c r="AU264" s="253" t="s">
        <v>86</v>
      </c>
      <c r="AV264" s="14" t="s">
        <v>86</v>
      </c>
      <c r="AW264" s="14" t="s">
        <v>32</v>
      </c>
      <c r="AX264" s="14" t="s">
        <v>76</v>
      </c>
      <c r="AY264" s="253" t="s">
        <v>151</v>
      </c>
    </row>
    <row r="265" s="16" customFormat="1">
      <c r="A265" s="16"/>
      <c r="B265" s="265"/>
      <c r="C265" s="266"/>
      <c r="D265" s="234" t="s">
        <v>167</v>
      </c>
      <c r="E265" s="267" t="s">
        <v>1</v>
      </c>
      <c r="F265" s="268" t="s">
        <v>178</v>
      </c>
      <c r="G265" s="266"/>
      <c r="H265" s="269">
        <v>41.6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5" t="s">
        <v>167</v>
      </c>
      <c r="AU265" s="275" t="s">
        <v>86</v>
      </c>
      <c r="AV265" s="16" t="s">
        <v>158</v>
      </c>
      <c r="AW265" s="16" t="s">
        <v>32</v>
      </c>
      <c r="AX265" s="16" t="s">
        <v>84</v>
      </c>
      <c r="AY265" s="275" t="s">
        <v>151</v>
      </c>
    </row>
    <row r="266" s="2" customFormat="1" ht="33" customHeight="1">
      <c r="A266" s="39"/>
      <c r="B266" s="40"/>
      <c r="C266" s="281" t="s">
        <v>521</v>
      </c>
      <c r="D266" s="281" t="s">
        <v>313</v>
      </c>
      <c r="E266" s="282" t="s">
        <v>314</v>
      </c>
      <c r="F266" s="283" t="s">
        <v>315</v>
      </c>
      <c r="G266" s="284" t="s">
        <v>164</v>
      </c>
      <c r="H266" s="285">
        <v>4.992</v>
      </c>
      <c r="I266" s="286"/>
      <c r="J266" s="287">
        <f>ROUND(I266*H266,2)</f>
        <v>0</v>
      </c>
      <c r="K266" s="283" t="s">
        <v>181</v>
      </c>
      <c r="L266" s="288"/>
      <c r="M266" s="289" t="s">
        <v>1</v>
      </c>
      <c r="N266" s="290" t="s">
        <v>41</v>
      </c>
      <c r="O266" s="92"/>
      <c r="P266" s="228">
        <f>O266*H266</f>
        <v>0</v>
      </c>
      <c r="Q266" s="228">
        <v>0.021999999999999996</v>
      </c>
      <c r="R266" s="228">
        <f>Q266*H266</f>
        <v>0.10982399999999998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316</v>
      </c>
      <c r="AT266" s="230" t="s">
        <v>313</v>
      </c>
      <c r="AU266" s="230" t="s">
        <v>86</v>
      </c>
      <c r="AY266" s="18" t="s">
        <v>151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84</v>
      </c>
      <c r="BK266" s="231">
        <f>ROUND(I266*H266,2)</f>
        <v>0</v>
      </c>
      <c r="BL266" s="18" t="s">
        <v>243</v>
      </c>
      <c r="BM266" s="230" t="s">
        <v>317</v>
      </c>
    </row>
    <row r="267" s="14" customFormat="1">
      <c r="A267" s="14"/>
      <c r="B267" s="243"/>
      <c r="C267" s="244"/>
      <c r="D267" s="234" t="s">
        <v>167</v>
      </c>
      <c r="E267" s="245" t="s">
        <v>1</v>
      </c>
      <c r="F267" s="246" t="s">
        <v>318</v>
      </c>
      <c r="G267" s="244"/>
      <c r="H267" s="247">
        <v>1.152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167</v>
      </c>
      <c r="AU267" s="253" t="s">
        <v>86</v>
      </c>
      <c r="AV267" s="14" t="s">
        <v>86</v>
      </c>
      <c r="AW267" s="14" t="s">
        <v>32</v>
      </c>
      <c r="AX267" s="14" t="s">
        <v>76</v>
      </c>
      <c r="AY267" s="253" t="s">
        <v>151</v>
      </c>
    </row>
    <row r="268" s="14" customFormat="1">
      <c r="A268" s="14"/>
      <c r="B268" s="243"/>
      <c r="C268" s="244"/>
      <c r="D268" s="234" t="s">
        <v>167</v>
      </c>
      <c r="E268" s="245" t="s">
        <v>1</v>
      </c>
      <c r="F268" s="246" t="s">
        <v>319</v>
      </c>
      <c r="G268" s="244"/>
      <c r="H268" s="247">
        <v>3.84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167</v>
      </c>
      <c r="AU268" s="253" t="s">
        <v>86</v>
      </c>
      <c r="AV268" s="14" t="s">
        <v>86</v>
      </c>
      <c r="AW268" s="14" t="s">
        <v>32</v>
      </c>
      <c r="AX268" s="14" t="s">
        <v>76</v>
      </c>
      <c r="AY268" s="253" t="s">
        <v>151</v>
      </c>
    </row>
    <row r="269" s="16" customFormat="1">
      <c r="A269" s="16"/>
      <c r="B269" s="265"/>
      <c r="C269" s="266"/>
      <c r="D269" s="234" t="s">
        <v>167</v>
      </c>
      <c r="E269" s="267" t="s">
        <v>1</v>
      </c>
      <c r="F269" s="268" t="s">
        <v>178</v>
      </c>
      <c r="G269" s="266"/>
      <c r="H269" s="269">
        <v>4.992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5" t="s">
        <v>167</v>
      </c>
      <c r="AU269" s="275" t="s">
        <v>86</v>
      </c>
      <c r="AV269" s="16" t="s">
        <v>158</v>
      </c>
      <c r="AW269" s="16" t="s">
        <v>32</v>
      </c>
      <c r="AX269" s="16" t="s">
        <v>84</v>
      </c>
      <c r="AY269" s="275" t="s">
        <v>151</v>
      </c>
    </row>
    <row r="270" s="2" customFormat="1" ht="24.15" customHeight="1">
      <c r="A270" s="39"/>
      <c r="B270" s="40"/>
      <c r="C270" s="219" t="s">
        <v>522</v>
      </c>
      <c r="D270" s="219" t="s">
        <v>154</v>
      </c>
      <c r="E270" s="220" t="s">
        <v>321</v>
      </c>
      <c r="F270" s="221" t="s">
        <v>322</v>
      </c>
      <c r="G270" s="222" t="s">
        <v>242</v>
      </c>
      <c r="H270" s="276"/>
      <c r="I270" s="224"/>
      <c r="J270" s="225">
        <f>ROUND(I270*H270,2)</f>
        <v>0</v>
      </c>
      <c r="K270" s="221" t="s">
        <v>181</v>
      </c>
      <c r="L270" s="45"/>
      <c r="M270" s="226" t="s">
        <v>1</v>
      </c>
      <c r="N270" s="227" t="s">
        <v>41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243</v>
      </c>
      <c r="AT270" s="230" t="s">
        <v>154</v>
      </c>
      <c r="AU270" s="230" t="s">
        <v>86</v>
      </c>
      <c r="AY270" s="18" t="s">
        <v>151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243</v>
      </c>
      <c r="BM270" s="230" t="s">
        <v>323</v>
      </c>
    </row>
    <row r="271" s="12" customFormat="1" ht="22.8" customHeight="1">
      <c r="A271" s="12"/>
      <c r="B271" s="203"/>
      <c r="C271" s="204"/>
      <c r="D271" s="205" t="s">
        <v>75</v>
      </c>
      <c r="E271" s="217" t="s">
        <v>324</v>
      </c>
      <c r="F271" s="217" t="s">
        <v>325</v>
      </c>
      <c r="G271" s="204"/>
      <c r="H271" s="204"/>
      <c r="I271" s="207"/>
      <c r="J271" s="218">
        <f>BK271</f>
        <v>0</v>
      </c>
      <c r="K271" s="204"/>
      <c r="L271" s="209"/>
      <c r="M271" s="210"/>
      <c r="N271" s="211"/>
      <c r="O271" s="211"/>
      <c r="P271" s="212">
        <f>SUM(P272:P287)</f>
        <v>0</v>
      </c>
      <c r="Q271" s="211"/>
      <c r="R271" s="212">
        <f>SUM(R272:R287)</f>
        <v>0.573033</v>
      </c>
      <c r="S271" s="211"/>
      <c r="T271" s="213">
        <f>SUM(T272:T287)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4" t="s">
        <v>86</v>
      </c>
      <c r="AT271" s="215" t="s">
        <v>75</v>
      </c>
      <c r="AU271" s="215" t="s">
        <v>84</v>
      </c>
      <c r="AY271" s="214" t="s">
        <v>151</v>
      </c>
      <c r="BK271" s="216">
        <f>SUM(BK272:BK287)</f>
        <v>0</v>
      </c>
    </row>
    <row r="272" s="2" customFormat="1" ht="24.15" customHeight="1">
      <c r="A272" s="39"/>
      <c r="B272" s="40"/>
      <c r="C272" s="219" t="s">
        <v>523</v>
      </c>
      <c r="D272" s="219" t="s">
        <v>154</v>
      </c>
      <c r="E272" s="220" t="s">
        <v>327</v>
      </c>
      <c r="F272" s="221" t="s">
        <v>328</v>
      </c>
      <c r="G272" s="222" t="s">
        <v>164</v>
      </c>
      <c r="H272" s="223">
        <v>76.1</v>
      </c>
      <c r="I272" s="224"/>
      <c r="J272" s="225">
        <f>ROUND(I272*H272,2)</f>
        <v>0</v>
      </c>
      <c r="K272" s="221" t="s">
        <v>181</v>
      </c>
      <c r="L272" s="45"/>
      <c r="M272" s="226" t="s">
        <v>1</v>
      </c>
      <c r="N272" s="227" t="s">
        <v>41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243</v>
      </c>
      <c r="AT272" s="230" t="s">
        <v>154</v>
      </c>
      <c r="AU272" s="230" t="s">
        <v>86</v>
      </c>
      <c r="AY272" s="18" t="s">
        <v>151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84</v>
      </c>
      <c r="BK272" s="231">
        <f>ROUND(I272*H272,2)</f>
        <v>0</v>
      </c>
      <c r="BL272" s="18" t="s">
        <v>243</v>
      </c>
      <c r="BM272" s="230" t="s">
        <v>329</v>
      </c>
    </row>
    <row r="273" s="14" customFormat="1">
      <c r="A273" s="14"/>
      <c r="B273" s="243"/>
      <c r="C273" s="244"/>
      <c r="D273" s="234" t="s">
        <v>167</v>
      </c>
      <c r="E273" s="245" t="s">
        <v>1</v>
      </c>
      <c r="F273" s="246" t="s">
        <v>330</v>
      </c>
      <c r="G273" s="244"/>
      <c r="H273" s="247">
        <v>76.1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167</v>
      </c>
      <c r="AU273" s="253" t="s">
        <v>86</v>
      </c>
      <c r="AV273" s="14" t="s">
        <v>86</v>
      </c>
      <c r="AW273" s="14" t="s">
        <v>32</v>
      </c>
      <c r="AX273" s="14" t="s">
        <v>84</v>
      </c>
      <c r="AY273" s="253" t="s">
        <v>151</v>
      </c>
    </row>
    <row r="274" s="2" customFormat="1" ht="16.5" customHeight="1">
      <c r="A274" s="39"/>
      <c r="B274" s="40"/>
      <c r="C274" s="219" t="s">
        <v>525</v>
      </c>
      <c r="D274" s="219" t="s">
        <v>154</v>
      </c>
      <c r="E274" s="220" t="s">
        <v>331</v>
      </c>
      <c r="F274" s="221" t="s">
        <v>332</v>
      </c>
      <c r="G274" s="222" t="s">
        <v>164</v>
      </c>
      <c r="H274" s="223">
        <v>76.1</v>
      </c>
      <c r="I274" s="224"/>
      <c r="J274" s="225">
        <f>ROUND(I274*H274,2)</f>
        <v>0</v>
      </c>
      <c r="K274" s="221" t="s">
        <v>181</v>
      </c>
      <c r="L274" s="45"/>
      <c r="M274" s="226" t="s">
        <v>1</v>
      </c>
      <c r="N274" s="227" t="s">
        <v>41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243</v>
      </c>
      <c r="AT274" s="230" t="s">
        <v>154</v>
      </c>
      <c r="AU274" s="230" t="s">
        <v>86</v>
      </c>
      <c r="AY274" s="18" t="s">
        <v>151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243</v>
      </c>
      <c r="BM274" s="230" t="s">
        <v>333</v>
      </c>
    </row>
    <row r="275" s="14" customFormat="1">
      <c r="A275" s="14"/>
      <c r="B275" s="243"/>
      <c r="C275" s="244"/>
      <c r="D275" s="234" t="s">
        <v>167</v>
      </c>
      <c r="E275" s="245" t="s">
        <v>1</v>
      </c>
      <c r="F275" s="246" t="s">
        <v>330</v>
      </c>
      <c r="G275" s="244"/>
      <c r="H275" s="247">
        <v>76.1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167</v>
      </c>
      <c r="AU275" s="253" t="s">
        <v>86</v>
      </c>
      <c r="AV275" s="14" t="s">
        <v>86</v>
      </c>
      <c r="AW275" s="14" t="s">
        <v>32</v>
      </c>
      <c r="AX275" s="14" t="s">
        <v>84</v>
      </c>
      <c r="AY275" s="253" t="s">
        <v>151</v>
      </c>
    </row>
    <row r="276" s="2" customFormat="1" ht="24.15" customHeight="1">
      <c r="A276" s="39"/>
      <c r="B276" s="40"/>
      <c r="C276" s="219" t="s">
        <v>526</v>
      </c>
      <c r="D276" s="219" t="s">
        <v>154</v>
      </c>
      <c r="E276" s="220" t="s">
        <v>335</v>
      </c>
      <c r="F276" s="221" t="s">
        <v>336</v>
      </c>
      <c r="G276" s="222" t="s">
        <v>164</v>
      </c>
      <c r="H276" s="223">
        <v>76.1</v>
      </c>
      <c r="I276" s="224"/>
      <c r="J276" s="225">
        <f>ROUND(I276*H276,2)</f>
        <v>0</v>
      </c>
      <c r="K276" s="221" t="s">
        <v>181</v>
      </c>
      <c r="L276" s="45"/>
      <c r="M276" s="226" t="s">
        <v>1</v>
      </c>
      <c r="N276" s="227" t="s">
        <v>41</v>
      </c>
      <c r="O276" s="92"/>
      <c r="P276" s="228">
        <f>O276*H276</f>
        <v>0</v>
      </c>
      <c r="Q276" s="228">
        <v>3E-05</v>
      </c>
      <c r="R276" s="228">
        <f>Q276*H276</f>
        <v>0.002283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243</v>
      </c>
      <c r="AT276" s="230" t="s">
        <v>154</v>
      </c>
      <c r="AU276" s="230" t="s">
        <v>86</v>
      </c>
      <c r="AY276" s="18" t="s">
        <v>151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0</v>
      </c>
      <c r="BL276" s="18" t="s">
        <v>243</v>
      </c>
      <c r="BM276" s="230" t="s">
        <v>337</v>
      </c>
    </row>
    <row r="277" s="14" customFormat="1">
      <c r="A277" s="14"/>
      <c r="B277" s="243"/>
      <c r="C277" s="244"/>
      <c r="D277" s="234" t="s">
        <v>167</v>
      </c>
      <c r="E277" s="245" t="s">
        <v>1</v>
      </c>
      <c r="F277" s="246" t="s">
        <v>330</v>
      </c>
      <c r="G277" s="244"/>
      <c r="H277" s="247">
        <v>76.1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167</v>
      </c>
      <c r="AU277" s="253" t="s">
        <v>86</v>
      </c>
      <c r="AV277" s="14" t="s">
        <v>86</v>
      </c>
      <c r="AW277" s="14" t="s">
        <v>32</v>
      </c>
      <c r="AX277" s="14" t="s">
        <v>84</v>
      </c>
      <c r="AY277" s="253" t="s">
        <v>151</v>
      </c>
    </row>
    <row r="278" s="2" customFormat="1" ht="33" customHeight="1">
      <c r="A278" s="39"/>
      <c r="B278" s="40"/>
      <c r="C278" s="219" t="s">
        <v>527</v>
      </c>
      <c r="D278" s="219" t="s">
        <v>154</v>
      </c>
      <c r="E278" s="220" t="s">
        <v>339</v>
      </c>
      <c r="F278" s="221" t="s">
        <v>340</v>
      </c>
      <c r="G278" s="222" t="s">
        <v>164</v>
      </c>
      <c r="H278" s="223">
        <v>76.1</v>
      </c>
      <c r="I278" s="224"/>
      <c r="J278" s="225">
        <f>ROUND(I278*H278,2)</f>
        <v>0</v>
      </c>
      <c r="K278" s="221" t="s">
        <v>165</v>
      </c>
      <c r="L278" s="45"/>
      <c r="M278" s="226" t="s">
        <v>1</v>
      </c>
      <c r="N278" s="227" t="s">
        <v>41</v>
      </c>
      <c r="O278" s="92"/>
      <c r="P278" s="228">
        <f>O278*H278</f>
        <v>0</v>
      </c>
      <c r="Q278" s="228">
        <v>0.0075</v>
      </c>
      <c r="R278" s="228">
        <f>Q278*H278</f>
        <v>0.57074999999999992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243</v>
      </c>
      <c r="AT278" s="230" t="s">
        <v>154</v>
      </c>
      <c r="AU278" s="230" t="s">
        <v>86</v>
      </c>
      <c r="AY278" s="18" t="s">
        <v>151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84</v>
      </c>
      <c r="BK278" s="231">
        <f>ROUND(I278*H278,2)</f>
        <v>0</v>
      </c>
      <c r="BL278" s="18" t="s">
        <v>243</v>
      </c>
      <c r="BM278" s="230" t="s">
        <v>341</v>
      </c>
    </row>
    <row r="279" s="14" customFormat="1">
      <c r="A279" s="14"/>
      <c r="B279" s="243"/>
      <c r="C279" s="244"/>
      <c r="D279" s="234" t="s">
        <v>167</v>
      </c>
      <c r="E279" s="245" t="s">
        <v>1</v>
      </c>
      <c r="F279" s="246" t="s">
        <v>330</v>
      </c>
      <c r="G279" s="244"/>
      <c r="H279" s="247">
        <v>76.1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167</v>
      </c>
      <c r="AU279" s="253" t="s">
        <v>86</v>
      </c>
      <c r="AV279" s="14" t="s">
        <v>86</v>
      </c>
      <c r="AW279" s="14" t="s">
        <v>32</v>
      </c>
      <c r="AX279" s="14" t="s">
        <v>84</v>
      </c>
      <c r="AY279" s="253" t="s">
        <v>151</v>
      </c>
    </row>
    <row r="280" s="2" customFormat="1" ht="24.15" customHeight="1">
      <c r="A280" s="39"/>
      <c r="B280" s="40"/>
      <c r="C280" s="219" t="s">
        <v>528</v>
      </c>
      <c r="D280" s="219" t="s">
        <v>154</v>
      </c>
      <c r="E280" s="220" t="s">
        <v>343</v>
      </c>
      <c r="F280" s="221" t="s">
        <v>344</v>
      </c>
      <c r="G280" s="222" t="s">
        <v>242</v>
      </c>
      <c r="H280" s="276"/>
      <c r="I280" s="224"/>
      <c r="J280" s="225">
        <f>ROUND(I280*H280,2)</f>
        <v>0</v>
      </c>
      <c r="K280" s="221" t="s">
        <v>181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243</v>
      </c>
      <c r="AT280" s="230" t="s">
        <v>154</v>
      </c>
      <c r="AU280" s="230" t="s">
        <v>86</v>
      </c>
      <c r="AY280" s="18" t="s">
        <v>151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243</v>
      </c>
      <c r="BM280" s="230" t="s">
        <v>345</v>
      </c>
    </row>
    <row r="281" s="2" customFormat="1" ht="24.15" customHeight="1">
      <c r="A281" s="39"/>
      <c r="B281" s="40"/>
      <c r="C281" s="219" t="s">
        <v>529</v>
      </c>
      <c r="D281" s="219" t="s">
        <v>154</v>
      </c>
      <c r="E281" s="220" t="s">
        <v>347</v>
      </c>
      <c r="F281" s="221" t="s">
        <v>348</v>
      </c>
      <c r="G281" s="222" t="s">
        <v>164</v>
      </c>
      <c r="H281" s="223">
        <v>76.1</v>
      </c>
      <c r="I281" s="224"/>
      <c r="J281" s="225">
        <f>ROUND(I281*H281,2)</f>
        <v>0</v>
      </c>
      <c r="K281" s="221" t="s">
        <v>1</v>
      </c>
      <c r="L281" s="45"/>
      <c r="M281" s="226" t="s">
        <v>1</v>
      </c>
      <c r="N281" s="227" t="s">
        <v>41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243</v>
      </c>
      <c r="AT281" s="230" t="s">
        <v>154</v>
      </c>
      <c r="AU281" s="230" t="s">
        <v>86</v>
      </c>
      <c r="AY281" s="18" t="s">
        <v>151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84</v>
      </c>
      <c r="BK281" s="231">
        <f>ROUND(I281*H281,2)</f>
        <v>0</v>
      </c>
      <c r="BL281" s="18" t="s">
        <v>243</v>
      </c>
      <c r="BM281" s="230" t="s">
        <v>349</v>
      </c>
    </row>
    <row r="282" s="2" customFormat="1">
      <c r="A282" s="39"/>
      <c r="B282" s="40"/>
      <c r="C282" s="41"/>
      <c r="D282" s="234" t="s">
        <v>265</v>
      </c>
      <c r="E282" s="41"/>
      <c r="F282" s="277" t="s">
        <v>615</v>
      </c>
      <c r="G282" s="41"/>
      <c r="H282" s="41"/>
      <c r="I282" s="278"/>
      <c r="J282" s="41"/>
      <c r="K282" s="41"/>
      <c r="L282" s="45"/>
      <c r="M282" s="279"/>
      <c r="N282" s="280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265</v>
      </c>
      <c r="AU282" s="18" t="s">
        <v>86</v>
      </c>
    </row>
    <row r="283" s="14" customFormat="1">
      <c r="A283" s="14"/>
      <c r="B283" s="243"/>
      <c r="C283" s="244"/>
      <c r="D283" s="234" t="s">
        <v>167</v>
      </c>
      <c r="E283" s="245" t="s">
        <v>1</v>
      </c>
      <c r="F283" s="246" t="s">
        <v>330</v>
      </c>
      <c r="G283" s="244"/>
      <c r="H283" s="247">
        <v>76.1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167</v>
      </c>
      <c r="AU283" s="253" t="s">
        <v>86</v>
      </c>
      <c r="AV283" s="14" t="s">
        <v>86</v>
      </c>
      <c r="AW283" s="14" t="s">
        <v>32</v>
      </c>
      <c r="AX283" s="14" t="s">
        <v>84</v>
      </c>
      <c r="AY283" s="253" t="s">
        <v>151</v>
      </c>
    </row>
    <row r="284" s="2" customFormat="1" ht="16.5" customHeight="1">
      <c r="A284" s="39"/>
      <c r="B284" s="40"/>
      <c r="C284" s="219" t="s">
        <v>531</v>
      </c>
      <c r="D284" s="219" t="s">
        <v>154</v>
      </c>
      <c r="E284" s="220" t="s">
        <v>351</v>
      </c>
      <c r="F284" s="221" t="s">
        <v>352</v>
      </c>
      <c r="G284" s="222" t="s">
        <v>187</v>
      </c>
      <c r="H284" s="223">
        <v>83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41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243</v>
      </c>
      <c r="AT284" s="230" t="s">
        <v>154</v>
      </c>
      <c r="AU284" s="230" t="s">
        <v>86</v>
      </c>
      <c r="AY284" s="18" t="s">
        <v>151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84</v>
      </c>
      <c r="BK284" s="231">
        <f>ROUND(I284*H284,2)</f>
        <v>0</v>
      </c>
      <c r="BL284" s="18" t="s">
        <v>243</v>
      </c>
      <c r="BM284" s="230" t="s">
        <v>353</v>
      </c>
    </row>
    <row r="285" s="14" customFormat="1">
      <c r="A285" s="14"/>
      <c r="B285" s="243"/>
      <c r="C285" s="244"/>
      <c r="D285" s="234" t="s">
        <v>167</v>
      </c>
      <c r="E285" s="245" t="s">
        <v>1</v>
      </c>
      <c r="F285" s="246" t="s">
        <v>354</v>
      </c>
      <c r="G285" s="244"/>
      <c r="H285" s="247">
        <v>83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167</v>
      </c>
      <c r="AU285" s="253" t="s">
        <v>86</v>
      </c>
      <c r="AV285" s="14" t="s">
        <v>86</v>
      </c>
      <c r="AW285" s="14" t="s">
        <v>32</v>
      </c>
      <c r="AX285" s="14" t="s">
        <v>84</v>
      </c>
      <c r="AY285" s="253" t="s">
        <v>151</v>
      </c>
    </row>
    <row r="286" s="2" customFormat="1" ht="16.5" customHeight="1">
      <c r="A286" s="39"/>
      <c r="B286" s="40"/>
      <c r="C286" s="219" t="s">
        <v>533</v>
      </c>
      <c r="D286" s="219" t="s">
        <v>154</v>
      </c>
      <c r="E286" s="220" t="s">
        <v>356</v>
      </c>
      <c r="F286" s="221" t="s">
        <v>357</v>
      </c>
      <c r="G286" s="222" t="s">
        <v>187</v>
      </c>
      <c r="H286" s="223">
        <v>7</v>
      </c>
      <c r="I286" s="224"/>
      <c r="J286" s="225">
        <f>ROUND(I286*H286,2)</f>
        <v>0</v>
      </c>
      <c r="K286" s="221" t="s">
        <v>1</v>
      </c>
      <c r="L286" s="45"/>
      <c r="M286" s="226" t="s">
        <v>1</v>
      </c>
      <c r="N286" s="227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243</v>
      </c>
      <c r="AT286" s="230" t="s">
        <v>154</v>
      </c>
      <c r="AU286" s="230" t="s">
        <v>86</v>
      </c>
      <c r="AY286" s="18" t="s">
        <v>151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243</v>
      </c>
      <c r="BM286" s="230" t="s">
        <v>616</v>
      </c>
    </row>
    <row r="287" s="14" customFormat="1">
      <c r="A287" s="14"/>
      <c r="B287" s="243"/>
      <c r="C287" s="244"/>
      <c r="D287" s="234" t="s">
        <v>167</v>
      </c>
      <c r="E287" s="245" t="s">
        <v>1</v>
      </c>
      <c r="F287" s="246" t="s">
        <v>359</v>
      </c>
      <c r="G287" s="244"/>
      <c r="H287" s="247">
        <v>7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167</v>
      </c>
      <c r="AU287" s="253" t="s">
        <v>86</v>
      </c>
      <c r="AV287" s="14" t="s">
        <v>86</v>
      </c>
      <c r="AW287" s="14" t="s">
        <v>32</v>
      </c>
      <c r="AX287" s="14" t="s">
        <v>84</v>
      </c>
      <c r="AY287" s="253" t="s">
        <v>151</v>
      </c>
    </row>
    <row r="288" s="12" customFormat="1" ht="22.8" customHeight="1">
      <c r="A288" s="12"/>
      <c r="B288" s="203"/>
      <c r="C288" s="204"/>
      <c r="D288" s="205" t="s">
        <v>75</v>
      </c>
      <c r="E288" s="217" t="s">
        <v>360</v>
      </c>
      <c r="F288" s="217" t="s">
        <v>361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P289</f>
        <v>0</v>
      </c>
      <c r="Q288" s="211"/>
      <c r="R288" s="212">
        <f>R289</f>
        <v>0</v>
      </c>
      <c r="S288" s="211"/>
      <c r="T288" s="213">
        <f>T289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86</v>
      </c>
      <c r="AT288" s="215" t="s">
        <v>75</v>
      </c>
      <c r="AU288" s="215" t="s">
        <v>84</v>
      </c>
      <c r="AY288" s="214" t="s">
        <v>151</v>
      </c>
      <c r="BK288" s="216">
        <f>BK289</f>
        <v>0</v>
      </c>
    </row>
    <row r="289" s="2" customFormat="1" ht="24.15" customHeight="1">
      <c r="A289" s="39"/>
      <c r="B289" s="40"/>
      <c r="C289" s="219" t="s">
        <v>536</v>
      </c>
      <c r="D289" s="219" t="s">
        <v>154</v>
      </c>
      <c r="E289" s="220" t="s">
        <v>363</v>
      </c>
      <c r="F289" s="221" t="s">
        <v>364</v>
      </c>
      <c r="G289" s="222" t="s">
        <v>203</v>
      </c>
      <c r="H289" s="223">
        <v>3</v>
      </c>
      <c r="I289" s="224"/>
      <c r="J289" s="225">
        <f>ROUND(I289*H289,2)</f>
        <v>0</v>
      </c>
      <c r="K289" s="221" t="s">
        <v>1</v>
      </c>
      <c r="L289" s="45"/>
      <c r="M289" s="226" t="s">
        <v>1</v>
      </c>
      <c r="N289" s="227" t="s">
        <v>41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243</v>
      </c>
      <c r="AT289" s="230" t="s">
        <v>154</v>
      </c>
      <c r="AU289" s="230" t="s">
        <v>86</v>
      </c>
      <c r="AY289" s="18" t="s">
        <v>151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84</v>
      </c>
      <c r="BK289" s="231">
        <f>ROUND(I289*H289,2)</f>
        <v>0</v>
      </c>
      <c r="BL289" s="18" t="s">
        <v>243</v>
      </c>
      <c r="BM289" s="230" t="s">
        <v>617</v>
      </c>
    </row>
    <row r="290" s="12" customFormat="1" ht="22.8" customHeight="1">
      <c r="A290" s="12"/>
      <c r="B290" s="203"/>
      <c r="C290" s="204"/>
      <c r="D290" s="205" t="s">
        <v>75</v>
      </c>
      <c r="E290" s="217" t="s">
        <v>366</v>
      </c>
      <c r="F290" s="217" t="s">
        <v>367</v>
      </c>
      <c r="G290" s="204"/>
      <c r="H290" s="204"/>
      <c r="I290" s="207"/>
      <c r="J290" s="218">
        <f>BK290</f>
        <v>0</v>
      </c>
      <c r="K290" s="204"/>
      <c r="L290" s="209"/>
      <c r="M290" s="210"/>
      <c r="N290" s="211"/>
      <c r="O290" s="211"/>
      <c r="P290" s="212">
        <f>SUM(P291:P333)</f>
        <v>0</v>
      </c>
      <c r="Q290" s="211"/>
      <c r="R290" s="212">
        <f>SUM(R291:R333)</f>
        <v>0.486355</v>
      </c>
      <c r="S290" s="211"/>
      <c r="T290" s="213">
        <f>SUM(T291:T333)</f>
        <v>0.0794716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86</v>
      </c>
      <c r="AT290" s="215" t="s">
        <v>75</v>
      </c>
      <c r="AU290" s="215" t="s">
        <v>84</v>
      </c>
      <c r="AY290" s="214" t="s">
        <v>151</v>
      </c>
      <c r="BK290" s="216">
        <f>SUM(BK291:BK333)</f>
        <v>0</v>
      </c>
    </row>
    <row r="291" s="2" customFormat="1" ht="24.15" customHeight="1">
      <c r="A291" s="39"/>
      <c r="B291" s="40"/>
      <c r="C291" s="219" t="s">
        <v>538</v>
      </c>
      <c r="D291" s="219" t="s">
        <v>154</v>
      </c>
      <c r="E291" s="220" t="s">
        <v>369</v>
      </c>
      <c r="F291" s="221" t="s">
        <v>370</v>
      </c>
      <c r="G291" s="222" t="s">
        <v>164</v>
      </c>
      <c r="H291" s="223">
        <v>459.99</v>
      </c>
      <c r="I291" s="224"/>
      <c r="J291" s="225">
        <f>ROUND(I291*H291,2)</f>
        <v>0</v>
      </c>
      <c r="K291" s="221" t="s">
        <v>165</v>
      </c>
      <c r="L291" s="45"/>
      <c r="M291" s="226" t="s">
        <v>1</v>
      </c>
      <c r="N291" s="227" t="s">
        <v>41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243</v>
      </c>
      <c r="AT291" s="230" t="s">
        <v>154</v>
      </c>
      <c r="AU291" s="230" t="s">
        <v>86</v>
      </c>
      <c r="AY291" s="18" t="s">
        <v>151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84</v>
      </c>
      <c r="BK291" s="231">
        <f>ROUND(I291*H291,2)</f>
        <v>0</v>
      </c>
      <c r="BL291" s="18" t="s">
        <v>243</v>
      </c>
      <c r="BM291" s="230" t="s">
        <v>371</v>
      </c>
    </row>
    <row r="292" s="14" customFormat="1">
      <c r="A292" s="14"/>
      <c r="B292" s="243"/>
      <c r="C292" s="244"/>
      <c r="D292" s="234" t="s">
        <v>167</v>
      </c>
      <c r="E292" s="245" t="s">
        <v>1</v>
      </c>
      <c r="F292" s="246" t="s">
        <v>372</v>
      </c>
      <c r="G292" s="244"/>
      <c r="H292" s="247">
        <v>32.76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167</v>
      </c>
      <c r="AU292" s="253" t="s">
        <v>86</v>
      </c>
      <c r="AV292" s="14" t="s">
        <v>86</v>
      </c>
      <c r="AW292" s="14" t="s">
        <v>32</v>
      </c>
      <c r="AX292" s="14" t="s">
        <v>76</v>
      </c>
      <c r="AY292" s="253" t="s">
        <v>151</v>
      </c>
    </row>
    <row r="293" s="14" customFormat="1">
      <c r="A293" s="14"/>
      <c r="B293" s="243"/>
      <c r="C293" s="244"/>
      <c r="D293" s="234" t="s">
        <v>167</v>
      </c>
      <c r="E293" s="245" t="s">
        <v>1</v>
      </c>
      <c r="F293" s="246" t="s">
        <v>373</v>
      </c>
      <c r="G293" s="244"/>
      <c r="H293" s="247">
        <v>59.28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167</v>
      </c>
      <c r="AU293" s="253" t="s">
        <v>86</v>
      </c>
      <c r="AV293" s="14" t="s">
        <v>86</v>
      </c>
      <c r="AW293" s="14" t="s">
        <v>32</v>
      </c>
      <c r="AX293" s="14" t="s">
        <v>76</v>
      </c>
      <c r="AY293" s="253" t="s">
        <v>151</v>
      </c>
    </row>
    <row r="294" s="14" customFormat="1">
      <c r="A294" s="14"/>
      <c r="B294" s="243"/>
      <c r="C294" s="244"/>
      <c r="D294" s="234" t="s">
        <v>167</v>
      </c>
      <c r="E294" s="245" t="s">
        <v>1</v>
      </c>
      <c r="F294" s="246" t="s">
        <v>374</v>
      </c>
      <c r="G294" s="244"/>
      <c r="H294" s="247">
        <v>43.42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167</v>
      </c>
      <c r="AU294" s="253" t="s">
        <v>86</v>
      </c>
      <c r="AV294" s="14" t="s">
        <v>86</v>
      </c>
      <c r="AW294" s="14" t="s">
        <v>32</v>
      </c>
      <c r="AX294" s="14" t="s">
        <v>76</v>
      </c>
      <c r="AY294" s="253" t="s">
        <v>151</v>
      </c>
    </row>
    <row r="295" s="14" customFormat="1">
      <c r="A295" s="14"/>
      <c r="B295" s="243"/>
      <c r="C295" s="244"/>
      <c r="D295" s="234" t="s">
        <v>167</v>
      </c>
      <c r="E295" s="245" t="s">
        <v>1</v>
      </c>
      <c r="F295" s="246" t="s">
        <v>375</v>
      </c>
      <c r="G295" s="244"/>
      <c r="H295" s="247">
        <v>43.16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167</v>
      </c>
      <c r="AU295" s="253" t="s">
        <v>86</v>
      </c>
      <c r="AV295" s="14" t="s">
        <v>86</v>
      </c>
      <c r="AW295" s="14" t="s">
        <v>32</v>
      </c>
      <c r="AX295" s="14" t="s">
        <v>76</v>
      </c>
      <c r="AY295" s="253" t="s">
        <v>151</v>
      </c>
    </row>
    <row r="296" s="14" customFormat="1">
      <c r="A296" s="14"/>
      <c r="B296" s="243"/>
      <c r="C296" s="244"/>
      <c r="D296" s="234" t="s">
        <v>167</v>
      </c>
      <c r="E296" s="245" t="s">
        <v>1</v>
      </c>
      <c r="F296" s="246" t="s">
        <v>376</v>
      </c>
      <c r="G296" s="244"/>
      <c r="H296" s="247">
        <v>41.34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167</v>
      </c>
      <c r="AU296" s="253" t="s">
        <v>86</v>
      </c>
      <c r="AV296" s="14" t="s">
        <v>86</v>
      </c>
      <c r="AW296" s="14" t="s">
        <v>32</v>
      </c>
      <c r="AX296" s="14" t="s">
        <v>76</v>
      </c>
      <c r="AY296" s="253" t="s">
        <v>151</v>
      </c>
    </row>
    <row r="297" s="14" customFormat="1">
      <c r="A297" s="14"/>
      <c r="B297" s="243"/>
      <c r="C297" s="244"/>
      <c r="D297" s="234" t="s">
        <v>167</v>
      </c>
      <c r="E297" s="245" t="s">
        <v>1</v>
      </c>
      <c r="F297" s="246" t="s">
        <v>377</v>
      </c>
      <c r="G297" s="244"/>
      <c r="H297" s="247">
        <v>36.4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167</v>
      </c>
      <c r="AU297" s="253" t="s">
        <v>86</v>
      </c>
      <c r="AV297" s="14" t="s">
        <v>86</v>
      </c>
      <c r="AW297" s="14" t="s">
        <v>32</v>
      </c>
      <c r="AX297" s="14" t="s">
        <v>76</v>
      </c>
      <c r="AY297" s="253" t="s">
        <v>151</v>
      </c>
    </row>
    <row r="298" s="14" customFormat="1">
      <c r="A298" s="14"/>
      <c r="B298" s="243"/>
      <c r="C298" s="244"/>
      <c r="D298" s="234" t="s">
        <v>167</v>
      </c>
      <c r="E298" s="245" t="s">
        <v>1</v>
      </c>
      <c r="F298" s="246" t="s">
        <v>378</v>
      </c>
      <c r="G298" s="244"/>
      <c r="H298" s="247">
        <v>87.43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167</v>
      </c>
      <c r="AU298" s="253" t="s">
        <v>86</v>
      </c>
      <c r="AV298" s="14" t="s">
        <v>86</v>
      </c>
      <c r="AW298" s="14" t="s">
        <v>32</v>
      </c>
      <c r="AX298" s="14" t="s">
        <v>76</v>
      </c>
      <c r="AY298" s="253" t="s">
        <v>151</v>
      </c>
    </row>
    <row r="299" s="15" customFormat="1">
      <c r="A299" s="15"/>
      <c r="B299" s="254"/>
      <c r="C299" s="255"/>
      <c r="D299" s="234" t="s">
        <v>167</v>
      </c>
      <c r="E299" s="256" t="s">
        <v>1</v>
      </c>
      <c r="F299" s="257" t="s">
        <v>175</v>
      </c>
      <c r="G299" s="255"/>
      <c r="H299" s="258">
        <v>343.78999999999996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167</v>
      </c>
      <c r="AU299" s="264" t="s">
        <v>86</v>
      </c>
      <c r="AV299" s="15" t="s">
        <v>176</v>
      </c>
      <c r="AW299" s="15" t="s">
        <v>32</v>
      </c>
      <c r="AX299" s="15" t="s">
        <v>76</v>
      </c>
      <c r="AY299" s="264" t="s">
        <v>151</v>
      </c>
    </row>
    <row r="300" s="14" customFormat="1">
      <c r="A300" s="14"/>
      <c r="B300" s="243"/>
      <c r="C300" s="244"/>
      <c r="D300" s="234" t="s">
        <v>167</v>
      </c>
      <c r="E300" s="245" t="s">
        <v>1</v>
      </c>
      <c r="F300" s="246" t="s">
        <v>379</v>
      </c>
      <c r="G300" s="244"/>
      <c r="H300" s="247">
        <v>116.2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167</v>
      </c>
      <c r="AU300" s="253" t="s">
        <v>86</v>
      </c>
      <c r="AV300" s="14" t="s">
        <v>86</v>
      </c>
      <c r="AW300" s="14" t="s">
        <v>32</v>
      </c>
      <c r="AX300" s="14" t="s">
        <v>76</v>
      </c>
      <c r="AY300" s="253" t="s">
        <v>151</v>
      </c>
    </row>
    <row r="301" s="16" customFormat="1">
      <c r="A301" s="16"/>
      <c r="B301" s="265"/>
      <c r="C301" s="266"/>
      <c r="D301" s="234" t="s">
        <v>167</v>
      </c>
      <c r="E301" s="267" t="s">
        <v>1</v>
      </c>
      <c r="F301" s="268" t="s">
        <v>178</v>
      </c>
      <c r="G301" s="266"/>
      <c r="H301" s="269">
        <v>459.98999999999992</v>
      </c>
      <c r="I301" s="270"/>
      <c r="J301" s="266"/>
      <c r="K301" s="266"/>
      <c r="L301" s="271"/>
      <c r="M301" s="272"/>
      <c r="N301" s="273"/>
      <c r="O301" s="273"/>
      <c r="P301" s="273"/>
      <c r="Q301" s="273"/>
      <c r="R301" s="273"/>
      <c r="S301" s="273"/>
      <c r="T301" s="274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75" t="s">
        <v>167</v>
      </c>
      <c r="AU301" s="275" t="s">
        <v>86</v>
      </c>
      <c r="AV301" s="16" t="s">
        <v>158</v>
      </c>
      <c r="AW301" s="16" t="s">
        <v>32</v>
      </c>
      <c r="AX301" s="16" t="s">
        <v>84</v>
      </c>
      <c r="AY301" s="275" t="s">
        <v>151</v>
      </c>
    </row>
    <row r="302" s="2" customFormat="1" ht="16.5" customHeight="1">
      <c r="A302" s="39"/>
      <c r="B302" s="40"/>
      <c r="C302" s="219" t="s">
        <v>542</v>
      </c>
      <c r="D302" s="219" t="s">
        <v>154</v>
      </c>
      <c r="E302" s="220" t="s">
        <v>618</v>
      </c>
      <c r="F302" s="221" t="s">
        <v>619</v>
      </c>
      <c r="G302" s="222" t="s">
        <v>164</v>
      </c>
      <c r="H302" s="223">
        <v>256.36</v>
      </c>
      <c r="I302" s="224"/>
      <c r="J302" s="225">
        <f>ROUND(I302*H302,2)</f>
        <v>0</v>
      </c>
      <c r="K302" s="221" t="s">
        <v>181</v>
      </c>
      <c r="L302" s="45"/>
      <c r="M302" s="226" t="s">
        <v>1</v>
      </c>
      <c r="N302" s="227" t="s">
        <v>41</v>
      </c>
      <c r="O302" s="92"/>
      <c r="P302" s="228">
        <f>O302*H302</f>
        <v>0</v>
      </c>
      <c r="Q302" s="228">
        <v>0.001</v>
      </c>
      <c r="R302" s="228">
        <f>Q302*H302</f>
        <v>0.25636</v>
      </c>
      <c r="S302" s="228">
        <v>0.00031</v>
      </c>
      <c r="T302" s="229">
        <f>S302*H302</f>
        <v>0.0794716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243</v>
      </c>
      <c r="AT302" s="230" t="s">
        <v>154</v>
      </c>
      <c r="AU302" s="230" t="s">
        <v>86</v>
      </c>
      <c r="AY302" s="18" t="s">
        <v>151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84</v>
      </c>
      <c r="BK302" s="231">
        <f>ROUND(I302*H302,2)</f>
        <v>0</v>
      </c>
      <c r="BL302" s="18" t="s">
        <v>243</v>
      </c>
      <c r="BM302" s="230" t="s">
        <v>620</v>
      </c>
    </row>
    <row r="303" s="14" customFormat="1">
      <c r="A303" s="14"/>
      <c r="B303" s="243"/>
      <c r="C303" s="244"/>
      <c r="D303" s="234" t="s">
        <v>167</v>
      </c>
      <c r="E303" s="245" t="s">
        <v>1</v>
      </c>
      <c r="F303" s="246" t="s">
        <v>372</v>
      </c>
      <c r="G303" s="244"/>
      <c r="H303" s="247">
        <v>32.76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167</v>
      </c>
      <c r="AU303" s="253" t="s">
        <v>86</v>
      </c>
      <c r="AV303" s="14" t="s">
        <v>86</v>
      </c>
      <c r="AW303" s="14" t="s">
        <v>32</v>
      </c>
      <c r="AX303" s="14" t="s">
        <v>76</v>
      </c>
      <c r="AY303" s="253" t="s">
        <v>151</v>
      </c>
    </row>
    <row r="304" s="14" customFormat="1">
      <c r="A304" s="14"/>
      <c r="B304" s="243"/>
      <c r="C304" s="244"/>
      <c r="D304" s="234" t="s">
        <v>167</v>
      </c>
      <c r="E304" s="245" t="s">
        <v>1</v>
      </c>
      <c r="F304" s="246" t="s">
        <v>373</v>
      </c>
      <c r="G304" s="244"/>
      <c r="H304" s="247">
        <v>59.28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167</v>
      </c>
      <c r="AU304" s="253" t="s">
        <v>86</v>
      </c>
      <c r="AV304" s="14" t="s">
        <v>86</v>
      </c>
      <c r="AW304" s="14" t="s">
        <v>32</v>
      </c>
      <c r="AX304" s="14" t="s">
        <v>76</v>
      </c>
      <c r="AY304" s="253" t="s">
        <v>151</v>
      </c>
    </row>
    <row r="305" s="14" customFormat="1">
      <c r="A305" s="14"/>
      <c r="B305" s="243"/>
      <c r="C305" s="244"/>
      <c r="D305" s="234" t="s">
        <v>167</v>
      </c>
      <c r="E305" s="245" t="s">
        <v>1</v>
      </c>
      <c r="F305" s="246" t="s">
        <v>374</v>
      </c>
      <c r="G305" s="244"/>
      <c r="H305" s="247">
        <v>43.42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167</v>
      </c>
      <c r="AU305" s="253" t="s">
        <v>86</v>
      </c>
      <c r="AV305" s="14" t="s">
        <v>86</v>
      </c>
      <c r="AW305" s="14" t="s">
        <v>32</v>
      </c>
      <c r="AX305" s="14" t="s">
        <v>76</v>
      </c>
      <c r="AY305" s="253" t="s">
        <v>151</v>
      </c>
    </row>
    <row r="306" s="14" customFormat="1">
      <c r="A306" s="14"/>
      <c r="B306" s="243"/>
      <c r="C306" s="244"/>
      <c r="D306" s="234" t="s">
        <v>167</v>
      </c>
      <c r="E306" s="245" t="s">
        <v>1</v>
      </c>
      <c r="F306" s="246" t="s">
        <v>375</v>
      </c>
      <c r="G306" s="244"/>
      <c r="H306" s="247">
        <v>43.16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167</v>
      </c>
      <c r="AU306" s="253" t="s">
        <v>86</v>
      </c>
      <c r="AV306" s="14" t="s">
        <v>86</v>
      </c>
      <c r="AW306" s="14" t="s">
        <v>32</v>
      </c>
      <c r="AX306" s="14" t="s">
        <v>76</v>
      </c>
      <c r="AY306" s="253" t="s">
        <v>151</v>
      </c>
    </row>
    <row r="307" s="14" customFormat="1">
      <c r="A307" s="14"/>
      <c r="B307" s="243"/>
      <c r="C307" s="244"/>
      <c r="D307" s="234" t="s">
        <v>167</v>
      </c>
      <c r="E307" s="245" t="s">
        <v>1</v>
      </c>
      <c r="F307" s="246" t="s">
        <v>376</v>
      </c>
      <c r="G307" s="244"/>
      <c r="H307" s="247">
        <v>41.34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167</v>
      </c>
      <c r="AU307" s="253" t="s">
        <v>86</v>
      </c>
      <c r="AV307" s="14" t="s">
        <v>86</v>
      </c>
      <c r="AW307" s="14" t="s">
        <v>32</v>
      </c>
      <c r="AX307" s="14" t="s">
        <v>76</v>
      </c>
      <c r="AY307" s="253" t="s">
        <v>151</v>
      </c>
    </row>
    <row r="308" s="14" customFormat="1">
      <c r="A308" s="14"/>
      <c r="B308" s="243"/>
      <c r="C308" s="244"/>
      <c r="D308" s="234" t="s">
        <v>167</v>
      </c>
      <c r="E308" s="245" t="s">
        <v>1</v>
      </c>
      <c r="F308" s="246" t="s">
        <v>377</v>
      </c>
      <c r="G308" s="244"/>
      <c r="H308" s="247">
        <v>36.4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167</v>
      </c>
      <c r="AU308" s="253" t="s">
        <v>86</v>
      </c>
      <c r="AV308" s="14" t="s">
        <v>86</v>
      </c>
      <c r="AW308" s="14" t="s">
        <v>32</v>
      </c>
      <c r="AX308" s="14" t="s">
        <v>76</v>
      </c>
      <c r="AY308" s="253" t="s">
        <v>151</v>
      </c>
    </row>
    <row r="309" s="15" customFormat="1">
      <c r="A309" s="15"/>
      <c r="B309" s="254"/>
      <c r="C309" s="255"/>
      <c r="D309" s="234" t="s">
        <v>167</v>
      </c>
      <c r="E309" s="256" t="s">
        <v>1</v>
      </c>
      <c r="F309" s="257" t="s">
        <v>175</v>
      </c>
      <c r="G309" s="255"/>
      <c r="H309" s="258">
        <v>256.35999999999996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167</v>
      </c>
      <c r="AU309" s="264" t="s">
        <v>86</v>
      </c>
      <c r="AV309" s="15" t="s">
        <v>176</v>
      </c>
      <c r="AW309" s="15" t="s">
        <v>32</v>
      </c>
      <c r="AX309" s="15" t="s">
        <v>76</v>
      </c>
      <c r="AY309" s="264" t="s">
        <v>151</v>
      </c>
    </row>
    <row r="310" s="16" customFormat="1">
      <c r="A310" s="16"/>
      <c r="B310" s="265"/>
      <c r="C310" s="266"/>
      <c r="D310" s="234" t="s">
        <v>167</v>
      </c>
      <c r="E310" s="267" t="s">
        <v>1</v>
      </c>
      <c r="F310" s="268" t="s">
        <v>178</v>
      </c>
      <c r="G310" s="266"/>
      <c r="H310" s="269">
        <v>256.35999999999996</v>
      </c>
      <c r="I310" s="270"/>
      <c r="J310" s="266"/>
      <c r="K310" s="266"/>
      <c r="L310" s="271"/>
      <c r="M310" s="272"/>
      <c r="N310" s="273"/>
      <c r="O310" s="273"/>
      <c r="P310" s="273"/>
      <c r="Q310" s="273"/>
      <c r="R310" s="273"/>
      <c r="S310" s="273"/>
      <c r="T310" s="274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75" t="s">
        <v>167</v>
      </c>
      <c r="AU310" s="275" t="s">
        <v>86</v>
      </c>
      <c r="AV310" s="16" t="s">
        <v>158</v>
      </c>
      <c r="AW310" s="16" t="s">
        <v>32</v>
      </c>
      <c r="AX310" s="16" t="s">
        <v>84</v>
      </c>
      <c r="AY310" s="275" t="s">
        <v>151</v>
      </c>
    </row>
    <row r="311" s="2" customFormat="1" ht="24.15" customHeight="1">
      <c r="A311" s="39"/>
      <c r="B311" s="40"/>
      <c r="C311" s="219" t="s">
        <v>395</v>
      </c>
      <c r="D311" s="219" t="s">
        <v>154</v>
      </c>
      <c r="E311" s="220" t="s">
        <v>381</v>
      </c>
      <c r="F311" s="221" t="s">
        <v>382</v>
      </c>
      <c r="G311" s="222" t="s">
        <v>164</v>
      </c>
      <c r="H311" s="223">
        <v>459.99</v>
      </c>
      <c r="I311" s="224"/>
      <c r="J311" s="225">
        <f>ROUND(I311*H311,2)</f>
        <v>0</v>
      </c>
      <c r="K311" s="221" t="s">
        <v>181</v>
      </c>
      <c r="L311" s="45"/>
      <c r="M311" s="226" t="s">
        <v>1</v>
      </c>
      <c r="N311" s="227" t="s">
        <v>41</v>
      </c>
      <c r="O311" s="92"/>
      <c r="P311" s="228">
        <f>O311*H311</f>
        <v>0</v>
      </c>
      <c r="Q311" s="228">
        <v>0.00021</v>
      </c>
      <c r="R311" s="228">
        <f>Q311*H311</f>
        <v>0.0965979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243</v>
      </c>
      <c r="AT311" s="230" t="s">
        <v>154</v>
      </c>
      <c r="AU311" s="230" t="s">
        <v>86</v>
      </c>
      <c r="AY311" s="18" t="s">
        <v>151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84</v>
      </c>
      <c r="BK311" s="231">
        <f>ROUND(I311*H311,2)</f>
        <v>0</v>
      </c>
      <c r="BL311" s="18" t="s">
        <v>243</v>
      </c>
      <c r="BM311" s="230" t="s">
        <v>383</v>
      </c>
    </row>
    <row r="312" s="14" customFormat="1">
      <c r="A312" s="14"/>
      <c r="B312" s="243"/>
      <c r="C312" s="244"/>
      <c r="D312" s="234" t="s">
        <v>167</v>
      </c>
      <c r="E312" s="245" t="s">
        <v>1</v>
      </c>
      <c r="F312" s="246" t="s">
        <v>372</v>
      </c>
      <c r="G312" s="244"/>
      <c r="H312" s="247">
        <v>32.76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167</v>
      </c>
      <c r="AU312" s="253" t="s">
        <v>86</v>
      </c>
      <c r="AV312" s="14" t="s">
        <v>86</v>
      </c>
      <c r="AW312" s="14" t="s">
        <v>32</v>
      </c>
      <c r="AX312" s="14" t="s">
        <v>76</v>
      </c>
      <c r="AY312" s="253" t="s">
        <v>151</v>
      </c>
    </row>
    <row r="313" s="14" customFormat="1">
      <c r="A313" s="14"/>
      <c r="B313" s="243"/>
      <c r="C313" s="244"/>
      <c r="D313" s="234" t="s">
        <v>167</v>
      </c>
      <c r="E313" s="245" t="s">
        <v>1</v>
      </c>
      <c r="F313" s="246" t="s">
        <v>373</v>
      </c>
      <c r="G313" s="244"/>
      <c r="H313" s="247">
        <v>59.28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167</v>
      </c>
      <c r="AU313" s="253" t="s">
        <v>86</v>
      </c>
      <c r="AV313" s="14" t="s">
        <v>86</v>
      </c>
      <c r="AW313" s="14" t="s">
        <v>32</v>
      </c>
      <c r="AX313" s="14" t="s">
        <v>76</v>
      </c>
      <c r="AY313" s="253" t="s">
        <v>151</v>
      </c>
    </row>
    <row r="314" s="14" customFormat="1">
      <c r="A314" s="14"/>
      <c r="B314" s="243"/>
      <c r="C314" s="244"/>
      <c r="D314" s="234" t="s">
        <v>167</v>
      </c>
      <c r="E314" s="245" t="s">
        <v>1</v>
      </c>
      <c r="F314" s="246" t="s">
        <v>374</v>
      </c>
      <c r="G314" s="244"/>
      <c r="H314" s="247">
        <v>43.42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167</v>
      </c>
      <c r="AU314" s="253" t="s">
        <v>86</v>
      </c>
      <c r="AV314" s="14" t="s">
        <v>86</v>
      </c>
      <c r="AW314" s="14" t="s">
        <v>32</v>
      </c>
      <c r="AX314" s="14" t="s">
        <v>76</v>
      </c>
      <c r="AY314" s="253" t="s">
        <v>151</v>
      </c>
    </row>
    <row r="315" s="14" customFormat="1">
      <c r="A315" s="14"/>
      <c r="B315" s="243"/>
      <c r="C315" s="244"/>
      <c r="D315" s="234" t="s">
        <v>167</v>
      </c>
      <c r="E315" s="245" t="s">
        <v>1</v>
      </c>
      <c r="F315" s="246" t="s">
        <v>375</v>
      </c>
      <c r="G315" s="244"/>
      <c r="H315" s="247">
        <v>43.16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167</v>
      </c>
      <c r="AU315" s="253" t="s">
        <v>86</v>
      </c>
      <c r="AV315" s="14" t="s">
        <v>86</v>
      </c>
      <c r="AW315" s="14" t="s">
        <v>32</v>
      </c>
      <c r="AX315" s="14" t="s">
        <v>76</v>
      </c>
      <c r="AY315" s="253" t="s">
        <v>151</v>
      </c>
    </row>
    <row r="316" s="14" customFormat="1">
      <c r="A316" s="14"/>
      <c r="B316" s="243"/>
      <c r="C316" s="244"/>
      <c r="D316" s="234" t="s">
        <v>167</v>
      </c>
      <c r="E316" s="245" t="s">
        <v>1</v>
      </c>
      <c r="F316" s="246" t="s">
        <v>376</v>
      </c>
      <c r="G316" s="244"/>
      <c r="H316" s="247">
        <v>41.34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167</v>
      </c>
      <c r="AU316" s="253" t="s">
        <v>86</v>
      </c>
      <c r="AV316" s="14" t="s">
        <v>86</v>
      </c>
      <c r="AW316" s="14" t="s">
        <v>32</v>
      </c>
      <c r="AX316" s="14" t="s">
        <v>76</v>
      </c>
      <c r="AY316" s="253" t="s">
        <v>151</v>
      </c>
    </row>
    <row r="317" s="14" customFormat="1">
      <c r="A317" s="14"/>
      <c r="B317" s="243"/>
      <c r="C317" s="244"/>
      <c r="D317" s="234" t="s">
        <v>167</v>
      </c>
      <c r="E317" s="245" t="s">
        <v>1</v>
      </c>
      <c r="F317" s="246" t="s">
        <v>377</v>
      </c>
      <c r="G317" s="244"/>
      <c r="H317" s="247">
        <v>36.4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167</v>
      </c>
      <c r="AU317" s="253" t="s">
        <v>86</v>
      </c>
      <c r="AV317" s="14" t="s">
        <v>86</v>
      </c>
      <c r="AW317" s="14" t="s">
        <v>32</v>
      </c>
      <c r="AX317" s="14" t="s">
        <v>76</v>
      </c>
      <c r="AY317" s="253" t="s">
        <v>151</v>
      </c>
    </row>
    <row r="318" s="14" customFormat="1">
      <c r="A318" s="14"/>
      <c r="B318" s="243"/>
      <c r="C318" s="244"/>
      <c r="D318" s="234" t="s">
        <v>167</v>
      </c>
      <c r="E318" s="245" t="s">
        <v>1</v>
      </c>
      <c r="F318" s="246" t="s">
        <v>378</v>
      </c>
      <c r="G318" s="244"/>
      <c r="H318" s="247">
        <v>87.43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167</v>
      </c>
      <c r="AU318" s="253" t="s">
        <v>86</v>
      </c>
      <c r="AV318" s="14" t="s">
        <v>86</v>
      </c>
      <c r="AW318" s="14" t="s">
        <v>32</v>
      </c>
      <c r="AX318" s="14" t="s">
        <v>76</v>
      </c>
      <c r="AY318" s="253" t="s">
        <v>151</v>
      </c>
    </row>
    <row r="319" s="15" customFormat="1">
      <c r="A319" s="15"/>
      <c r="B319" s="254"/>
      <c r="C319" s="255"/>
      <c r="D319" s="234" t="s">
        <v>167</v>
      </c>
      <c r="E319" s="256" t="s">
        <v>1</v>
      </c>
      <c r="F319" s="257" t="s">
        <v>175</v>
      </c>
      <c r="G319" s="255"/>
      <c r="H319" s="258">
        <v>343.78999999999996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4" t="s">
        <v>167</v>
      </c>
      <c r="AU319" s="264" t="s">
        <v>86</v>
      </c>
      <c r="AV319" s="15" t="s">
        <v>176</v>
      </c>
      <c r="AW319" s="15" t="s">
        <v>32</v>
      </c>
      <c r="AX319" s="15" t="s">
        <v>76</v>
      </c>
      <c r="AY319" s="264" t="s">
        <v>151</v>
      </c>
    </row>
    <row r="320" s="14" customFormat="1">
      <c r="A320" s="14"/>
      <c r="B320" s="243"/>
      <c r="C320" s="244"/>
      <c r="D320" s="234" t="s">
        <v>167</v>
      </c>
      <c r="E320" s="245" t="s">
        <v>1</v>
      </c>
      <c r="F320" s="246" t="s">
        <v>379</v>
      </c>
      <c r="G320" s="244"/>
      <c r="H320" s="247">
        <v>116.2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167</v>
      </c>
      <c r="AU320" s="253" t="s">
        <v>86</v>
      </c>
      <c r="AV320" s="14" t="s">
        <v>86</v>
      </c>
      <c r="AW320" s="14" t="s">
        <v>32</v>
      </c>
      <c r="AX320" s="14" t="s">
        <v>76</v>
      </c>
      <c r="AY320" s="253" t="s">
        <v>151</v>
      </c>
    </row>
    <row r="321" s="16" customFormat="1">
      <c r="A321" s="16"/>
      <c r="B321" s="265"/>
      <c r="C321" s="266"/>
      <c r="D321" s="234" t="s">
        <v>167</v>
      </c>
      <c r="E321" s="267" t="s">
        <v>1</v>
      </c>
      <c r="F321" s="268" t="s">
        <v>178</v>
      </c>
      <c r="G321" s="266"/>
      <c r="H321" s="269">
        <v>459.98999999999992</v>
      </c>
      <c r="I321" s="270"/>
      <c r="J321" s="266"/>
      <c r="K321" s="266"/>
      <c r="L321" s="271"/>
      <c r="M321" s="272"/>
      <c r="N321" s="273"/>
      <c r="O321" s="273"/>
      <c r="P321" s="273"/>
      <c r="Q321" s="273"/>
      <c r="R321" s="273"/>
      <c r="S321" s="273"/>
      <c r="T321" s="274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75" t="s">
        <v>167</v>
      </c>
      <c r="AU321" s="275" t="s">
        <v>86</v>
      </c>
      <c r="AV321" s="16" t="s">
        <v>158</v>
      </c>
      <c r="AW321" s="16" t="s">
        <v>32</v>
      </c>
      <c r="AX321" s="16" t="s">
        <v>84</v>
      </c>
      <c r="AY321" s="275" t="s">
        <v>151</v>
      </c>
    </row>
    <row r="322" s="2" customFormat="1" ht="24.15" customHeight="1">
      <c r="A322" s="39"/>
      <c r="B322" s="40"/>
      <c r="C322" s="219" t="s">
        <v>543</v>
      </c>
      <c r="D322" s="219" t="s">
        <v>154</v>
      </c>
      <c r="E322" s="220" t="s">
        <v>385</v>
      </c>
      <c r="F322" s="221" t="s">
        <v>386</v>
      </c>
      <c r="G322" s="222" t="s">
        <v>164</v>
      </c>
      <c r="H322" s="223">
        <v>459.99</v>
      </c>
      <c r="I322" s="224"/>
      <c r="J322" s="225">
        <f>ROUND(I322*H322,2)</f>
        <v>0</v>
      </c>
      <c r="K322" s="221" t="s">
        <v>181</v>
      </c>
      <c r="L322" s="45"/>
      <c r="M322" s="226" t="s">
        <v>1</v>
      </c>
      <c r="N322" s="227" t="s">
        <v>41</v>
      </c>
      <c r="O322" s="92"/>
      <c r="P322" s="228">
        <f>O322*H322</f>
        <v>0</v>
      </c>
      <c r="Q322" s="228">
        <v>0.00029</v>
      </c>
      <c r="R322" s="228">
        <f>Q322*H322</f>
        <v>0.13339709999999998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243</v>
      </c>
      <c r="AT322" s="230" t="s">
        <v>154</v>
      </c>
      <c r="AU322" s="230" t="s">
        <v>86</v>
      </c>
      <c r="AY322" s="18" t="s">
        <v>151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84</v>
      </c>
      <c r="BK322" s="231">
        <f>ROUND(I322*H322,2)</f>
        <v>0</v>
      </c>
      <c r="BL322" s="18" t="s">
        <v>243</v>
      </c>
      <c r="BM322" s="230" t="s">
        <v>387</v>
      </c>
    </row>
    <row r="323" s="2" customFormat="1">
      <c r="A323" s="39"/>
      <c r="B323" s="40"/>
      <c r="C323" s="41"/>
      <c r="D323" s="234" t="s">
        <v>265</v>
      </c>
      <c r="E323" s="41"/>
      <c r="F323" s="277" t="s">
        <v>388</v>
      </c>
      <c r="G323" s="41"/>
      <c r="H323" s="41"/>
      <c r="I323" s="278"/>
      <c r="J323" s="41"/>
      <c r="K323" s="41"/>
      <c r="L323" s="45"/>
      <c r="M323" s="279"/>
      <c r="N323" s="280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265</v>
      </c>
      <c r="AU323" s="18" t="s">
        <v>86</v>
      </c>
    </row>
    <row r="324" s="14" customFormat="1">
      <c r="A324" s="14"/>
      <c r="B324" s="243"/>
      <c r="C324" s="244"/>
      <c r="D324" s="234" t="s">
        <v>167</v>
      </c>
      <c r="E324" s="245" t="s">
        <v>1</v>
      </c>
      <c r="F324" s="246" t="s">
        <v>372</v>
      </c>
      <c r="G324" s="244"/>
      <c r="H324" s="247">
        <v>32.76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167</v>
      </c>
      <c r="AU324" s="253" t="s">
        <v>86</v>
      </c>
      <c r="AV324" s="14" t="s">
        <v>86</v>
      </c>
      <c r="AW324" s="14" t="s">
        <v>32</v>
      </c>
      <c r="AX324" s="14" t="s">
        <v>76</v>
      </c>
      <c r="AY324" s="253" t="s">
        <v>151</v>
      </c>
    </row>
    <row r="325" s="14" customFormat="1">
      <c r="A325" s="14"/>
      <c r="B325" s="243"/>
      <c r="C325" s="244"/>
      <c r="D325" s="234" t="s">
        <v>167</v>
      </c>
      <c r="E325" s="245" t="s">
        <v>1</v>
      </c>
      <c r="F325" s="246" t="s">
        <v>373</v>
      </c>
      <c r="G325" s="244"/>
      <c r="H325" s="247">
        <v>59.28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167</v>
      </c>
      <c r="AU325" s="253" t="s">
        <v>86</v>
      </c>
      <c r="AV325" s="14" t="s">
        <v>86</v>
      </c>
      <c r="AW325" s="14" t="s">
        <v>32</v>
      </c>
      <c r="AX325" s="14" t="s">
        <v>76</v>
      </c>
      <c r="AY325" s="253" t="s">
        <v>151</v>
      </c>
    </row>
    <row r="326" s="14" customFormat="1">
      <c r="A326" s="14"/>
      <c r="B326" s="243"/>
      <c r="C326" s="244"/>
      <c r="D326" s="234" t="s">
        <v>167</v>
      </c>
      <c r="E326" s="245" t="s">
        <v>1</v>
      </c>
      <c r="F326" s="246" t="s">
        <v>374</v>
      </c>
      <c r="G326" s="244"/>
      <c r="H326" s="247">
        <v>43.42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167</v>
      </c>
      <c r="AU326" s="253" t="s">
        <v>86</v>
      </c>
      <c r="AV326" s="14" t="s">
        <v>86</v>
      </c>
      <c r="AW326" s="14" t="s">
        <v>32</v>
      </c>
      <c r="AX326" s="14" t="s">
        <v>76</v>
      </c>
      <c r="AY326" s="253" t="s">
        <v>151</v>
      </c>
    </row>
    <row r="327" s="14" customFormat="1">
      <c r="A327" s="14"/>
      <c r="B327" s="243"/>
      <c r="C327" s="244"/>
      <c r="D327" s="234" t="s">
        <v>167</v>
      </c>
      <c r="E327" s="245" t="s">
        <v>1</v>
      </c>
      <c r="F327" s="246" t="s">
        <v>375</v>
      </c>
      <c r="G327" s="244"/>
      <c r="H327" s="247">
        <v>43.16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167</v>
      </c>
      <c r="AU327" s="253" t="s">
        <v>86</v>
      </c>
      <c r="AV327" s="14" t="s">
        <v>86</v>
      </c>
      <c r="AW327" s="14" t="s">
        <v>32</v>
      </c>
      <c r="AX327" s="14" t="s">
        <v>76</v>
      </c>
      <c r="AY327" s="253" t="s">
        <v>151</v>
      </c>
    </row>
    <row r="328" s="14" customFormat="1">
      <c r="A328" s="14"/>
      <c r="B328" s="243"/>
      <c r="C328" s="244"/>
      <c r="D328" s="234" t="s">
        <v>167</v>
      </c>
      <c r="E328" s="245" t="s">
        <v>1</v>
      </c>
      <c r="F328" s="246" t="s">
        <v>376</v>
      </c>
      <c r="G328" s="244"/>
      <c r="H328" s="247">
        <v>41.34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167</v>
      </c>
      <c r="AU328" s="253" t="s">
        <v>86</v>
      </c>
      <c r="AV328" s="14" t="s">
        <v>86</v>
      </c>
      <c r="AW328" s="14" t="s">
        <v>32</v>
      </c>
      <c r="AX328" s="14" t="s">
        <v>76</v>
      </c>
      <c r="AY328" s="253" t="s">
        <v>151</v>
      </c>
    </row>
    <row r="329" s="14" customFormat="1">
      <c r="A329" s="14"/>
      <c r="B329" s="243"/>
      <c r="C329" s="244"/>
      <c r="D329" s="234" t="s">
        <v>167</v>
      </c>
      <c r="E329" s="245" t="s">
        <v>1</v>
      </c>
      <c r="F329" s="246" t="s">
        <v>377</v>
      </c>
      <c r="G329" s="244"/>
      <c r="H329" s="247">
        <v>36.4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167</v>
      </c>
      <c r="AU329" s="253" t="s">
        <v>86</v>
      </c>
      <c r="AV329" s="14" t="s">
        <v>86</v>
      </c>
      <c r="AW329" s="14" t="s">
        <v>32</v>
      </c>
      <c r="AX329" s="14" t="s">
        <v>76</v>
      </c>
      <c r="AY329" s="253" t="s">
        <v>151</v>
      </c>
    </row>
    <row r="330" s="14" customFormat="1">
      <c r="A330" s="14"/>
      <c r="B330" s="243"/>
      <c r="C330" s="244"/>
      <c r="D330" s="234" t="s">
        <v>167</v>
      </c>
      <c r="E330" s="245" t="s">
        <v>1</v>
      </c>
      <c r="F330" s="246" t="s">
        <v>378</v>
      </c>
      <c r="G330" s="244"/>
      <c r="H330" s="247">
        <v>87.43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167</v>
      </c>
      <c r="AU330" s="253" t="s">
        <v>86</v>
      </c>
      <c r="AV330" s="14" t="s">
        <v>86</v>
      </c>
      <c r="AW330" s="14" t="s">
        <v>32</v>
      </c>
      <c r="AX330" s="14" t="s">
        <v>76</v>
      </c>
      <c r="AY330" s="253" t="s">
        <v>151</v>
      </c>
    </row>
    <row r="331" s="15" customFormat="1">
      <c r="A331" s="15"/>
      <c r="B331" s="254"/>
      <c r="C331" s="255"/>
      <c r="D331" s="234" t="s">
        <v>167</v>
      </c>
      <c r="E331" s="256" t="s">
        <v>1</v>
      </c>
      <c r="F331" s="257" t="s">
        <v>175</v>
      </c>
      <c r="G331" s="255"/>
      <c r="H331" s="258">
        <v>343.78999999999996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4" t="s">
        <v>167</v>
      </c>
      <c r="AU331" s="264" t="s">
        <v>86</v>
      </c>
      <c r="AV331" s="15" t="s">
        <v>176</v>
      </c>
      <c r="AW331" s="15" t="s">
        <v>32</v>
      </c>
      <c r="AX331" s="15" t="s">
        <v>76</v>
      </c>
      <c r="AY331" s="264" t="s">
        <v>151</v>
      </c>
    </row>
    <row r="332" s="14" customFormat="1">
      <c r="A332" s="14"/>
      <c r="B332" s="243"/>
      <c r="C332" s="244"/>
      <c r="D332" s="234" t="s">
        <v>167</v>
      </c>
      <c r="E332" s="245" t="s">
        <v>1</v>
      </c>
      <c r="F332" s="246" t="s">
        <v>379</v>
      </c>
      <c r="G332" s="244"/>
      <c r="H332" s="247">
        <v>116.2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167</v>
      </c>
      <c r="AU332" s="253" t="s">
        <v>86</v>
      </c>
      <c r="AV332" s="14" t="s">
        <v>86</v>
      </c>
      <c r="AW332" s="14" t="s">
        <v>32</v>
      </c>
      <c r="AX332" s="14" t="s">
        <v>76</v>
      </c>
      <c r="AY332" s="253" t="s">
        <v>151</v>
      </c>
    </row>
    <row r="333" s="16" customFormat="1">
      <c r="A333" s="16"/>
      <c r="B333" s="265"/>
      <c r="C333" s="266"/>
      <c r="D333" s="234" t="s">
        <v>167</v>
      </c>
      <c r="E333" s="267" t="s">
        <v>1</v>
      </c>
      <c r="F333" s="268" t="s">
        <v>178</v>
      </c>
      <c r="G333" s="266"/>
      <c r="H333" s="269">
        <v>459.98999999999992</v>
      </c>
      <c r="I333" s="270"/>
      <c r="J333" s="266"/>
      <c r="K333" s="266"/>
      <c r="L333" s="271"/>
      <c r="M333" s="272"/>
      <c r="N333" s="273"/>
      <c r="O333" s="273"/>
      <c r="P333" s="273"/>
      <c r="Q333" s="273"/>
      <c r="R333" s="273"/>
      <c r="S333" s="273"/>
      <c r="T333" s="274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75" t="s">
        <v>167</v>
      </c>
      <c r="AU333" s="275" t="s">
        <v>86</v>
      </c>
      <c r="AV333" s="16" t="s">
        <v>158</v>
      </c>
      <c r="AW333" s="16" t="s">
        <v>32</v>
      </c>
      <c r="AX333" s="16" t="s">
        <v>84</v>
      </c>
      <c r="AY333" s="275" t="s">
        <v>151</v>
      </c>
    </row>
    <row r="334" s="12" customFormat="1" ht="25.92" customHeight="1">
      <c r="A334" s="12"/>
      <c r="B334" s="203"/>
      <c r="C334" s="204"/>
      <c r="D334" s="205" t="s">
        <v>75</v>
      </c>
      <c r="E334" s="206" t="s">
        <v>313</v>
      </c>
      <c r="F334" s="206" t="s">
        <v>389</v>
      </c>
      <c r="G334" s="204"/>
      <c r="H334" s="204"/>
      <c r="I334" s="207"/>
      <c r="J334" s="208">
        <f>BK334</f>
        <v>0</v>
      </c>
      <c r="K334" s="204"/>
      <c r="L334" s="209"/>
      <c r="M334" s="210"/>
      <c r="N334" s="211"/>
      <c r="O334" s="211"/>
      <c r="P334" s="212">
        <f>P335</f>
        <v>0</v>
      </c>
      <c r="Q334" s="211"/>
      <c r="R334" s="212">
        <f>R335</f>
        <v>0</v>
      </c>
      <c r="S334" s="211"/>
      <c r="T334" s="213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176</v>
      </c>
      <c r="AT334" s="215" t="s">
        <v>75</v>
      </c>
      <c r="AU334" s="215" t="s">
        <v>76</v>
      </c>
      <c r="AY334" s="214" t="s">
        <v>151</v>
      </c>
      <c r="BK334" s="216">
        <f>BK335</f>
        <v>0</v>
      </c>
    </row>
    <row r="335" s="12" customFormat="1" ht="22.8" customHeight="1">
      <c r="A335" s="12"/>
      <c r="B335" s="203"/>
      <c r="C335" s="204"/>
      <c r="D335" s="205" t="s">
        <v>75</v>
      </c>
      <c r="E335" s="217" t="s">
        <v>390</v>
      </c>
      <c r="F335" s="217" t="s">
        <v>391</v>
      </c>
      <c r="G335" s="204"/>
      <c r="H335" s="204"/>
      <c r="I335" s="207"/>
      <c r="J335" s="218">
        <f>BK335</f>
        <v>0</v>
      </c>
      <c r="K335" s="204"/>
      <c r="L335" s="209"/>
      <c r="M335" s="210"/>
      <c r="N335" s="211"/>
      <c r="O335" s="211"/>
      <c r="P335" s="212">
        <f>SUM(P336:P337)</f>
        <v>0</v>
      </c>
      <c r="Q335" s="211"/>
      <c r="R335" s="212">
        <f>SUM(R336:R337)</f>
        <v>0</v>
      </c>
      <c r="S335" s="211"/>
      <c r="T335" s="213">
        <f>SUM(T336:T337)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4" t="s">
        <v>176</v>
      </c>
      <c r="AT335" s="215" t="s">
        <v>75</v>
      </c>
      <c r="AU335" s="215" t="s">
        <v>84</v>
      </c>
      <c r="AY335" s="214" t="s">
        <v>151</v>
      </c>
      <c r="BK335" s="216">
        <f>SUM(BK336:BK337)</f>
        <v>0</v>
      </c>
    </row>
    <row r="336" s="2" customFormat="1" ht="21.75" customHeight="1">
      <c r="A336" s="39"/>
      <c r="B336" s="40"/>
      <c r="C336" s="219" t="s">
        <v>547</v>
      </c>
      <c r="D336" s="219" t="s">
        <v>154</v>
      </c>
      <c r="E336" s="220" t="s">
        <v>393</v>
      </c>
      <c r="F336" s="221" t="s">
        <v>394</v>
      </c>
      <c r="G336" s="222" t="s">
        <v>203</v>
      </c>
      <c r="H336" s="223">
        <v>8</v>
      </c>
      <c r="I336" s="224"/>
      <c r="J336" s="225">
        <f>ROUND(I336*H336,2)</f>
        <v>0</v>
      </c>
      <c r="K336" s="221" t="s">
        <v>1</v>
      </c>
      <c r="L336" s="45"/>
      <c r="M336" s="226" t="s">
        <v>1</v>
      </c>
      <c r="N336" s="227" t="s">
        <v>41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395</v>
      </c>
      <c r="AT336" s="230" t="s">
        <v>154</v>
      </c>
      <c r="AU336" s="230" t="s">
        <v>86</v>
      </c>
      <c r="AY336" s="18" t="s">
        <v>151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84</v>
      </c>
      <c r="BK336" s="231">
        <f>ROUND(I336*H336,2)</f>
        <v>0</v>
      </c>
      <c r="BL336" s="18" t="s">
        <v>395</v>
      </c>
      <c r="BM336" s="230" t="s">
        <v>396</v>
      </c>
    </row>
    <row r="337" s="14" customFormat="1">
      <c r="A337" s="14"/>
      <c r="B337" s="243"/>
      <c r="C337" s="244"/>
      <c r="D337" s="234" t="s">
        <v>167</v>
      </c>
      <c r="E337" s="245" t="s">
        <v>1</v>
      </c>
      <c r="F337" s="246" t="s">
        <v>397</v>
      </c>
      <c r="G337" s="244"/>
      <c r="H337" s="247">
        <v>8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167</v>
      </c>
      <c r="AU337" s="253" t="s">
        <v>86</v>
      </c>
      <c r="AV337" s="14" t="s">
        <v>86</v>
      </c>
      <c r="AW337" s="14" t="s">
        <v>32</v>
      </c>
      <c r="AX337" s="14" t="s">
        <v>84</v>
      </c>
      <c r="AY337" s="253" t="s">
        <v>151</v>
      </c>
    </row>
    <row r="338" s="12" customFormat="1" ht="25.92" customHeight="1">
      <c r="A338" s="12"/>
      <c r="B338" s="203"/>
      <c r="C338" s="204"/>
      <c r="D338" s="205" t="s">
        <v>75</v>
      </c>
      <c r="E338" s="206" t="s">
        <v>545</v>
      </c>
      <c r="F338" s="206" t="s">
        <v>546</v>
      </c>
      <c r="G338" s="204"/>
      <c r="H338" s="204"/>
      <c r="I338" s="207"/>
      <c r="J338" s="208">
        <f>BK338</f>
        <v>0</v>
      </c>
      <c r="K338" s="204"/>
      <c r="L338" s="209"/>
      <c r="M338" s="210"/>
      <c r="N338" s="211"/>
      <c r="O338" s="211"/>
      <c r="P338" s="212">
        <f>SUM(P339:P343)</f>
        <v>0</v>
      </c>
      <c r="Q338" s="211"/>
      <c r="R338" s="212">
        <f>SUM(R339:R343)</f>
        <v>0</v>
      </c>
      <c r="S338" s="211"/>
      <c r="T338" s="213">
        <f>SUM(T339:T343)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4" t="s">
        <v>158</v>
      </c>
      <c r="AT338" s="215" t="s">
        <v>75</v>
      </c>
      <c r="AU338" s="215" t="s">
        <v>76</v>
      </c>
      <c r="AY338" s="214" t="s">
        <v>151</v>
      </c>
      <c r="BK338" s="216">
        <f>SUM(BK339:BK343)</f>
        <v>0</v>
      </c>
    </row>
    <row r="339" s="2" customFormat="1" ht="16.5" customHeight="1">
      <c r="A339" s="39"/>
      <c r="B339" s="40"/>
      <c r="C339" s="219" t="s">
        <v>552</v>
      </c>
      <c r="D339" s="219" t="s">
        <v>154</v>
      </c>
      <c r="E339" s="220" t="s">
        <v>548</v>
      </c>
      <c r="F339" s="221" t="s">
        <v>549</v>
      </c>
      <c r="G339" s="222" t="s">
        <v>550</v>
      </c>
      <c r="H339" s="223">
        <v>8</v>
      </c>
      <c r="I339" s="224"/>
      <c r="J339" s="225">
        <f>ROUND(I339*H339,2)</f>
        <v>0</v>
      </c>
      <c r="K339" s="221" t="s">
        <v>1</v>
      </c>
      <c r="L339" s="45"/>
      <c r="M339" s="226" t="s">
        <v>1</v>
      </c>
      <c r="N339" s="227" t="s">
        <v>41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243</v>
      </c>
      <c r="AT339" s="230" t="s">
        <v>154</v>
      </c>
      <c r="AU339" s="230" t="s">
        <v>84</v>
      </c>
      <c r="AY339" s="18" t="s">
        <v>151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84</v>
      </c>
      <c r="BK339" s="231">
        <f>ROUND(I339*H339,2)</f>
        <v>0</v>
      </c>
      <c r="BL339" s="18" t="s">
        <v>243</v>
      </c>
      <c r="BM339" s="230" t="s">
        <v>621</v>
      </c>
    </row>
    <row r="340" s="2" customFormat="1" ht="16.5" customHeight="1">
      <c r="A340" s="39"/>
      <c r="B340" s="40"/>
      <c r="C340" s="219" t="s">
        <v>557</v>
      </c>
      <c r="D340" s="219" t="s">
        <v>154</v>
      </c>
      <c r="E340" s="220" t="s">
        <v>553</v>
      </c>
      <c r="F340" s="221" t="s">
        <v>554</v>
      </c>
      <c r="G340" s="222" t="s">
        <v>555</v>
      </c>
      <c r="H340" s="223">
        <v>1</v>
      </c>
      <c r="I340" s="224"/>
      <c r="J340" s="225">
        <f>ROUND(I340*H340,2)</f>
        <v>0</v>
      </c>
      <c r="K340" s="221" t="s">
        <v>1</v>
      </c>
      <c r="L340" s="45"/>
      <c r="M340" s="226" t="s">
        <v>1</v>
      </c>
      <c r="N340" s="227" t="s">
        <v>41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243</v>
      </c>
      <c r="AT340" s="230" t="s">
        <v>154</v>
      </c>
      <c r="AU340" s="230" t="s">
        <v>84</v>
      </c>
      <c r="AY340" s="18" t="s">
        <v>151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84</v>
      </c>
      <c r="BK340" s="231">
        <f>ROUND(I340*H340,2)</f>
        <v>0</v>
      </c>
      <c r="BL340" s="18" t="s">
        <v>243</v>
      </c>
      <c r="BM340" s="230" t="s">
        <v>622</v>
      </c>
    </row>
    <row r="341" s="2" customFormat="1" ht="16.5" customHeight="1">
      <c r="A341" s="39"/>
      <c r="B341" s="40"/>
      <c r="C341" s="219" t="s">
        <v>562</v>
      </c>
      <c r="D341" s="219" t="s">
        <v>154</v>
      </c>
      <c r="E341" s="220" t="s">
        <v>558</v>
      </c>
      <c r="F341" s="221" t="s">
        <v>559</v>
      </c>
      <c r="G341" s="222" t="s">
        <v>560</v>
      </c>
      <c r="H341" s="223">
        <v>1</v>
      </c>
      <c r="I341" s="224"/>
      <c r="J341" s="225">
        <f>ROUND(I341*H341,2)</f>
        <v>0</v>
      </c>
      <c r="K341" s="221" t="s">
        <v>1</v>
      </c>
      <c r="L341" s="45"/>
      <c r="M341" s="226" t="s">
        <v>1</v>
      </c>
      <c r="N341" s="227" t="s">
        <v>41</v>
      </c>
      <c r="O341" s="92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243</v>
      </c>
      <c r="AT341" s="230" t="s">
        <v>154</v>
      </c>
      <c r="AU341" s="230" t="s">
        <v>84</v>
      </c>
      <c r="AY341" s="18" t="s">
        <v>151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84</v>
      </c>
      <c r="BK341" s="231">
        <f>ROUND(I341*H341,2)</f>
        <v>0</v>
      </c>
      <c r="BL341" s="18" t="s">
        <v>243</v>
      </c>
      <c r="BM341" s="230" t="s">
        <v>623</v>
      </c>
    </row>
    <row r="342" s="2" customFormat="1" ht="16.5" customHeight="1">
      <c r="A342" s="39"/>
      <c r="B342" s="40"/>
      <c r="C342" s="219" t="s">
        <v>566</v>
      </c>
      <c r="D342" s="219" t="s">
        <v>154</v>
      </c>
      <c r="E342" s="220" t="s">
        <v>563</v>
      </c>
      <c r="F342" s="221" t="s">
        <v>564</v>
      </c>
      <c r="G342" s="222" t="s">
        <v>560</v>
      </c>
      <c r="H342" s="223">
        <v>1</v>
      </c>
      <c r="I342" s="224"/>
      <c r="J342" s="225">
        <f>ROUND(I342*H342,2)</f>
        <v>0</v>
      </c>
      <c r="K342" s="221" t="s">
        <v>1</v>
      </c>
      <c r="L342" s="45"/>
      <c r="M342" s="226" t="s">
        <v>1</v>
      </c>
      <c r="N342" s="227" t="s">
        <v>41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243</v>
      </c>
      <c r="AT342" s="230" t="s">
        <v>154</v>
      </c>
      <c r="AU342" s="230" t="s">
        <v>84</v>
      </c>
      <c r="AY342" s="18" t="s">
        <v>151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84</v>
      </c>
      <c r="BK342" s="231">
        <f>ROUND(I342*H342,2)</f>
        <v>0</v>
      </c>
      <c r="BL342" s="18" t="s">
        <v>243</v>
      </c>
      <c r="BM342" s="230" t="s">
        <v>624</v>
      </c>
    </row>
    <row r="343" s="2" customFormat="1" ht="16.5" customHeight="1">
      <c r="A343" s="39"/>
      <c r="B343" s="40"/>
      <c r="C343" s="219" t="s">
        <v>574</v>
      </c>
      <c r="D343" s="219" t="s">
        <v>154</v>
      </c>
      <c r="E343" s="220" t="s">
        <v>567</v>
      </c>
      <c r="F343" s="221" t="s">
        <v>568</v>
      </c>
      <c r="G343" s="222" t="s">
        <v>560</v>
      </c>
      <c r="H343" s="223">
        <v>1</v>
      </c>
      <c r="I343" s="224"/>
      <c r="J343" s="225">
        <f>ROUND(I343*H343,2)</f>
        <v>0</v>
      </c>
      <c r="K343" s="221" t="s">
        <v>1</v>
      </c>
      <c r="L343" s="45"/>
      <c r="M343" s="226" t="s">
        <v>1</v>
      </c>
      <c r="N343" s="227" t="s">
        <v>41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243</v>
      </c>
      <c r="AT343" s="230" t="s">
        <v>154</v>
      </c>
      <c r="AU343" s="230" t="s">
        <v>84</v>
      </c>
      <c r="AY343" s="18" t="s">
        <v>151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84</v>
      </c>
      <c r="BK343" s="231">
        <f>ROUND(I343*H343,2)</f>
        <v>0</v>
      </c>
      <c r="BL343" s="18" t="s">
        <v>243</v>
      </c>
      <c r="BM343" s="230" t="s">
        <v>625</v>
      </c>
    </row>
    <row r="344" s="12" customFormat="1" ht="25.92" customHeight="1">
      <c r="A344" s="12"/>
      <c r="B344" s="203"/>
      <c r="C344" s="204"/>
      <c r="D344" s="205" t="s">
        <v>75</v>
      </c>
      <c r="E344" s="206" t="s">
        <v>570</v>
      </c>
      <c r="F344" s="206" t="s">
        <v>571</v>
      </c>
      <c r="G344" s="204"/>
      <c r="H344" s="204"/>
      <c r="I344" s="207"/>
      <c r="J344" s="208">
        <f>BK344</f>
        <v>0</v>
      </c>
      <c r="K344" s="204"/>
      <c r="L344" s="209"/>
      <c r="M344" s="210"/>
      <c r="N344" s="211"/>
      <c r="O344" s="211"/>
      <c r="P344" s="212">
        <f>P345</f>
        <v>0</v>
      </c>
      <c r="Q344" s="211"/>
      <c r="R344" s="212">
        <f>R345</f>
        <v>0</v>
      </c>
      <c r="S344" s="211"/>
      <c r="T344" s="213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4" t="s">
        <v>193</v>
      </c>
      <c r="AT344" s="215" t="s">
        <v>75</v>
      </c>
      <c r="AU344" s="215" t="s">
        <v>76</v>
      </c>
      <c r="AY344" s="214" t="s">
        <v>151</v>
      </c>
      <c r="BK344" s="216">
        <f>BK345</f>
        <v>0</v>
      </c>
    </row>
    <row r="345" s="12" customFormat="1" ht="22.8" customHeight="1">
      <c r="A345" s="12"/>
      <c r="B345" s="203"/>
      <c r="C345" s="204"/>
      <c r="D345" s="205" t="s">
        <v>75</v>
      </c>
      <c r="E345" s="217" t="s">
        <v>572</v>
      </c>
      <c r="F345" s="217" t="s">
        <v>573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P346</f>
        <v>0</v>
      </c>
      <c r="Q345" s="211"/>
      <c r="R345" s="212">
        <f>R346</f>
        <v>0</v>
      </c>
      <c r="S345" s="211"/>
      <c r="T345" s="213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193</v>
      </c>
      <c r="AT345" s="215" t="s">
        <v>75</v>
      </c>
      <c r="AU345" s="215" t="s">
        <v>84</v>
      </c>
      <c r="AY345" s="214" t="s">
        <v>151</v>
      </c>
      <c r="BK345" s="216">
        <f>BK346</f>
        <v>0</v>
      </c>
    </row>
    <row r="346" s="2" customFormat="1" ht="16.5" customHeight="1">
      <c r="A346" s="39"/>
      <c r="B346" s="40"/>
      <c r="C346" s="219" t="s">
        <v>626</v>
      </c>
      <c r="D346" s="219" t="s">
        <v>154</v>
      </c>
      <c r="E346" s="220" t="s">
        <v>575</v>
      </c>
      <c r="F346" s="221" t="s">
        <v>576</v>
      </c>
      <c r="G346" s="222" t="s">
        <v>550</v>
      </c>
      <c r="H346" s="223">
        <v>24</v>
      </c>
      <c r="I346" s="224"/>
      <c r="J346" s="225">
        <f>ROUND(I346*H346,2)</f>
        <v>0</v>
      </c>
      <c r="K346" s="221" t="s">
        <v>1</v>
      </c>
      <c r="L346" s="45"/>
      <c r="M346" s="291" t="s">
        <v>1</v>
      </c>
      <c r="N346" s="292" t="s">
        <v>41</v>
      </c>
      <c r="O346" s="293"/>
      <c r="P346" s="294">
        <f>O346*H346</f>
        <v>0</v>
      </c>
      <c r="Q346" s="294">
        <v>0</v>
      </c>
      <c r="R346" s="294">
        <f>Q346*H346</f>
        <v>0</v>
      </c>
      <c r="S346" s="294">
        <v>0</v>
      </c>
      <c r="T346" s="29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577</v>
      </c>
      <c r="AT346" s="230" t="s">
        <v>154</v>
      </c>
      <c r="AU346" s="230" t="s">
        <v>86</v>
      </c>
      <c r="AY346" s="18" t="s">
        <v>151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84</v>
      </c>
      <c r="BK346" s="231">
        <f>ROUND(I346*H346,2)</f>
        <v>0</v>
      </c>
      <c r="BL346" s="18" t="s">
        <v>577</v>
      </c>
      <c r="BM346" s="230" t="s">
        <v>627</v>
      </c>
    </row>
    <row r="347" s="2" customFormat="1" ht="6.96" customHeight="1">
      <c r="A347" s="39"/>
      <c r="B347" s="67"/>
      <c r="C347" s="68"/>
      <c r="D347" s="68"/>
      <c r="E347" s="68"/>
      <c r="F347" s="68"/>
      <c r="G347" s="68"/>
      <c r="H347" s="68"/>
      <c r="I347" s="68"/>
      <c r="J347" s="68"/>
      <c r="K347" s="68"/>
      <c r="L347" s="45"/>
      <c r="M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</row>
  </sheetData>
  <sheetProtection sheet="1" autoFilter="0" formatColumns="0" formatRows="0" objects="1" scenarios="1" spinCount="100000" saltValue="61ciry7t90LVB4GgEv8BZSTNLyO6MP1p1PzBdkfqyXdWJgwcN6qUV5eNRe6cm3erhugjp/AuRB4ZAo8nbXIdJQ==" hashValue="ROC+M0hnOf28bQRT528sE35dDlH6Z7MovUYiwMAWcI3EhRnkvDvWNWZG+lqf/Cy9xty01uiKED5Yo2K1mM8Ieg==" algorithmName="SHA-512" password="CC35"/>
  <autoFilter ref="C138:K346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 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ROUND((SUM(BE139:BE322)),  2)</f>
        <v>0</v>
      </c>
      <c r="G33" s="39"/>
      <c r="H33" s="39"/>
      <c r="I33" s="156">
        <v>0.21</v>
      </c>
      <c r="J33" s="155">
        <f>ROUND(((SUM(BE139:BE322))*I33),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ROUND((SUM(BF139:BF322)),  2)</f>
        <v>0</v>
      </c>
      <c r="G34" s="39"/>
      <c r="H34" s="39"/>
      <c r="I34" s="156">
        <v>0.12</v>
      </c>
      <c r="J34" s="155">
        <f>ROUND(((SUM(BF139:BF322))*I34),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ROUND((SUM(BG139:BG322)),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ROUND((SUM(BH139:BH322)),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ROUND((SUM(BI139:BI322)),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 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004 - Čp 381, byt č. 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J168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124</v>
      </c>
      <c r="E102" s="189"/>
      <c r="F102" s="189"/>
      <c r="G102" s="189"/>
      <c r="H102" s="189"/>
      <c r="I102" s="189"/>
      <c r="J102" s="190">
        <f>J186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125</v>
      </c>
      <c r="E103" s="183"/>
      <c r="F103" s="183"/>
      <c r="G103" s="183"/>
      <c r="H103" s="183"/>
      <c r="I103" s="183"/>
      <c r="J103" s="184">
        <f>J188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405</v>
      </c>
      <c r="E104" s="189"/>
      <c r="F104" s="189"/>
      <c r="G104" s="189"/>
      <c r="H104" s="189"/>
      <c r="I104" s="189"/>
      <c r="J104" s="190">
        <f>J189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126</v>
      </c>
      <c r="E105" s="189"/>
      <c r="F105" s="189"/>
      <c r="G105" s="189"/>
      <c r="H105" s="189"/>
      <c r="I105" s="189"/>
      <c r="J105" s="190">
        <f>J195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406</v>
      </c>
      <c r="E106" s="189"/>
      <c r="F106" s="189"/>
      <c r="G106" s="189"/>
      <c r="H106" s="189"/>
      <c r="I106" s="189"/>
      <c r="J106" s="190">
        <f>J202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407</v>
      </c>
      <c r="E107" s="189"/>
      <c r="F107" s="189"/>
      <c r="G107" s="189"/>
      <c r="H107" s="189"/>
      <c r="I107" s="189"/>
      <c r="J107" s="190">
        <f>J204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408</v>
      </c>
      <c r="E108" s="189"/>
      <c r="F108" s="189"/>
      <c r="G108" s="189"/>
      <c r="H108" s="189"/>
      <c r="I108" s="189"/>
      <c r="J108" s="190">
        <f>J209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127</v>
      </c>
      <c r="E109" s="189"/>
      <c r="F109" s="189"/>
      <c r="G109" s="189"/>
      <c r="H109" s="189"/>
      <c r="I109" s="189"/>
      <c r="J109" s="190">
        <f>J220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128</v>
      </c>
      <c r="E110" s="189"/>
      <c r="F110" s="189"/>
      <c r="G110" s="189"/>
      <c r="H110" s="189"/>
      <c r="I110" s="189"/>
      <c r="J110" s="190">
        <f>J224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129</v>
      </c>
      <c r="E111" s="189"/>
      <c r="F111" s="189"/>
      <c r="G111" s="189"/>
      <c r="H111" s="189"/>
      <c r="I111" s="189"/>
      <c r="J111" s="190">
        <f>J249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130</v>
      </c>
      <c r="E112" s="189"/>
      <c r="F112" s="189"/>
      <c r="G112" s="189"/>
      <c r="H112" s="189"/>
      <c r="I112" s="189"/>
      <c r="J112" s="190">
        <f>J266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131</v>
      </c>
      <c r="E113" s="189"/>
      <c r="F113" s="189"/>
      <c r="G113" s="189"/>
      <c r="H113" s="189"/>
      <c r="I113" s="189"/>
      <c r="J113" s="190">
        <f>J282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132</v>
      </c>
      <c r="E114" s="189"/>
      <c r="F114" s="189"/>
      <c r="G114" s="189"/>
      <c r="H114" s="189"/>
      <c r="I114" s="189"/>
      <c r="J114" s="190">
        <f>J284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133</v>
      </c>
      <c r="E115" s="183"/>
      <c r="F115" s="183"/>
      <c r="G115" s="183"/>
      <c r="H115" s="183"/>
      <c r="I115" s="183"/>
      <c r="J115" s="184">
        <f>J310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6"/>
      <c r="C116" s="187"/>
      <c r="D116" s="188" t="s">
        <v>134</v>
      </c>
      <c r="E116" s="189"/>
      <c r="F116" s="189"/>
      <c r="G116" s="189"/>
      <c r="H116" s="189"/>
      <c r="I116" s="189"/>
      <c r="J116" s="190">
        <f>J311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0"/>
      <c r="C117" s="181"/>
      <c r="D117" s="182" t="s">
        <v>409</v>
      </c>
      <c r="E117" s="183"/>
      <c r="F117" s="183"/>
      <c r="G117" s="183"/>
      <c r="H117" s="183"/>
      <c r="I117" s="183"/>
      <c r="J117" s="184">
        <f>J314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80"/>
      <c r="C118" s="181"/>
      <c r="D118" s="182" t="s">
        <v>410</v>
      </c>
      <c r="E118" s="183"/>
      <c r="F118" s="183"/>
      <c r="G118" s="183"/>
      <c r="H118" s="183"/>
      <c r="I118" s="183"/>
      <c r="J118" s="184">
        <f>J320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6"/>
      <c r="C119" s="187"/>
      <c r="D119" s="188" t="s">
        <v>411</v>
      </c>
      <c r="E119" s="189"/>
      <c r="F119" s="189"/>
      <c r="G119" s="189"/>
      <c r="H119" s="189"/>
      <c r="I119" s="189"/>
      <c r="J119" s="190">
        <f>J321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136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>Oprava bytů po povodni , Červená kolonie Bohumín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112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004 - Čp 381, byt č. 2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Bohumín</v>
      </c>
      <c r="G133" s="41"/>
      <c r="H133" s="41"/>
      <c r="I133" s="33" t="s">
        <v>22</v>
      </c>
      <c r="J133" s="80" t="str">
        <f>IF(J12="","",J12)</f>
        <v>15. 11. 2024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>Město Bohumín</v>
      </c>
      <c r="G135" s="41"/>
      <c r="H135" s="41"/>
      <c r="I135" s="33" t="s">
        <v>30</v>
      </c>
      <c r="J135" s="37" t="str">
        <f>E21</f>
        <v>ATRIS s.r.o.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>Barbora Kyšková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137</v>
      </c>
      <c r="D138" s="195" t="s">
        <v>61</v>
      </c>
      <c r="E138" s="195" t="s">
        <v>57</v>
      </c>
      <c r="F138" s="195" t="s">
        <v>58</v>
      </c>
      <c r="G138" s="195" t="s">
        <v>138</v>
      </c>
      <c r="H138" s="195" t="s">
        <v>139</v>
      </c>
      <c r="I138" s="195" t="s">
        <v>140</v>
      </c>
      <c r="J138" s="195" t="s">
        <v>116</v>
      </c>
      <c r="K138" s="196" t="s">
        <v>141</v>
      </c>
      <c r="L138" s="197"/>
      <c r="M138" s="101" t="s">
        <v>1</v>
      </c>
      <c r="N138" s="102" t="s">
        <v>40</v>
      </c>
      <c r="O138" s="102" t="s">
        <v>142</v>
      </c>
      <c r="P138" s="102" t="s">
        <v>143</v>
      </c>
      <c r="Q138" s="102" t="s">
        <v>144</v>
      </c>
      <c r="R138" s="102" t="s">
        <v>145</v>
      </c>
      <c r="S138" s="102" t="s">
        <v>146</v>
      </c>
      <c r="T138" s="103" t="s">
        <v>147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148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P140+P188+P310+P314+P320</f>
        <v>0</v>
      </c>
      <c r="Q139" s="105"/>
      <c r="R139" s="200">
        <f>R140+R188+R310+R314+R320</f>
        <v>9.6723568000000016</v>
      </c>
      <c r="S139" s="105"/>
      <c r="T139" s="201">
        <f>T140+T188+T310+T314+T320</f>
        <v>0.84243700000000016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75</v>
      </c>
      <c r="AU139" s="18" t="s">
        <v>118</v>
      </c>
      <c r="BK139" s="202">
        <f>BK140+BK188+BK310+BK314+BK320</f>
        <v>0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149</v>
      </c>
      <c r="F140" s="206" t="s">
        <v>150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P141+P143+P168+P180+P186</f>
        <v>0</v>
      </c>
      <c r="Q140" s="211"/>
      <c r="R140" s="212">
        <f>R141+R143+R168+R180+R186</f>
        <v>8.7404810000000016</v>
      </c>
      <c r="S140" s="211"/>
      <c r="T140" s="213">
        <f>T141+T143+T168+T180+T186</f>
        <v>0.77043700000000016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151</v>
      </c>
      <c r="BK140" s="216">
        <f>BK141+BK143+BK168+BK180+BK186</f>
        <v>0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152</v>
      </c>
      <c r="F141" s="217" t="s">
        <v>153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84</v>
      </c>
      <c r="AY141" s="214" t="s">
        <v>151</v>
      </c>
      <c r="BK141" s="216">
        <f>BK142</f>
        <v>0</v>
      </c>
    </row>
    <row r="142" s="2" customFormat="1" ht="16.5" customHeight="1">
      <c r="A142" s="39"/>
      <c r="B142" s="40"/>
      <c r="C142" s="219" t="s">
        <v>84</v>
      </c>
      <c r="D142" s="219" t="s">
        <v>154</v>
      </c>
      <c r="E142" s="220" t="s">
        <v>155</v>
      </c>
      <c r="F142" s="221" t="s">
        <v>156</v>
      </c>
      <c r="G142" s="222" t="s">
        <v>157</v>
      </c>
      <c r="H142" s="223">
        <v>10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158</v>
      </c>
      <c r="AT142" s="230" t="s">
        <v>154</v>
      </c>
      <c r="AU142" s="230" t="s">
        <v>86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158</v>
      </c>
      <c r="BM142" s="230" t="s">
        <v>629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160</v>
      </c>
      <c r="F143" s="217" t="s">
        <v>161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SUM(P144:P167)</f>
        <v>0</v>
      </c>
      <c r="Q143" s="211"/>
      <c r="R143" s="212">
        <f>SUM(R144:R167)</f>
        <v>8.7366810000000016</v>
      </c>
      <c r="S143" s="211"/>
      <c r="T143" s="213">
        <f>SUM(T144:T167)</f>
        <v>0.001437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151</v>
      </c>
      <c r="BK143" s="216">
        <f>SUM(BK144:BK167)</f>
        <v>0</v>
      </c>
    </row>
    <row r="144" s="2" customFormat="1" ht="24.15" customHeight="1">
      <c r="A144" s="39"/>
      <c r="B144" s="40"/>
      <c r="C144" s="219" t="s">
        <v>86</v>
      </c>
      <c r="D144" s="219" t="s">
        <v>154</v>
      </c>
      <c r="E144" s="220" t="s">
        <v>162</v>
      </c>
      <c r="F144" s="221" t="s">
        <v>163</v>
      </c>
      <c r="G144" s="222" t="s">
        <v>164</v>
      </c>
      <c r="H144" s="223">
        <v>76.9</v>
      </c>
      <c r="I144" s="224"/>
      <c r="J144" s="225">
        <f>ROUND(I144*H144,2)</f>
        <v>0</v>
      </c>
      <c r="K144" s="221" t="s">
        <v>165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0.017000000000000002</v>
      </c>
      <c r="R144" s="228">
        <f>Q144*H144</f>
        <v>1.3073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158</v>
      </c>
      <c r="AT144" s="230" t="s">
        <v>154</v>
      </c>
      <c r="AU144" s="230" t="s">
        <v>86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158</v>
      </c>
      <c r="BM144" s="230" t="s">
        <v>166</v>
      </c>
    </row>
    <row r="145" s="13" customFormat="1">
      <c r="A145" s="13"/>
      <c r="B145" s="232"/>
      <c r="C145" s="233"/>
      <c r="D145" s="234" t="s">
        <v>167</v>
      </c>
      <c r="E145" s="235" t="s">
        <v>1</v>
      </c>
      <c r="F145" s="236" t="s">
        <v>168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167</v>
      </c>
      <c r="AU145" s="242" t="s">
        <v>86</v>
      </c>
      <c r="AV145" s="13" t="s">
        <v>84</v>
      </c>
      <c r="AW145" s="13" t="s">
        <v>32</v>
      </c>
      <c r="AX145" s="13" t="s">
        <v>76</v>
      </c>
      <c r="AY145" s="242" t="s">
        <v>151</v>
      </c>
    </row>
    <row r="146" s="14" customFormat="1">
      <c r="A146" s="14"/>
      <c r="B146" s="243"/>
      <c r="C146" s="244"/>
      <c r="D146" s="234" t="s">
        <v>167</v>
      </c>
      <c r="E146" s="245" t="s">
        <v>1</v>
      </c>
      <c r="F146" s="246" t="s">
        <v>169</v>
      </c>
      <c r="G146" s="244"/>
      <c r="H146" s="247">
        <v>9.6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167</v>
      </c>
      <c r="AU146" s="253" t="s">
        <v>86</v>
      </c>
      <c r="AV146" s="14" t="s">
        <v>86</v>
      </c>
      <c r="AW146" s="14" t="s">
        <v>32</v>
      </c>
      <c r="AX146" s="14" t="s">
        <v>76</v>
      </c>
      <c r="AY146" s="253" t="s">
        <v>151</v>
      </c>
    </row>
    <row r="147" s="14" customFormat="1">
      <c r="A147" s="14"/>
      <c r="B147" s="243"/>
      <c r="C147" s="244"/>
      <c r="D147" s="234" t="s">
        <v>167</v>
      </c>
      <c r="E147" s="245" t="s">
        <v>1</v>
      </c>
      <c r="F147" s="246" t="s">
        <v>170</v>
      </c>
      <c r="G147" s="244"/>
      <c r="H147" s="247">
        <v>18.7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167</v>
      </c>
      <c r="AU147" s="253" t="s">
        <v>86</v>
      </c>
      <c r="AV147" s="14" t="s">
        <v>86</v>
      </c>
      <c r="AW147" s="14" t="s">
        <v>32</v>
      </c>
      <c r="AX147" s="14" t="s">
        <v>76</v>
      </c>
      <c r="AY147" s="253" t="s">
        <v>151</v>
      </c>
    </row>
    <row r="148" s="14" customFormat="1">
      <c r="A148" s="14"/>
      <c r="B148" s="243"/>
      <c r="C148" s="244"/>
      <c r="D148" s="234" t="s">
        <v>167</v>
      </c>
      <c r="E148" s="245" t="s">
        <v>1</v>
      </c>
      <c r="F148" s="246" t="s">
        <v>413</v>
      </c>
      <c r="G148" s="244"/>
      <c r="H148" s="247">
        <v>16.600000000000002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167</v>
      </c>
      <c r="AU148" s="253" t="s">
        <v>86</v>
      </c>
      <c r="AV148" s="14" t="s">
        <v>86</v>
      </c>
      <c r="AW148" s="14" t="s">
        <v>32</v>
      </c>
      <c r="AX148" s="14" t="s">
        <v>76</v>
      </c>
      <c r="AY148" s="253" t="s">
        <v>151</v>
      </c>
    </row>
    <row r="149" s="15" customFormat="1">
      <c r="A149" s="15"/>
      <c r="B149" s="254"/>
      <c r="C149" s="255"/>
      <c r="D149" s="234" t="s">
        <v>167</v>
      </c>
      <c r="E149" s="256" t="s">
        <v>1</v>
      </c>
      <c r="F149" s="257" t="s">
        <v>175</v>
      </c>
      <c r="G149" s="255"/>
      <c r="H149" s="258">
        <v>44.9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167</v>
      </c>
      <c r="AU149" s="264" t="s">
        <v>86</v>
      </c>
      <c r="AV149" s="15" t="s">
        <v>176</v>
      </c>
      <c r="AW149" s="15" t="s">
        <v>32</v>
      </c>
      <c r="AX149" s="15" t="s">
        <v>76</v>
      </c>
      <c r="AY149" s="264" t="s">
        <v>151</v>
      </c>
    </row>
    <row r="150" s="14" customFormat="1">
      <c r="A150" s="14"/>
      <c r="B150" s="243"/>
      <c r="C150" s="244"/>
      <c r="D150" s="234" t="s">
        <v>167</v>
      </c>
      <c r="E150" s="245" t="s">
        <v>1</v>
      </c>
      <c r="F150" s="246" t="s">
        <v>177</v>
      </c>
      <c r="G150" s="244"/>
      <c r="H150" s="247">
        <v>32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167</v>
      </c>
      <c r="AU150" s="253" t="s">
        <v>86</v>
      </c>
      <c r="AV150" s="14" t="s">
        <v>86</v>
      </c>
      <c r="AW150" s="14" t="s">
        <v>32</v>
      </c>
      <c r="AX150" s="14" t="s">
        <v>76</v>
      </c>
      <c r="AY150" s="253" t="s">
        <v>151</v>
      </c>
    </row>
    <row r="151" s="16" customFormat="1">
      <c r="A151" s="16"/>
      <c r="B151" s="265"/>
      <c r="C151" s="266"/>
      <c r="D151" s="234" t="s">
        <v>167</v>
      </c>
      <c r="E151" s="267" t="s">
        <v>1</v>
      </c>
      <c r="F151" s="268" t="s">
        <v>178</v>
      </c>
      <c r="G151" s="266"/>
      <c r="H151" s="269">
        <v>76.9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167</v>
      </c>
      <c r="AU151" s="275" t="s">
        <v>86</v>
      </c>
      <c r="AV151" s="16" t="s">
        <v>158</v>
      </c>
      <c r="AW151" s="16" t="s">
        <v>32</v>
      </c>
      <c r="AX151" s="16" t="s">
        <v>84</v>
      </c>
      <c r="AY151" s="275" t="s">
        <v>151</v>
      </c>
    </row>
    <row r="152" s="2" customFormat="1" ht="16.5" customHeight="1">
      <c r="A152" s="39"/>
      <c r="B152" s="40"/>
      <c r="C152" s="219" t="s">
        <v>176</v>
      </c>
      <c r="D152" s="219" t="s">
        <v>154</v>
      </c>
      <c r="E152" s="220" t="s">
        <v>179</v>
      </c>
      <c r="F152" s="221" t="s">
        <v>180</v>
      </c>
      <c r="G152" s="222" t="s">
        <v>164</v>
      </c>
      <c r="H152" s="223">
        <v>23.95</v>
      </c>
      <c r="I152" s="224"/>
      <c r="J152" s="225">
        <f>ROUND(I152*H152,2)</f>
        <v>0</v>
      </c>
      <c r="K152" s="221" t="s">
        <v>181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0.00198</v>
      </c>
      <c r="R152" s="228">
        <f>Q152*H152</f>
        <v>0.047421</v>
      </c>
      <c r="S152" s="228">
        <v>6E-05</v>
      </c>
      <c r="T152" s="229">
        <f>S152*H152</f>
        <v>0.001437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158</v>
      </c>
      <c r="AT152" s="230" t="s">
        <v>154</v>
      </c>
      <c r="AU152" s="230" t="s">
        <v>86</v>
      </c>
      <c r="AY152" s="18" t="s">
        <v>151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158</v>
      </c>
      <c r="BM152" s="230" t="s">
        <v>182</v>
      </c>
    </row>
    <row r="153" s="14" customFormat="1">
      <c r="A153" s="14"/>
      <c r="B153" s="243"/>
      <c r="C153" s="244"/>
      <c r="D153" s="234" t="s">
        <v>167</v>
      </c>
      <c r="E153" s="245" t="s">
        <v>1</v>
      </c>
      <c r="F153" s="246" t="s">
        <v>414</v>
      </c>
      <c r="G153" s="244"/>
      <c r="H153" s="247">
        <v>10.44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167</v>
      </c>
      <c r="AU153" s="253" t="s">
        <v>86</v>
      </c>
      <c r="AV153" s="14" t="s">
        <v>86</v>
      </c>
      <c r="AW153" s="14" t="s">
        <v>32</v>
      </c>
      <c r="AX153" s="14" t="s">
        <v>76</v>
      </c>
      <c r="AY153" s="253" t="s">
        <v>151</v>
      </c>
    </row>
    <row r="154" s="14" customFormat="1">
      <c r="A154" s="14"/>
      <c r="B154" s="243"/>
      <c r="C154" s="244"/>
      <c r="D154" s="234" t="s">
        <v>167</v>
      </c>
      <c r="E154" s="245" t="s">
        <v>1</v>
      </c>
      <c r="F154" s="246" t="s">
        <v>184</v>
      </c>
      <c r="G154" s="244"/>
      <c r="H154" s="247">
        <v>13.51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167</v>
      </c>
      <c r="AU154" s="253" t="s">
        <v>86</v>
      </c>
      <c r="AV154" s="14" t="s">
        <v>86</v>
      </c>
      <c r="AW154" s="14" t="s">
        <v>32</v>
      </c>
      <c r="AX154" s="14" t="s">
        <v>76</v>
      </c>
      <c r="AY154" s="253" t="s">
        <v>151</v>
      </c>
    </row>
    <row r="155" s="16" customFormat="1">
      <c r="A155" s="16"/>
      <c r="B155" s="265"/>
      <c r="C155" s="266"/>
      <c r="D155" s="234" t="s">
        <v>167</v>
      </c>
      <c r="E155" s="267" t="s">
        <v>1</v>
      </c>
      <c r="F155" s="268" t="s">
        <v>178</v>
      </c>
      <c r="G155" s="266"/>
      <c r="H155" s="269">
        <v>23.95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5" t="s">
        <v>167</v>
      </c>
      <c r="AU155" s="275" t="s">
        <v>86</v>
      </c>
      <c r="AV155" s="16" t="s">
        <v>158</v>
      </c>
      <c r="AW155" s="16" t="s">
        <v>32</v>
      </c>
      <c r="AX155" s="16" t="s">
        <v>84</v>
      </c>
      <c r="AY155" s="275" t="s">
        <v>151</v>
      </c>
    </row>
    <row r="156" s="2" customFormat="1" ht="24.15" customHeight="1">
      <c r="A156" s="39"/>
      <c r="B156" s="40"/>
      <c r="C156" s="219" t="s">
        <v>158</v>
      </c>
      <c r="D156" s="219" t="s">
        <v>154</v>
      </c>
      <c r="E156" s="220" t="s">
        <v>185</v>
      </c>
      <c r="F156" s="221" t="s">
        <v>186</v>
      </c>
      <c r="G156" s="222" t="s">
        <v>187</v>
      </c>
      <c r="H156" s="223">
        <v>20</v>
      </c>
      <c r="I156" s="224"/>
      <c r="J156" s="225">
        <f>ROUND(I156*H156,2)</f>
        <v>0</v>
      </c>
      <c r="K156" s="221" t="s">
        <v>181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0.0015</v>
      </c>
      <c r="R156" s="228">
        <f>Q156*H156</f>
        <v>0.03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158</v>
      </c>
      <c r="AT156" s="230" t="s">
        <v>154</v>
      </c>
      <c r="AU156" s="230" t="s">
        <v>86</v>
      </c>
      <c r="AY156" s="18" t="s">
        <v>151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158</v>
      </c>
      <c r="BM156" s="230" t="s">
        <v>188</v>
      </c>
    </row>
    <row r="157" s="14" customFormat="1">
      <c r="A157" s="14"/>
      <c r="B157" s="243"/>
      <c r="C157" s="244"/>
      <c r="D157" s="234" t="s">
        <v>167</v>
      </c>
      <c r="E157" s="245" t="s">
        <v>1</v>
      </c>
      <c r="F157" s="246" t="s">
        <v>415</v>
      </c>
      <c r="G157" s="244"/>
      <c r="H157" s="247">
        <v>10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167</v>
      </c>
      <c r="AU157" s="253" t="s">
        <v>86</v>
      </c>
      <c r="AV157" s="14" t="s">
        <v>86</v>
      </c>
      <c r="AW157" s="14" t="s">
        <v>32</v>
      </c>
      <c r="AX157" s="14" t="s">
        <v>76</v>
      </c>
      <c r="AY157" s="253" t="s">
        <v>151</v>
      </c>
    </row>
    <row r="158" s="14" customFormat="1">
      <c r="A158" s="14"/>
      <c r="B158" s="243"/>
      <c r="C158" s="244"/>
      <c r="D158" s="234" t="s">
        <v>167</v>
      </c>
      <c r="E158" s="245" t="s">
        <v>1</v>
      </c>
      <c r="F158" s="246" t="s">
        <v>190</v>
      </c>
      <c r="G158" s="244"/>
      <c r="H158" s="247">
        <v>10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167</v>
      </c>
      <c r="AU158" s="253" t="s">
        <v>86</v>
      </c>
      <c r="AV158" s="14" t="s">
        <v>86</v>
      </c>
      <c r="AW158" s="14" t="s">
        <v>32</v>
      </c>
      <c r="AX158" s="14" t="s">
        <v>76</v>
      </c>
      <c r="AY158" s="253" t="s">
        <v>151</v>
      </c>
    </row>
    <row r="159" s="16" customFormat="1">
      <c r="A159" s="16"/>
      <c r="B159" s="265"/>
      <c r="C159" s="266"/>
      <c r="D159" s="234" t="s">
        <v>167</v>
      </c>
      <c r="E159" s="267" t="s">
        <v>1</v>
      </c>
      <c r="F159" s="268" t="s">
        <v>178</v>
      </c>
      <c r="G159" s="266"/>
      <c r="H159" s="269">
        <v>20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5" t="s">
        <v>167</v>
      </c>
      <c r="AU159" s="275" t="s">
        <v>86</v>
      </c>
      <c r="AV159" s="16" t="s">
        <v>158</v>
      </c>
      <c r="AW159" s="16" t="s">
        <v>32</v>
      </c>
      <c r="AX159" s="16" t="s">
        <v>84</v>
      </c>
      <c r="AY159" s="275" t="s">
        <v>151</v>
      </c>
    </row>
    <row r="160" s="2" customFormat="1" ht="24.15" customHeight="1">
      <c r="A160" s="39"/>
      <c r="B160" s="40"/>
      <c r="C160" s="219" t="s">
        <v>193</v>
      </c>
      <c r="D160" s="219" t="s">
        <v>154</v>
      </c>
      <c r="E160" s="220" t="s">
        <v>416</v>
      </c>
      <c r="F160" s="221" t="s">
        <v>417</v>
      </c>
      <c r="G160" s="222" t="s">
        <v>164</v>
      </c>
      <c r="H160" s="223">
        <v>47.74</v>
      </c>
      <c r="I160" s="224"/>
      <c r="J160" s="225">
        <f>ROUND(I160*H160,2)</f>
        <v>0</v>
      </c>
      <c r="K160" s="221" t="s">
        <v>181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0.11</v>
      </c>
      <c r="R160" s="228">
        <f>Q160*H160</f>
        <v>5.2514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158</v>
      </c>
      <c r="AT160" s="230" t="s">
        <v>154</v>
      </c>
      <c r="AU160" s="230" t="s">
        <v>86</v>
      </c>
      <c r="AY160" s="18" t="s">
        <v>151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158</v>
      </c>
      <c r="BM160" s="230" t="s">
        <v>418</v>
      </c>
    </row>
    <row r="161" s="14" customFormat="1">
      <c r="A161" s="14"/>
      <c r="B161" s="243"/>
      <c r="C161" s="244"/>
      <c r="D161" s="234" t="s">
        <v>167</v>
      </c>
      <c r="E161" s="245" t="s">
        <v>1</v>
      </c>
      <c r="F161" s="246" t="s">
        <v>419</v>
      </c>
      <c r="G161" s="244"/>
      <c r="H161" s="247">
        <v>47.74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167</v>
      </c>
      <c r="AU161" s="253" t="s">
        <v>86</v>
      </c>
      <c r="AV161" s="14" t="s">
        <v>86</v>
      </c>
      <c r="AW161" s="14" t="s">
        <v>32</v>
      </c>
      <c r="AX161" s="14" t="s">
        <v>84</v>
      </c>
      <c r="AY161" s="253" t="s">
        <v>151</v>
      </c>
    </row>
    <row r="162" s="2" customFormat="1" ht="24.15" customHeight="1">
      <c r="A162" s="39"/>
      <c r="B162" s="40"/>
      <c r="C162" s="219" t="s">
        <v>160</v>
      </c>
      <c r="D162" s="219" t="s">
        <v>154</v>
      </c>
      <c r="E162" s="220" t="s">
        <v>420</v>
      </c>
      <c r="F162" s="221" t="s">
        <v>421</v>
      </c>
      <c r="G162" s="222" t="s">
        <v>164</v>
      </c>
      <c r="H162" s="223">
        <v>190.96</v>
      </c>
      <c r="I162" s="224"/>
      <c r="J162" s="225">
        <f>ROUND(I162*H162,2)</f>
        <v>0</v>
      </c>
      <c r="K162" s="221" t="s">
        <v>181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0.011</v>
      </c>
      <c r="R162" s="228">
        <f>Q162*H162</f>
        <v>2.1005599999999996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158</v>
      </c>
      <c r="AT162" s="230" t="s">
        <v>154</v>
      </c>
      <c r="AU162" s="230" t="s">
        <v>86</v>
      </c>
      <c r="AY162" s="18" t="s">
        <v>151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158</v>
      </c>
      <c r="BM162" s="230" t="s">
        <v>422</v>
      </c>
    </row>
    <row r="163" s="14" customFormat="1">
      <c r="A163" s="14"/>
      <c r="B163" s="243"/>
      <c r="C163" s="244"/>
      <c r="D163" s="234" t="s">
        <v>167</v>
      </c>
      <c r="E163" s="245" t="s">
        <v>1</v>
      </c>
      <c r="F163" s="246" t="s">
        <v>630</v>
      </c>
      <c r="G163" s="244"/>
      <c r="H163" s="247">
        <v>190.96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167</v>
      </c>
      <c r="AU163" s="253" t="s">
        <v>86</v>
      </c>
      <c r="AV163" s="14" t="s">
        <v>86</v>
      </c>
      <c r="AW163" s="14" t="s">
        <v>32</v>
      </c>
      <c r="AX163" s="14" t="s">
        <v>84</v>
      </c>
      <c r="AY163" s="253" t="s">
        <v>151</v>
      </c>
    </row>
    <row r="164" s="2" customFormat="1" ht="16.5" customHeight="1">
      <c r="A164" s="39"/>
      <c r="B164" s="40"/>
      <c r="C164" s="219" t="s">
        <v>200</v>
      </c>
      <c r="D164" s="219" t="s">
        <v>154</v>
      </c>
      <c r="E164" s="220" t="s">
        <v>424</v>
      </c>
      <c r="F164" s="221" t="s">
        <v>425</v>
      </c>
      <c r="G164" s="222" t="s">
        <v>164</v>
      </c>
      <c r="H164" s="223">
        <v>47.74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158</v>
      </c>
      <c r="AT164" s="230" t="s">
        <v>154</v>
      </c>
      <c r="AU164" s="230" t="s">
        <v>86</v>
      </c>
      <c r="AY164" s="18" t="s">
        <v>151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158</v>
      </c>
      <c r="BM164" s="230" t="s">
        <v>631</v>
      </c>
    </row>
    <row r="165" s="14" customFormat="1">
      <c r="A165" s="14"/>
      <c r="B165" s="243"/>
      <c r="C165" s="244"/>
      <c r="D165" s="234" t="s">
        <v>167</v>
      </c>
      <c r="E165" s="245" t="s">
        <v>1</v>
      </c>
      <c r="F165" s="246" t="s">
        <v>419</v>
      </c>
      <c r="G165" s="244"/>
      <c r="H165" s="247">
        <v>47.74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167</v>
      </c>
      <c r="AU165" s="253" t="s">
        <v>86</v>
      </c>
      <c r="AV165" s="14" t="s">
        <v>86</v>
      </c>
      <c r="AW165" s="14" t="s">
        <v>32</v>
      </c>
      <c r="AX165" s="14" t="s">
        <v>84</v>
      </c>
      <c r="AY165" s="253" t="s">
        <v>151</v>
      </c>
    </row>
    <row r="166" s="2" customFormat="1" ht="16.5" customHeight="1">
      <c r="A166" s="39"/>
      <c r="B166" s="40"/>
      <c r="C166" s="219" t="s">
        <v>205</v>
      </c>
      <c r="D166" s="219" t="s">
        <v>154</v>
      </c>
      <c r="E166" s="220" t="s">
        <v>427</v>
      </c>
      <c r="F166" s="221" t="s">
        <v>428</v>
      </c>
      <c r="G166" s="222" t="s">
        <v>164</v>
      </c>
      <c r="H166" s="223">
        <v>47.74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158</v>
      </c>
      <c r="AT166" s="230" t="s">
        <v>154</v>
      </c>
      <c r="AU166" s="230" t="s">
        <v>86</v>
      </c>
      <c r="AY166" s="18" t="s">
        <v>151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158</v>
      </c>
      <c r="BM166" s="230" t="s">
        <v>632</v>
      </c>
    </row>
    <row r="167" s="14" customFormat="1">
      <c r="A167" s="14"/>
      <c r="B167" s="243"/>
      <c r="C167" s="244"/>
      <c r="D167" s="234" t="s">
        <v>167</v>
      </c>
      <c r="E167" s="245" t="s">
        <v>1</v>
      </c>
      <c r="F167" s="246" t="s">
        <v>419</v>
      </c>
      <c r="G167" s="244"/>
      <c r="H167" s="247">
        <v>47.74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167</v>
      </c>
      <c r="AU167" s="253" t="s">
        <v>86</v>
      </c>
      <c r="AV167" s="14" t="s">
        <v>86</v>
      </c>
      <c r="AW167" s="14" t="s">
        <v>32</v>
      </c>
      <c r="AX167" s="14" t="s">
        <v>84</v>
      </c>
      <c r="AY167" s="253" t="s">
        <v>151</v>
      </c>
    </row>
    <row r="168" s="12" customFormat="1" ht="22.8" customHeight="1">
      <c r="A168" s="12"/>
      <c r="B168" s="203"/>
      <c r="C168" s="204"/>
      <c r="D168" s="205" t="s">
        <v>75</v>
      </c>
      <c r="E168" s="217" t="s">
        <v>191</v>
      </c>
      <c r="F168" s="217" t="s">
        <v>192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SUM(P169:P179)</f>
        <v>0</v>
      </c>
      <c r="Q168" s="211"/>
      <c r="R168" s="212">
        <f>SUM(R169:R179)</f>
        <v>0.0038</v>
      </c>
      <c r="S168" s="211"/>
      <c r="T168" s="213">
        <f>SUM(T169:T179)</f>
        <v>0.76900000000000016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84</v>
      </c>
      <c r="AT168" s="215" t="s">
        <v>75</v>
      </c>
      <c r="AU168" s="215" t="s">
        <v>84</v>
      </c>
      <c r="AY168" s="214" t="s">
        <v>151</v>
      </c>
      <c r="BK168" s="216">
        <f>SUM(BK169:BK179)</f>
        <v>0</v>
      </c>
    </row>
    <row r="169" s="2" customFormat="1" ht="24.15" customHeight="1">
      <c r="A169" s="39"/>
      <c r="B169" s="40"/>
      <c r="C169" s="219" t="s">
        <v>191</v>
      </c>
      <c r="D169" s="219" t="s">
        <v>154</v>
      </c>
      <c r="E169" s="220" t="s">
        <v>194</v>
      </c>
      <c r="F169" s="221" t="s">
        <v>195</v>
      </c>
      <c r="G169" s="222" t="s">
        <v>164</v>
      </c>
      <c r="H169" s="223">
        <v>95</v>
      </c>
      <c r="I169" s="224"/>
      <c r="J169" s="225">
        <f>ROUND(I169*H169,2)</f>
        <v>0</v>
      </c>
      <c r="K169" s="221" t="s">
        <v>181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4E-05</v>
      </c>
      <c r="R169" s="228">
        <f>Q169*H169</f>
        <v>0.0038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158</v>
      </c>
      <c r="AT169" s="230" t="s">
        <v>154</v>
      </c>
      <c r="AU169" s="230" t="s">
        <v>86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158</v>
      </c>
      <c r="BM169" s="230" t="s">
        <v>196</v>
      </c>
    </row>
    <row r="170" s="2" customFormat="1" ht="37.8" customHeight="1">
      <c r="A170" s="39"/>
      <c r="B170" s="40"/>
      <c r="C170" s="219" t="s">
        <v>215</v>
      </c>
      <c r="D170" s="219" t="s">
        <v>154</v>
      </c>
      <c r="E170" s="220" t="s">
        <v>197</v>
      </c>
      <c r="F170" s="221" t="s">
        <v>198</v>
      </c>
      <c r="G170" s="222" t="s">
        <v>164</v>
      </c>
      <c r="H170" s="223">
        <v>76.9</v>
      </c>
      <c r="I170" s="224"/>
      <c r="J170" s="225">
        <f>ROUND(I170*H170,2)</f>
        <v>0</v>
      </c>
      <c r="K170" s="221" t="s">
        <v>165</v>
      </c>
      <c r="L170" s="45"/>
      <c r="M170" s="226" t="s">
        <v>1</v>
      </c>
      <c r="N170" s="227" t="s">
        <v>41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0.01</v>
      </c>
      <c r="T170" s="229">
        <f>S170*H170</f>
        <v>0.76900000000000016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158</v>
      </c>
      <c r="AT170" s="230" t="s">
        <v>154</v>
      </c>
      <c r="AU170" s="230" t="s">
        <v>86</v>
      </c>
      <c r="AY170" s="18" t="s">
        <v>151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158</v>
      </c>
      <c r="BM170" s="230" t="s">
        <v>199</v>
      </c>
    </row>
    <row r="171" s="13" customFormat="1">
      <c r="A171" s="13"/>
      <c r="B171" s="232"/>
      <c r="C171" s="233"/>
      <c r="D171" s="234" t="s">
        <v>167</v>
      </c>
      <c r="E171" s="235" t="s">
        <v>1</v>
      </c>
      <c r="F171" s="236" t="s">
        <v>168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167</v>
      </c>
      <c r="AU171" s="242" t="s">
        <v>86</v>
      </c>
      <c r="AV171" s="13" t="s">
        <v>84</v>
      </c>
      <c r="AW171" s="13" t="s">
        <v>32</v>
      </c>
      <c r="AX171" s="13" t="s">
        <v>76</v>
      </c>
      <c r="AY171" s="242" t="s">
        <v>151</v>
      </c>
    </row>
    <row r="172" s="14" customFormat="1">
      <c r="A172" s="14"/>
      <c r="B172" s="243"/>
      <c r="C172" s="244"/>
      <c r="D172" s="234" t="s">
        <v>167</v>
      </c>
      <c r="E172" s="245" t="s">
        <v>1</v>
      </c>
      <c r="F172" s="246" t="s">
        <v>169</v>
      </c>
      <c r="G172" s="244"/>
      <c r="H172" s="247">
        <v>9.6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167</v>
      </c>
      <c r="AU172" s="253" t="s">
        <v>86</v>
      </c>
      <c r="AV172" s="14" t="s">
        <v>86</v>
      </c>
      <c r="AW172" s="14" t="s">
        <v>32</v>
      </c>
      <c r="AX172" s="14" t="s">
        <v>76</v>
      </c>
      <c r="AY172" s="253" t="s">
        <v>151</v>
      </c>
    </row>
    <row r="173" s="14" customFormat="1">
      <c r="A173" s="14"/>
      <c r="B173" s="243"/>
      <c r="C173" s="244"/>
      <c r="D173" s="234" t="s">
        <v>167</v>
      </c>
      <c r="E173" s="245" t="s">
        <v>1</v>
      </c>
      <c r="F173" s="246" t="s">
        <v>170</v>
      </c>
      <c r="G173" s="244"/>
      <c r="H173" s="247">
        <v>18.7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167</v>
      </c>
      <c r="AU173" s="253" t="s">
        <v>86</v>
      </c>
      <c r="AV173" s="14" t="s">
        <v>86</v>
      </c>
      <c r="AW173" s="14" t="s">
        <v>32</v>
      </c>
      <c r="AX173" s="14" t="s">
        <v>76</v>
      </c>
      <c r="AY173" s="253" t="s">
        <v>151</v>
      </c>
    </row>
    <row r="174" s="14" customFormat="1">
      <c r="A174" s="14"/>
      <c r="B174" s="243"/>
      <c r="C174" s="244"/>
      <c r="D174" s="234" t="s">
        <v>167</v>
      </c>
      <c r="E174" s="245" t="s">
        <v>1</v>
      </c>
      <c r="F174" s="246" t="s">
        <v>413</v>
      </c>
      <c r="G174" s="244"/>
      <c r="H174" s="247">
        <v>16.600000000000002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167</v>
      </c>
      <c r="AU174" s="253" t="s">
        <v>86</v>
      </c>
      <c r="AV174" s="14" t="s">
        <v>86</v>
      </c>
      <c r="AW174" s="14" t="s">
        <v>32</v>
      </c>
      <c r="AX174" s="14" t="s">
        <v>76</v>
      </c>
      <c r="AY174" s="253" t="s">
        <v>151</v>
      </c>
    </row>
    <row r="175" s="15" customFormat="1">
      <c r="A175" s="15"/>
      <c r="B175" s="254"/>
      <c r="C175" s="255"/>
      <c r="D175" s="234" t="s">
        <v>167</v>
      </c>
      <c r="E175" s="256" t="s">
        <v>1</v>
      </c>
      <c r="F175" s="257" t="s">
        <v>175</v>
      </c>
      <c r="G175" s="255"/>
      <c r="H175" s="258">
        <v>44.9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167</v>
      </c>
      <c r="AU175" s="264" t="s">
        <v>86</v>
      </c>
      <c r="AV175" s="15" t="s">
        <v>176</v>
      </c>
      <c r="AW175" s="15" t="s">
        <v>32</v>
      </c>
      <c r="AX175" s="15" t="s">
        <v>76</v>
      </c>
      <c r="AY175" s="264" t="s">
        <v>151</v>
      </c>
    </row>
    <row r="176" s="14" customFormat="1">
      <c r="A176" s="14"/>
      <c r="B176" s="243"/>
      <c r="C176" s="244"/>
      <c r="D176" s="234" t="s">
        <v>167</v>
      </c>
      <c r="E176" s="245" t="s">
        <v>1</v>
      </c>
      <c r="F176" s="246" t="s">
        <v>177</v>
      </c>
      <c r="G176" s="244"/>
      <c r="H176" s="247">
        <v>32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167</v>
      </c>
      <c r="AU176" s="253" t="s">
        <v>86</v>
      </c>
      <c r="AV176" s="14" t="s">
        <v>86</v>
      </c>
      <c r="AW176" s="14" t="s">
        <v>32</v>
      </c>
      <c r="AX176" s="14" t="s">
        <v>76</v>
      </c>
      <c r="AY176" s="253" t="s">
        <v>151</v>
      </c>
    </row>
    <row r="177" s="16" customFormat="1">
      <c r="A177" s="16"/>
      <c r="B177" s="265"/>
      <c r="C177" s="266"/>
      <c r="D177" s="234" t="s">
        <v>167</v>
      </c>
      <c r="E177" s="267" t="s">
        <v>1</v>
      </c>
      <c r="F177" s="268" t="s">
        <v>178</v>
      </c>
      <c r="G177" s="266"/>
      <c r="H177" s="269">
        <v>76.9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5" t="s">
        <v>167</v>
      </c>
      <c r="AU177" s="275" t="s">
        <v>86</v>
      </c>
      <c r="AV177" s="16" t="s">
        <v>158</v>
      </c>
      <c r="AW177" s="16" t="s">
        <v>32</v>
      </c>
      <c r="AX177" s="16" t="s">
        <v>84</v>
      </c>
      <c r="AY177" s="275" t="s">
        <v>151</v>
      </c>
    </row>
    <row r="178" s="2" customFormat="1" ht="16.5" customHeight="1">
      <c r="A178" s="39"/>
      <c r="B178" s="40"/>
      <c r="C178" s="219" t="s">
        <v>219</v>
      </c>
      <c r="D178" s="219" t="s">
        <v>154</v>
      </c>
      <c r="E178" s="220" t="s">
        <v>201</v>
      </c>
      <c r="F178" s="221" t="s">
        <v>202</v>
      </c>
      <c r="G178" s="222" t="s">
        <v>203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158</v>
      </c>
      <c r="AT178" s="230" t="s">
        <v>154</v>
      </c>
      <c r="AU178" s="230" t="s">
        <v>86</v>
      </c>
      <c r="AY178" s="18" t="s">
        <v>151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158</v>
      </c>
      <c r="BM178" s="230" t="s">
        <v>204</v>
      </c>
    </row>
    <row r="179" s="2" customFormat="1" ht="16.5" customHeight="1">
      <c r="A179" s="39"/>
      <c r="B179" s="40"/>
      <c r="C179" s="219" t="s">
        <v>8</v>
      </c>
      <c r="D179" s="219" t="s">
        <v>154</v>
      </c>
      <c r="E179" s="220" t="s">
        <v>206</v>
      </c>
      <c r="F179" s="221" t="s">
        <v>207</v>
      </c>
      <c r="G179" s="222" t="s">
        <v>203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158</v>
      </c>
      <c r="AT179" s="230" t="s">
        <v>154</v>
      </c>
      <c r="AU179" s="230" t="s">
        <v>86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158</v>
      </c>
      <c r="BM179" s="230" t="s">
        <v>208</v>
      </c>
    </row>
    <row r="180" s="12" customFormat="1" ht="22.8" customHeight="1">
      <c r="A180" s="12"/>
      <c r="B180" s="203"/>
      <c r="C180" s="204"/>
      <c r="D180" s="205" t="s">
        <v>75</v>
      </c>
      <c r="E180" s="217" t="s">
        <v>209</v>
      </c>
      <c r="F180" s="217" t="s">
        <v>210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SUM(P181:P185)</f>
        <v>0</v>
      </c>
      <c r="Q180" s="211"/>
      <c r="R180" s="212">
        <f>SUM(R181:R185)</f>
        <v>0</v>
      </c>
      <c r="S180" s="211"/>
      <c r="T180" s="21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84</v>
      </c>
      <c r="AT180" s="215" t="s">
        <v>75</v>
      </c>
      <c r="AU180" s="215" t="s">
        <v>84</v>
      </c>
      <c r="AY180" s="214" t="s">
        <v>151</v>
      </c>
      <c r="BK180" s="216">
        <f>SUM(BK181:BK185)</f>
        <v>0</v>
      </c>
    </row>
    <row r="181" s="2" customFormat="1" ht="24.15" customHeight="1">
      <c r="A181" s="39"/>
      <c r="B181" s="40"/>
      <c r="C181" s="219" t="s">
        <v>229</v>
      </c>
      <c r="D181" s="219" t="s">
        <v>154</v>
      </c>
      <c r="E181" s="220" t="s">
        <v>211</v>
      </c>
      <c r="F181" s="221" t="s">
        <v>212</v>
      </c>
      <c r="G181" s="222" t="s">
        <v>213</v>
      </c>
      <c r="H181" s="223">
        <v>0.842</v>
      </c>
      <c r="I181" s="224"/>
      <c r="J181" s="225">
        <f>ROUND(I181*H181,2)</f>
        <v>0</v>
      </c>
      <c r="K181" s="221" t="s">
        <v>181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158</v>
      </c>
      <c r="AT181" s="230" t="s">
        <v>154</v>
      </c>
      <c r="AU181" s="230" t="s">
        <v>86</v>
      </c>
      <c r="AY181" s="18" t="s">
        <v>151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158</v>
      </c>
      <c r="BM181" s="230" t="s">
        <v>214</v>
      </c>
    </row>
    <row r="182" s="2" customFormat="1" ht="24.15" customHeight="1">
      <c r="A182" s="39"/>
      <c r="B182" s="40"/>
      <c r="C182" s="219" t="s">
        <v>239</v>
      </c>
      <c r="D182" s="219" t="s">
        <v>154</v>
      </c>
      <c r="E182" s="220" t="s">
        <v>216</v>
      </c>
      <c r="F182" s="221" t="s">
        <v>217</v>
      </c>
      <c r="G182" s="222" t="s">
        <v>213</v>
      </c>
      <c r="H182" s="223">
        <v>0.842</v>
      </c>
      <c r="I182" s="224"/>
      <c r="J182" s="225">
        <f>ROUND(I182*H182,2)</f>
        <v>0</v>
      </c>
      <c r="K182" s="221" t="s">
        <v>181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158</v>
      </c>
      <c r="AT182" s="230" t="s">
        <v>154</v>
      </c>
      <c r="AU182" s="230" t="s">
        <v>86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158</v>
      </c>
      <c r="BM182" s="230" t="s">
        <v>218</v>
      </c>
    </row>
    <row r="183" s="2" customFormat="1" ht="24.15" customHeight="1">
      <c r="A183" s="39"/>
      <c r="B183" s="40"/>
      <c r="C183" s="219" t="s">
        <v>245</v>
      </c>
      <c r="D183" s="219" t="s">
        <v>154</v>
      </c>
      <c r="E183" s="220" t="s">
        <v>220</v>
      </c>
      <c r="F183" s="221" t="s">
        <v>221</v>
      </c>
      <c r="G183" s="222" t="s">
        <v>213</v>
      </c>
      <c r="H183" s="223">
        <v>15.998</v>
      </c>
      <c r="I183" s="224"/>
      <c r="J183" s="225">
        <f>ROUND(I183*H183,2)</f>
        <v>0</v>
      </c>
      <c r="K183" s="221" t="s">
        <v>181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158</v>
      </c>
      <c r="AT183" s="230" t="s">
        <v>154</v>
      </c>
      <c r="AU183" s="230" t="s">
        <v>86</v>
      </c>
      <c r="AY183" s="18" t="s">
        <v>151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158</v>
      </c>
      <c r="BM183" s="230" t="s">
        <v>222</v>
      </c>
    </row>
    <row r="184" s="14" customFormat="1">
      <c r="A184" s="14"/>
      <c r="B184" s="243"/>
      <c r="C184" s="244"/>
      <c r="D184" s="234" t="s">
        <v>167</v>
      </c>
      <c r="E184" s="244"/>
      <c r="F184" s="246" t="s">
        <v>431</v>
      </c>
      <c r="G184" s="244"/>
      <c r="H184" s="247">
        <v>15.998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167</v>
      </c>
      <c r="AU184" s="253" t="s">
        <v>86</v>
      </c>
      <c r="AV184" s="14" t="s">
        <v>86</v>
      </c>
      <c r="AW184" s="14" t="s">
        <v>4</v>
      </c>
      <c r="AX184" s="14" t="s">
        <v>84</v>
      </c>
      <c r="AY184" s="253" t="s">
        <v>151</v>
      </c>
    </row>
    <row r="185" s="2" customFormat="1" ht="33" customHeight="1">
      <c r="A185" s="39"/>
      <c r="B185" s="40"/>
      <c r="C185" s="219" t="s">
        <v>243</v>
      </c>
      <c r="D185" s="219" t="s">
        <v>154</v>
      </c>
      <c r="E185" s="220" t="s">
        <v>224</v>
      </c>
      <c r="F185" s="221" t="s">
        <v>225</v>
      </c>
      <c r="G185" s="222" t="s">
        <v>213</v>
      </c>
      <c r="H185" s="223">
        <v>0.842</v>
      </c>
      <c r="I185" s="224"/>
      <c r="J185" s="225">
        <f>ROUND(I185*H185,2)</f>
        <v>0</v>
      </c>
      <c r="K185" s="221" t="s">
        <v>181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158</v>
      </c>
      <c r="AT185" s="230" t="s">
        <v>154</v>
      </c>
      <c r="AU185" s="230" t="s">
        <v>86</v>
      </c>
      <c r="AY185" s="18" t="s">
        <v>151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158</v>
      </c>
      <c r="BM185" s="230" t="s">
        <v>226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227</v>
      </c>
      <c r="F186" s="217" t="s">
        <v>228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P187</f>
        <v>0</v>
      </c>
      <c r="Q186" s="211"/>
      <c r="R186" s="212">
        <f>R187</f>
        <v>0</v>
      </c>
      <c r="S186" s="211"/>
      <c r="T186" s="21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84</v>
      </c>
      <c r="AT186" s="215" t="s">
        <v>75</v>
      </c>
      <c r="AU186" s="215" t="s">
        <v>84</v>
      </c>
      <c r="AY186" s="214" t="s">
        <v>151</v>
      </c>
      <c r="BK186" s="216">
        <f>BK187</f>
        <v>0</v>
      </c>
    </row>
    <row r="187" s="2" customFormat="1" ht="16.5" customHeight="1">
      <c r="A187" s="39"/>
      <c r="B187" s="40"/>
      <c r="C187" s="219" t="s">
        <v>257</v>
      </c>
      <c r="D187" s="219" t="s">
        <v>154</v>
      </c>
      <c r="E187" s="220" t="s">
        <v>230</v>
      </c>
      <c r="F187" s="221" t="s">
        <v>231</v>
      </c>
      <c r="G187" s="222" t="s">
        <v>213</v>
      </c>
      <c r="H187" s="223">
        <v>8.74</v>
      </c>
      <c r="I187" s="224"/>
      <c r="J187" s="225">
        <f>ROUND(I187*H187,2)</f>
        <v>0</v>
      </c>
      <c r="K187" s="221" t="s">
        <v>181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158</v>
      </c>
      <c r="AT187" s="230" t="s">
        <v>154</v>
      </c>
      <c r="AU187" s="230" t="s">
        <v>86</v>
      </c>
      <c r="AY187" s="18" t="s">
        <v>151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158</v>
      </c>
      <c r="BM187" s="230" t="s">
        <v>232</v>
      </c>
    </row>
    <row r="188" s="12" customFormat="1" ht="25.92" customHeight="1">
      <c r="A188" s="12"/>
      <c r="B188" s="203"/>
      <c r="C188" s="204"/>
      <c r="D188" s="205" t="s">
        <v>75</v>
      </c>
      <c r="E188" s="206" t="s">
        <v>233</v>
      </c>
      <c r="F188" s="206" t="s">
        <v>234</v>
      </c>
      <c r="G188" s="204"/>
      <c r="H188" s="204"/>
      <c r="I188" s="207"/>
      <c r="J188" s="208">
        <f>BK188</f>
        <v>0</v>
      </c>
      <c r="K188" s="204"/>
      <c r="L188" s="209"/>
      <c r="M188" s="210"/>
      <c r="N188" s="211"/>
      <c r="O188" s="211"/>
      <c r="P188" s="212">
        <f>P189+P195+P202+P204+P209+P220+P224+P249+P266+P282+P284</f>
        <v>0</v>
      </c>
      <c r="Q188" s="211"/>
      <c r="R188" s="212">
        <f>R189+R195+R202+R204+R209+R220+R224+R249+R266+R282+R284</f>
        <v>0.93187579999999984</v>
      </c>
      <c r="S188" s="211"/>
      <c r="T188" s="213">
        <f>T189+T195+T202+T204+T209+T220+T224+T249+T266+T282+T284</f>
        <v>0.072000000000000008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86</v>
      </c>
      <c r="AT188" s="215" t="s">
        <v>75</v>
      </c>
      <c r="AU188" s="215" t="s">
        <v>76</v>
      </c>
      <c r="AY188" s="214" t="s">
        <v>151</v>
      </c>
      <c r="BK188" s="216">
        <f>BK189+BK195+BK202+BK204+BK209+BK220+BK224+BK249+BK266+BK282+BK284</f>
        <v>0</v>
      </c>
    </row>
    <row r="189" s="12" customFormat="1" ht="22.8" customHeight="1">
      <c r="A189" s="12"/>
      <c r="B189" s="203"/>
      <c r="C189" s="204"/>
      <c r="D189" s="205" t="s">
        <v>75</v>
      </c>
      <c r="E189" s="217" t="s">
        <v>432</v>
      </c>
      <c r="F189" s="217" t="s">
        <v>433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SUM(P190:P194)</f>
        <v>0</v>
      </c>
      <c r="Q189" s="211"/>
      <c r="R189" s="212">
        <f>SUM(R190:R194)</f>
        <v>0</v>
      </c>
      <c r="S189" s="211"/>
      <c r="T189" s="213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86</v>
      </c>
      <c r="AT189" s="215" t="s">
        <v>75</v>
      </c>
      <c r="AU189" s="215" t="s">
        <v>84</v>
      </c>
      <c r="AY189" s="214" t="s">
        <v>151</v>
      </c>
      <c r="BK189" s="216">
        <f>SUM(BK190:BK194)</f>
        <v>0</v>
      </c>
    </row>
    <row r="190" s="2" customFormat="1" ht="24.15" customHeight="1">
      <c r="A190" s="39"/>
      <c r="B190" s="40"/>
      <c r="C190" s="219" t="s">
        <v>261</v>
      </c>
      <c r="D190" s="219" t="s">
        <v>154</v>
      </c>
      <c r="E190" s="220" t="s">
        <v>434</v>
      </c>
      <c r="F190" s="221" t="s">
        <v>435</v>
      </c>
      <c r="G190" s="222" t="s">
        <v>164</v>
      </c>
      <c r="H190" s="223">
        <v>13.8</v>
      </c>
      <c r="I190" s="224"/>
      <c r="J190" s="225">
        <f>ROUND(I190*H190,2)</f>
        <v>0</v>
      </c>
      <c r="K190" s="221" t="s">
        <v>181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243</v>
      </c>
      <c r="AT190" s="230" t="s">
        <v>154</v>
      </c>
      <c r="AU190" s="230" t="s">
        <v>86</v>
      </c>
      <c r="AY190" s="18" t="s">
        <v>151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243</v>
      </c>
      <c r="BM190" s="230" t="s">
        <v>436</v>
      </c>
    </row>
    <row r="191" s="14" customFormat="1">
      <c r="A191" s="14"/>
      <c r="B191" s="243"/>
      <c r="C191" s="244"/>
      <c r="D191" s="234" t="s">
        <v>167</v>
      </c>
      <c r="E191" s="245" t="s">
        <v>1</v>
      </c>
      <c r="F191" s="246" t="s">
        <v>437</v>
      </c>
      <c r="G191" s="244"/>
      <c r="H191" s="247">
        <v>13.8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167</v>
      </c>
      <c r="AU191" s="253" t="s">
        <v>86</v>
      </c>
      <c r="AV191" s="14" t="s">
        <v>86</v>
      </c>
      <c r="AW191" s="14" t="s">
        <v>32</v>
      </c>
      <c r="AX191" s="14" t="s">
        <v>84</v>
      </c>
      <c r="AY191" s="253" t="s">
        <v>151</v>
      </c>
    </row>
    <row r="192" s="2" customFormat="1" ht="16.5" customHeight="1">
      <c r="A192" s="39"/>
      <c r="B192" s="40"/>
      <c r="C192" s="281" t="s">
        <v>269</v>
      </c>
      <c r="D192" s="281" t="s">
        <v>313</v>
      </c>
      <c r="E192" s="282" t="s">
        <v>438</v>
      </c>
      <c r="F192" s="283" t="s">
        <v>439</v>
      </c>
      <c r="G192" s="284" t="s">
        <v>440</v>
      </c>
      <c r="H192" s="285">
        <v>51.06</v>
      </c>
      <c r="I192" s="286"/>
      <c r="J192" s="287">
        <f>ROUND(I192*H192,2)</f>
        <v>0</v>
      </c>
      <c r="K192" s="283" t="s">
        <v>1</v>
      </c>
      <c r="L192" s="288"/>
      <c r="M192" s="289" t="s">
        <v>1</v>
      </c>
      <c r="N192" s="290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316</v>
      </c>
      <c r="AT192" s="230" t="s">
        <v>313</v>
      </c>
      <c r="AU192" s="230" t="s">
        <v>86</v>
      </c>
      <c r="AY192" s="18" t="s">
        <v>151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243</v>
      </c>
      <c r="BM192" s="230" t="s">
        <v>441</v>
      </c>
    </row>
    <row r="193" s="14" customFormat="1">
      <c r="A193" s="14"/>
      <c r="B193" s="243"/>
      <c r="C193" s="244"/>
      <c r="D193" s="234" t="s">
        <v>167</v>
      </c>
      <c r="E193" s="244"/>
      <c r="F193" s="246" t="s">
        <v>442</v>
      </c>
      <c r="G193" s="244"/>
      <c r="H193" s="247">
        <v>51.06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167</v>
      </c>
      <c r="AU193" s="253" t="s">
        <v>86</v>
      </c>
      <c r="AV193" s="14" t="s">
        <v>86</v>
      </c>
      <c r="AW193" s="14" t="s">
        <v>4</v>
      </c>
      <c r="AX193" s="14" t="s">
        <v>84</v>
      </c>
      <c r="AY193" s="253" t="s">
        <v>151</v>
      </c>
    </row>
    <row r="194" s="2" customFormat="1" ht="24.15" customHeight="1">
      <c r="A194" s="39"/>
      <c r="B194" s="40"/>
      <c r="C194" s="219" t="s">
        <v>273</v>
      </c>
      <c r="D194" s="219" t="s">
        <v>154</v>
      </c>
      <c r="E194" s="220" t="s">
        <v>443</v>
      </c>
      <c r="F194" s="221" t="s">
        <v>444</v>
      </c>
      <c r="G194" s="222" t="s">
        <v>242</v>
      </c>
      <c r="H194" s="276"/>
      <c r="I194" s="224"/>
      <c r="J194" s="225">
        <f>ROUND(I194*H194,2)</f>
        <v>0</v>
      </c>
      <c r="K194" s="221" t="s">
        <v>181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243</v>
      </c>
      <c r="AT194" s="230" t="s">
        <v>154</v>
      </c>
      <c r="AU194" s="230" t="s">
        <v>86</v>
      </c>
      <c r="AY194" s="18" t="s">
        <v>151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243</v>
      </c>
      <c r="BM194" s="230" t="s">
        <v>445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235</v>
      </c>
      <c r="F195" s="217" t="s">
        <v>236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SUM(P196:P201)</f>
        <v>0</v>
      </c>
      <c r="Q195" s="211"/>
      <c r="R195" s="212">
        <f>SUM(R196:R201)</f>
        <v>0.1260336</v>
      </c>
      <c r="S195" s="211"/>
      <c r="T195" s="213">
        <f>SUM(T196:T201)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75</v>
      </c>
      <c r="AU195" s="215" t="s">
        <v>84</v>
      </c>
      <c r="AY195" s="214" t="s">
        <v>151</v>
      </c>
      <c r="BK195" s="216">
        <f>SUM(BK196:BK201)</f>
        <v>0</v>
      </c>
    </row>
    <row r="196" s="2" customFormat="1" ht="24.15" customHeight="1">
      <c r="A196" s="39"/>
      <c r="B196" s="40"/>
      <c r="C196" s="219" t="s">
        <v>7</v>
      </c>
      <c r="D196" s="219" t="s">
        <v>154</v>
      </c>
      <c r="E196" s="220" t="s">
        <v>446</v>
      </c>
      <c r="F196" s="221" t="s">
        <v>447</v>
      </c>
      <c r="G196" s="222" t="s">
        <v>164</v>
      </c>
      <c r="H196" s="223">
        <v>47.74</v>
      </c>
      <c r="I196" s="224"/>
      <c r="J196" s="225">
        <f>ROUND(I196*H196,2)</f>
        <v>0</v>
      </c>
      <c r="K196" s="221" t="s">
        <v>181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243</v>
      </c>
      <c r="AT196" s="230" t="s">
        <v>154</v>
      </c>
      <c r="AU196" s="230" t="s">
        <v>86</v>
      </c>
      <c r="AY196" s="18" t="s">
        <v>151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243</v>
      </c>
      <c r="BM196" s="230" t="s">
        <v>633</v>
      </c>
    </row>
    <row r="197" s="14" customFormat="1">
      <c r="A197" s="14"/>
      <c r="B197" s="243"/>
      <c r="C197" s="244"/>
      <c r="D197" s="234" t="s">
        <v>167</v>
      </c>
      <c r="E197" s="245" t="s">
        <v>1</v>
      </c>
      <c r="F197" s="246" t="s">
        <v>419</v>
      </c>
      <c r="G197" s="244"/>
      <c r="H197" s="247">
        <v>47.74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167</v>
      </c>
      <c r="AU197" s="253" t="s">
        <v>86</v>
      </c>
      <c r="AV197" s="14" t="s">
        <v>86</v>
      </c>
      <c r="AW197" s="14" t="s">
        <v>32</v>
      </c>
      <c r="AX197" s="14" t="s">
        <v>84</v>
      </c>
      <c r="AY197" s="253" t="s">
        <v>151</v>
      </c>
    </row>
    <row r="198" s="2" customFormat="1" ht="24.15" customHeight="1">
      <c r="A198" s="39"/>
      <c r="B198" s="40"/>
      <c r="C198" s="281" t="s">
        <v>280</v>
      </c>
      <c r="D198" s="281" t="s">
        <v>313</v>
      </c>
      <c r="E198" s="282" t="s">
        <v>449</v>
      </c>
      <c r="F198" s="283" t="s">
        <v>450</v>
      </c>
      <c r="G198" s="284" t="s">
        <v>164</v>
      </c>
      <c r="H198" s="285">
        <v>105.028</v>
      </c>
      <c r="I198" s="286"/>
      <c r="J198" s="287">
        <f>ROUND(I198*H198,2)</f>
        <v>0</v>
      </c>
      <c r="K198" s="283" t="s">
        <v>181</v>
      </c>
      <c r="L198" s="288"/>
      <c r="M198" s="289" t="s">
        <v>1</v>
      </c>
      <c r="N198" s="290" t="s">
        <v>41</v>
      </c>
      <c r="O198" s="92"/>
      <c r="P198" s="228">
        <f>O198*H198</f>
        <v>0</v>
      </c>
      <c r="Q198" s="228">
        <v>0.0011999999999999998</v>
      </c>
      <c r="R198" s="228">
        <f>Q198*H198</f>
        <v>0.1260336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316</v>
      </c>
      <c r="AT198" s="230" t="s">
        <v>313</v>
      </c>
      <c r="AU198" s="230" t="s">
        <v>86</v>
      </c>
      <c r="AY198" s="18" t="s">
        <v>151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243</v>
      </c>
      <c r="BM198" s="230" t="s">
        <v>634</v>
      </c>
    </row>
    <row r="199" s="14" customFormat="1">
      <c r="A199" s="14"/>
      <c r="B199" s="243"/>
      <c r="C199" s="244"/>
      <c r="D199" s="234" t="s">
        <v>167</v>
      </c>
      <c r="E199" s="244"/>
      <c r="F199" s="246" t="s">
        <v>452</v>
      </c>
      <c r="G199" s="244"/>
      <c r="H199" s="247">
        <v>105.028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167</v>
      </c>
      <c r="AU199" s="253" t="s">
        <v>86</v>
      </c>
      <c r="AV199" s="14" t="s">
        <v>86</v>
      </c>
      <c r="AW199" s="14" t="s">
        <v>4</v>
      </c>
      <c r="AX199" s="14" t="s">
        <v>84</v>
      </c>
      <c r="AY199" s="253" t="s">
        <v>151</v>
      </c>
    </row>
    <row r="200" s="2" customFormat="1" ht="24.15" customHeight="1">
      <c r="A200" s="39"/>
      <c r="B200" s="40"/>
      <c r="C200" s="219" t="s">
        <v>284</v>
      </c>
      <c r="D200" s="219" t="s">
        <v>154</v>
      </c>
      <c r="E200" s="220" t="s">
        <v>453</v>
      </c>
      <c r="F200" s="221" t="s">
        <v>454</v>
      </c>
      <c r="G200" s="222" t="s">
        <v>242</v>
      </c>
      <c r="H200" s="276"/>
      <c r="I200" s="224"/>
      <c r="J200" s="225">
        <f>ROUND(I200*H200,2)</f>
        <v>0</v>
      </c>
      <c r="K200" s="221" t="s">
        <v>181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243</v>
      </c>
      <c r="AT200" s="230" t="s">
        <v>154</v>
      </c>
      <c r="AU200" s="230" t="s">
        <v>86</v>
      </c>
      <c r="AY200" s="18" t="s">
        <v>151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243</v>
      </c>
      <c r="BM200" s="230" t="s">
        <v>455</v>
      </c>
    </row>
    <row r="201" s="2" customFormat="1" ht="37.8" customHeight="1">
      <c r="A201" s="39"/>
      <c r="B201" s="40"/>
      <c r="C201" s="219" t="s">
        <v>288</v>
      </c>
      <c r="D201" s="219" t="s">
        <v>154</v>
      </c>
      <c r="E201" s="220" t="s">
        <v>456</v>
      </c>
      <c r="F201" s="221" t="s">
        <v>457</v>
      </c>
      <c r="G201" s="222" t="s">
        <v>164</v>
      </c>
      <c r="H201" s="223">
        <v>5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243</v>
      </c>
      <c r="AT201" s="230" t="s">
        <v>154</v>
      </c>
      <c r="AU201" s="230" t="s">
        <v>86</v>
      </c>
      <c r="AY201" s="18" t="s">
        <v>151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243</v>
      </c>
      <c r="BM201" s="230" t="s">
        <v>635</v>
      </c>
    </row>
    <row r="202" s="12" customFormat="1" ht="22.8" customHeight="1">
      <c r="A202" s="12"/>
      <c r="B202" s="203"/>
      <c r="C202" s="204"/>
      <c r="D202" s="205" t="s">
        <v>75</v>
      </c>
      <c r="E202" s="217" t="s">
        <v>459</v>
      </c>
      <c r="F202" s="217" t="s">
        <v>460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P203</f>
        <v>0</v>
      </c>
      <c r="Q202" s="211"/>
      <c r="R202" s="212">
        <f>R203</f>
        <v>0</v>
      </c>
      <c r="S202" s="211"/>
      <c r="T202" s="213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86</v>
      </c>
      <c r="AT202" s="215" t="s">
        <v>75</v>
      </c>
      <c r="AU202" s="215" t="s">
        <v>84</v>
      </c>
      <c r="AY202" s="214" t="s">
        <v>151</v>
      </c>
      <c r="BK202" s="216">
        <f>BK203</f>
        <v>0</v>
      </c>
    </row>
    <row r="203" s="2" customFormat="1" ht="16.5" customHeight="1">
      <c r="A203" s="39"/>
      <c r="B203" s="40"/>
      <c r="C203" s="219" t="s">
        <v>292</v>
      </c>
      <c r="D203" s="219" t="s">
        <v>154</v>
      </c>
      <c r="E203" s="220" t="s">
        <v>461</v>
      </c>
      <c r="F203" s="221" t="s">
        <v>462</v>
      </c>
      <c r="G203" s="222" t="s">
        <v>187</v>
      </c>
      <c r="H203" s="223">
        <v>246</v>
      </c>
      <c r="I203" s="224"/>
      <c r="J203" s="225">
        <f>ROUND(I203*H203,2)</f>
        <v>0</v>
      </c>
      <c r="K203" s="221" t="s">
        <v>181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243</v>
      </c>
      <c r="AT203" s="230" t="s">
        <v>154</v>
      </c>
      <c r="AU203" s="230" t="s">
        <v>86</v>
      </c>
      <c r="AY203" s="18" t="s">
        <v>151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243</v>
      </c>
      <c r="BM203" s="230" t="s">
        <v>636</v>
      </c>
    </row>
    <row r="204" s="12" customFormat="1" ht="22.8" customHeight="1">
      <c r="A204" s="12"/>
      <c r="B204" s="203"/>
      <c r="C204" s="204"/>
      <c r="D204" s="205" t="s">
        <v>75</v>
      </c>
      <c r="E204" s="217" t="s">
        <v>464</v>
      </c>
      <c r="F204" s="217" t="s">
        <v>465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SUM(P205:P208)</f>
        <v>0</v>
      </c>
      <c r="Q204" s="211"/>
      <c r="R204" s="212">
        <f>SUM(R205:R208)</f>
        <v>0</v>
      </c>
      <c r="S204" s="211"/>
      <c r="T204" s="213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75</v>
      </c>
      <c r="AU204" s="215" t="s">
        <v>84</v>
      </c>
      <c r="AY204" s="214" t="s">
        <v>151</v>
      </c>
      <c r="BK204" s="216">
        <f>SUM(BK205:BK208)</f>
        <v>0</v>
      </c>
    </row>
    <row r="205" s="2" customFormat="1" ht="24.15" customHeight="1">
      <c r="A205" s="39"/>
      <c r="B205" s="40"/>
      <c r="C205" s="219" t="s">
        <v>296</v>
      </c>
      <c r="D205" s="219" t="s">
        <v>154</v>
      </c>
      <c r="E205" s="220" t="s">
        <v>466</v>
      </c>
      <c r="F205" s="221" t="s">
        <v>467</v>
      </c>
      <c r="G205" s="222" t="s">
        <v>203</v>
      </c>
      <c r="H205" s="223">
        <v>2</v>
      </c>
      <c r="I205" s="224"/>
      <c r="J205" s="225">
        <f>ROUND(I205*H205,2)</f>
        <v>0</v>
      </c>
      <c r="K205" s="221" t="s">
        <v>468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243</v>
      </c>
      <c r="AT205" s="230" t="s">
        <v>154</v>
      </c>
      <c r="AU205" s="230" t="s">
        <v>86</v>
      </c>
      <c r="AY205" s="18" t="s">
        <v>151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243</v>
      </c>
      <c r="BM205" s="230" t="s">
        <v>637</v>
      </c>
    </row>
    <row r="206" s="2" customFormat="1">
      <c r="A206" s="39"/>
      <c r="B206" s="40"/>
      <c r="C206" s="41"/>
      <c r="D206" s="234" t="s">
        <v>265</v>
      </c>
      <c r="E206" s="41"/>
      <c r="F206" s="277" t="s">
        <v>470</v>
      </c>
      <c r="G206" s="41"/>
      <c r="H206" s="41"/>
      <c r="I206" s="278"/>
      <c r="J206" s="41"/>
      <c r="K206" s="41"/>
      <c r="L206" s="45"/>
      <c r="M206" s="279"/>
      <c r="N206" s="280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265</v>
      </c>
      <c r="AU206" s="18" t="s">
        <v>86</v>
      </c>
    </row>
    <row r="207" s="2" customFormat="1" ht="16.5" customHeight="1">
      <c r="A207" s="39"/>
      <c r="B207" s="40"/>
      <c r="C207" s="219" t="s">
        <v>302</v>
      </c>
      <c r="D207" s="219" t="s">
        <v>154</v>
      </c>
      <c r="E207" s="220" t="s">
        <v>471</v>
      </c>
      <c r="F207" s="221" t="s">
        <v>472</v>
      </c>
      <c r="G207" s="222" t="s">
        <v>203</v>
      </c>
      <c r="H207" s="223">
        <v>2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243</v>
      </c>
      <c r="AT207" s="230" t="s">
        <v>154</v>
      </c>
      <c r="AU207" s="230" t="s">
        <v>86</v>
      </c>
      <c r="AY207" s="18" t="s">
        <v>151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243</v>
      </c>
      <c r="BM207" s="230" t="s">
        <v>638</v>
      </c>
    </row>
    <row r="208" s="2" customFormat="1" ht="24.15" customHeight="1">
      <c r="A208" s="39"/>
      <c r="B208" s="40"/>
      <c r="C208" s="219" t="s">
        <v>307</v>
      </c>
      <c r="D208" s="219" t="s">
        <v>154</v>
      </c>
      <c r="E208" s="220" t="s">
        <v>474</v>
      </c>
      <c r="F208" s="221" t="s">
        <v>475</v>
      </c>
      <c r="G208" s="222" t="s">
        <v>213</v>
      </c>
      <c r="H208" s="223">
        <v>0.13100000000000002</v>
      </c>
      <c r="I208" s="224"/>
      <c r="J208" s="225">
        <f>ROUND(I208*H208,2)</f>
        <v>0</v>
      </c>
      <c r="K208" s="221" t="s">
        <v>468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243</v>
      </c>
      <c r="AT208" s="230" t="s">
        <v>154</v>
      </c>
      <c r="AU208" s="230" t="s">
        <v>86</v>
      </c>
      <c r="AY208" s="18" t="s">
        <v>151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243</v>
      </c>
      <c r="BM208" s="230" t="s">
        <v>639</v>
      </c>
    </row>
    <row r="209" s="12" customFormat="1" ht="22.8" customHeight="1">
      <c r="A209" s="12"/>
      <c r="B209" s="203"/>
      <c r="C209" s="204"/>
      <c r="D209" s="205" t="s">
        <v>75</v>
      </c>
      <c r="E209" s="217" t="s">
        <v>477</v>
      </c>
      <c r="F209" s="217" t="s">
        <v>478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SUM(P210:P219)</f>
        <v>0</v>
      </c>
      <c r="Q209" s="211"/>
      <c r="R209" s="212">
        <f>SUM(R210:R219)</f>
        <v>0.13053999999999998</v>
      </c>
      <c r="S209" s="211"/>
      <c r="T209" s="213">
        <f>SUM(T210:T219)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86</v>
      </c>
      <c r="AT209" s="215" t="s">
        <v>75</v>
      </c>
      <c r="AU209" s="215" t="s">
        <v>84</v>
      </c>
      <c r="AY209" s="214" t="s">
        <v>151</v>
      </c>
      <c r="BK209" s="216">
        <f>SUM(BK210:BK219)</f>
        <v>0</v>
      </c>
    </row>
    <row r="210" s="2" customFormat="1" ht="37.8" customHeight="1">
      <c r="A210" s="39"/>
      <c r="B210" s="40"/>
      <c r="C210" s="219" t="s">
        <v>312</v>
      </c>
      <c r="D210" s="219" t="s">
        <v>154</v>
      </c>
      <c r="E210" s="220" t="s">
        <v>479</v>
      </c>
      <c r="F210" s="221" t="s">
        <v>480</v>
      </c>
      <c r="G210" s="222" t="s">
        <v>187</v>
      </c>
      <c r="H210" s="223">
        <v>246</v>
      </c>
      <c r="I210" s="224"/>
      <c r="J210" s="225">
        <f>ROUND(I210*H210,2)</f>
        <v>0</v>
      </c>
      <c r="K210" s="221" t="s">
        <v>181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0.00012</v>
      </c>
      <c r="R210" s="228">
        <f>Q210*H210</f>
        <v>0.02952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243</v>
      </c>
      <c r="AT210" s="230" t="s">
        <v>154</v>
      </c>
      <c r="AU210" s="230" t="s">
        <v>86</v>
      </c>
      <c r="AY210" s="18" t="s">
        <v>151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243</v>
      </c>
      <c r="BM210" s="230" t="s">
        <v>640</v>
      </c>
    </row>
    <row r="211" s="2" customFormat="1">
      <c r="A211" s="39"/>
      <c r="B211" s="40"/>
      <c r="C211" s="41"/>
      <c r="D211" s="234" t="s">
        <v>265</v>
      </c>
      <c r="E211" s="41"/>
      <c r="F211" s="277" t="s">
        <v>482</v>
      </c>
      <c r="G211" s="41"/>
      <c r="H211" s="41"/>
      <c r="I211" s="278"/>
      <c r="J211" s="41"/>
      <c r="K211" s="41"/>
      <c r="L211" s="45"/>
      <c r="M211" s="279"/>
      <c r="N211" s="280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265</v>
      </c>
      <c r="AU211" s="18" t="s">
        <v>86</v>
      </c>
    </row>
    <row r="212" s="2" customFormat="1" ht="37.8" customHeight="1">
      <c r="A212" s="39"/>
      <c r="B212" s="40"/>
      <c r="C212" s="219" t="s">
        <v>320</v>
      </c>
      <c r="D212" s="219" t="s">
        <v>154</v>
      </c>
      <c r="E212" s="220" t="s">
        <v>483</v>
      </c>
      <c r="F212" s="221" t="s">
        <v>484</v>
      </c>
      <c r="G212" s="222" t="s">
        <v>164</v>
      </c>
      <c r="H212" s="223">
        <v>50</v>
      </c>
      <c r="I212" s="224"/>
      <c r="J212" s="225">
        <f>ROUND(I212*H212,2)</f>
        <v>0</v>
      </c>
      <c r="K212" s="221" t="s">
        <v>181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0.00174</v>
      </c>
      <c r="R212" s="228">
        <f>Q212*H212</f>
        <v>0.087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243</v>
      </c>
      <c r="AT212" s="230" t="s">
        <v>154</v>
      </c>
      <c r="AU212" s="230" t="s">
        <v>86</v>
      </c>
      <c r="AY212" s="18" t="s">
        <v>151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243</v>
      </c>
      <c r="BM212" s="230" t="s">
        <v>641</v>
      </c>
    </row>
    <row r="213" s="2" customFormat="1" ht="16.5" customHeight="1">
      <c r="A213" s="39"/>
      <c r="B213" s="40"/>
      <c r="C213" s="281" t="s">
        <v>326</v>
      </c>
      <c r="D213" s="281" t="s">
        <v>313</v>
      </c>
      <c r="E213" s="282" t="s">
        <v>486</v>
      </c>
      <c r="F213" s="283" t="s">
        <v>487</v>
      </c>
      <c r="G213" s="284" t="s">
        <v>203</v>
      </c>
      <c r="H213" s="285">
        <v>6</v>
      </c>
      <c r="I213" s="286"/>
      <c r="J213" s="287">
        <f>ROUND(I213*H213,2)</f>
        <v>0</v>
      </c>
      <c r="K213" s="283" t="s">
        <v>181</v>
      </c>
      <c r="L213" s="288"/>
      <c r="M213" s="289" t="s">
        <v>1</v>
      </c>
      <c r="N213" s="290" t="s">
        <v>41</v>
      </c>
      <c r="O213" s="92"/>
      <c r="P213" s="228">
        <f>O213*H213</f>
        <v>0</v>
      </c>
      <c r="Q213" s="228">
        <v>6E-05</v>
      </c>
      <c r="R213" s="228">
        <f>Q213*H213</f>
        <v>0.00036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316</v>
      </c>
      <c r="AT213" s="230" t="s">
        <v>313</v>
      </c>
      <c r="AU213" s="230" t="s">
        <v>86</v>
      </c>
      <c r="AY213" s="18" t="s">
        <v>151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243</v>
      </c>
      <c r="BM213" s="230" t="s">
        <v>642</v>
      </c>
    </row>
    <row r="214" s="2" customFormat="1">
      <c r="A214" s="39"/>
      <c r="B214" s="40"/>
      <c r="C214" s="41"/>
      <c r="D214" s="234" t="s">
        <v>265</v>
      </c>
      <c r="E214" s="41"/>
      <c r="F214" s="277" t="s">
        <v>489</v>
      </c>
      <c r="G214" s="41"/>
      <c r="H214" s="41"/>
      <c r="I214" s="278"/>
      <c r="J214" s="41"/>
      <c r="K214" s="41"/>
      <c r="L214" s="45"/>
      <c r="M214" s="279"/>
      <c r="N214" s="280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265</v>
      </c>
      <c r="AU214" s="18" t="s">
        <v>86</v>
      </c>
    </row>
    <row r="215" s="2" customFormat="1" ht="24.15" customHeight="1">
      <c r="A215" s="39"/>
      <c r="B215" s="40"/>
      <c r="C215" s="219" t="s">
        <v>316</v>
      </c>
      <c r="D215" s="219" t="s">
        <v>154</v>
      </c>
      <c r="E215" s="220" t="s">
        <v>490</v>
      </c>
      <c r="F215" s="221" t="s">
        <v>491</v>
      </c>
      <c r="G215" s="222" t="s">
        <v>187</v>
      </c>
      <c r="H215" s="223">
        <v>43</v>
      </c>
      <c r="I215" s="224"/>
      <c r="J215" s="225">
        <f>ROUND(I215*H215,2)</f>
        <v>0</v>
      </c>
      <c r="K215" s="221" t="s">
        <v>181</v>
      </c>
      <c r="L215" s="45"/>
      <c r="M215" s="226" t="s">
        <v>1</v>
      </c>
      <c r="N215" s="227" t="s">
        <v>41</v>
      </c>
      <c r="O215" s="92"/>
      <c r="P215" s="228">
        <f>O215*H215</f>
        <v>0</v>
      </c>
      <c r="Q215" s="228">
        <v>6E-05</v>
      </c>
      <c r="R215" s="228">
        <f>Q215*H215</f>
        <v>0.00258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243</v>
      </c>
      <c r="AT215" s="230" t="s">
        <v>154</v>
      </c>
      <c r="AU215" s="230" t="s">
        <v>86</v>
      </c>
      <c r="AY215" s="18" t="s">
        <v>151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243</v>
      </c>
      <c r="BM215" s="230" t="s">
        <v>643</v>
      </c>
    </row>
    <row r="216" s="2" customFormat="1" ht="24.15" customHeight="1">
      <c r="A216" s="39"/>
      <c r="B216" s="40"/>
      <c r="C216" s="219" t="s">
        <v>334</v>
      </c>
      <c r="D216" s="219" t="s">
        <v>154</v>
      </c>
      <c r="E216" s="220" t="s">
        <v>493</v>
      </c>
      <c r="F216" s="221" t="s">
        <v>494</v>
      </c>
      <c r="G216" s="222" t="s">
        <v>187</v>
      </c>
      <c r="H216" s="223">
        <v>6</v>
      </c>
      <c r="I216" s="224"/>
      <c r="J216" s="225">
        <f>ROUND(I216*H216,2)</f>
        <v>0</v>
      </c>
      <c r="K216" s="221" t="s">
        <v>181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0.0001</v>
      </c>
      <c r="R216" s="228">
        <f>Q216*H216</f>
        <v>0.00060000000000000008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243</v>
      </c>
      <c r="AT216" s="230" t="s">
        <v>154</v>
      </c>
      <c r="AU216" s="230" t="s">
        <v>86</v>
      </c>
      <c r="AY216" s="18" t="s">
        <v>151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243</v>
      </c>
      <c r="BM216" s="230" t="s">
        <v>644</v>
      </c>
    </row>
    <row r="217" s="2" customFormat="1" ht="21.75" customHeight="1">
      <c r="A217" s="39"/>
      <c r="B217" s="40"/>
      <c r="C217" s="219" t="s">
        <v>338</v>
      </c>
      <c r="D217" s="219" t="s">
        <v>154</v>
      </c>
      <c r="E217" s="220" t="s">
        <v>496</v>
      </c>
      <c r="F217" s="221" t="s">
        <v>497</v>
      </c>
      <c r="G217" s="222" t="s">
        <v>187</v>
      </c>
      <c r="H217" s="223">
        <v>8</v>
      </c>
      <c r="I217" s="224"/>
      <c r="J217" s="225">
        <f>ROUND(I217*H217,2)</f>
        <v>0</v>
      </c>
      <c r="K217" s="221" t="s">
        <v>181</v>
      </c>
      <c r="L217" s="45"/>
      <c r="M217" s="226" t="s">
        <v>1</v>
      </c>
      <c r="N217" s="227" t="s">
        <v>41</v>
      </c>
      <c r="O217" s="92"/>
      <c r="P217" s="228">
        <f>O217*H217</f>
        <v>0</v>
      </c>
      <c r="Q217" s="228">
        <v>6E-05</v>
      </c>
      <c r="R217" s="228">
        <f>Q217*H217</f>
        <v>0.00048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243</v>
      </c>
      <c r="AT217" s="230" t="s">
        <v>154</v>
      </c>
      <c r="AU217" s="230" t="s">
        <v>86</v>
      </c>
      <c r="AY217" s="18" t="s">
        <v>151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0</v>
      </c>
      <c r="BL217" s="18" t="s">
        <v>243</v>
      </c>
      <c r="BM217" s="230" t="s">
        <v>645</v>
      </c>
    </row>
    <row r="218" s="2" customFormat="1" ht="16.5" customHeight="1">
      <c r="A218" s="39"/>
      <c r="B218" s="40"/>
      <c r="C218" s="281" t="s">
        <v>342</v>
      </c>
      <c r="D218" s="281" t="s">
        <v>313</v>
      </c>
      <c r="E218" s="282" t="s">
        <v>499</v>
      </c>
      <c r="F218" s="283" t="s">
        <v>500</v>
      </c>
      <c r="G218" s="284" t="s">
        <v>501</v>
      </c>
      <c r="H218" s="285">
        <v>10</v>
      </c>
      <c r="I218" s="286"/>
      <c r="J218" s="287">
        <f>ROUND(I218*H218,2)</f>
        <v>0</v>
      </c>
      <c r="K218" s="283" t="s">
        <v>468</v>
      </c>
      <c r="L218" s="288"/>
      <c r="M218" s="289" t="s">
        <v>1</v>
      </c>
      <c r="N218" s="290" t="s">
        <v>41</v>
      </c>
      <c r="O218" s="92"/>
      <c r="P218" s="228">
        <f>O218*H218</f>
        <v>0</v>
      </c>
      <c r="Q218" s="228">
        <v>0.001</v>
      </c>
      <c r="R218" s="228">
        <f>Q218*H218</f>
        <v>0.01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316</v>
      </c>
      <c r="AT218" s="230" t="s">
        <v>313</v>
      </c>
      <c r="AU218" s="230" t="s">
        <v>86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243</v>
      </c>
      <c r="BM218" s="230" t="s">
        <v>646</v>
      </c>
    </row>
    <row r="219" s="2" customFormat="1">
      <c r="A219" s="39"/>
      <c r="B219" s="40"/>
      <c r="C219" s="41"/>
      <c r="D219" s="234" t="s">
        <v>265</v>
      </c>
      <c r="E219" s="41"/>
      <c r="F219" s="277" t="s">
        <v>503</v>
      </c>
      <c r="G219" s="41"/>
      <c r="H219" s="41"/>
      <c r="I219" s="278"/>
      <c r="J219" s="41"/>
      <c r="K219" s="41"/>
      <c r="L219" s="45"/>
      <c r="M219" s="279"/>
      <c r="N219" s="280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265</v>
      </c>
      <c r="AU219" s="18" t="s">
        <v>86</v>
      </c>
    </row>
    <row r="220" s="12" customFormat="1" ht="22.8" customHeight="1">
      <c r="A220" s="12"/>
      <c r="B220" s="203"/>
      <c r="C220" s="204"/>
      <c r="D220" s="205" t="s">
        <v>75</v>
      </c>
      <c r="E220" s="217" t="s">
        <v>237</v>
      </c>
      <c r="F220" s="217" t="s">
        <v>238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SUM(P221:P223)</f>
        <v>0</v>
      </c>
      <c r="Q220" s="211"/>
      <c r="R220" s="212">
        <f>SUM(R221:R223)</f>
        <v>0</v>
      </c>
      <c r="S220" s="211"/>
      <c r="T220" s="213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86</v>
      </c>
      <c r="AT220" s="215" t="s">
        <v>75</v>
      </c>
      <c r="AU220" s="215" t="s">
        <v>84</v>
      </c>
      <c r="AY220" s="214" t="s">
        <v>151</v>
      </c>
      <c r="BK220" s="216">
        <f>SUM(BK221:BK223)</f>
        <v>0</v>
      </c>
    </row>
    <row r="221" s="2" customFormat="1" ht="24.15" customHeight="1">
      <c r="A221" s="39"/>
      <c r="B221" s="40"/>
      <c r="C221" s="219" t="s">
        <v>346</v>
      </c>
      <c r="D221" s="219" t="s">
        <v>154</v>
      </c>
      <c r="E221" s="220" t="s">
        <v>240</v>
      </c>
      <c r="F221" s="221" t="s">
        <v>241</v>
      </c>
      <c r="G221" s="222" t="s">
        <v>242</v>
      </c>
      <c r="H221" s="276"/>
      <c r="I221" s="224"/>
      <c r="J221" s="225">
        <f>ROUND(I221*H221,2)</f>
        <v>0</v>
      </c>
      <c r="K221" s="221" t="s">
        <v>181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243</v>
      </c>
      <c r="AT221" s="230" t="s">
        <v>154</v>
      </c>
      <c r="AU221" s="230" t="s">
        <v>86</v>
      </c>
      <c r="AY221" s="18" t="s">
        <v>151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243</v>
      </c>
      <c r="BM221" s="230" t="s">
        <v>244</v>
      </c>
    </row>
    <row r="222" s="2" customFormat="1" ht="37.8" customHeight="1">
      <c r="A222" s="39"/>
      <c r="B222" s="40"/>
      <c r="C222" s="219" t="s">
        <v>350</v>
      </c>
      <c r="D222" s="219" t="s">
        <v>154</v>
      </c>
      <c r="E222" s="220" t="s">
        <v>246</v>
      </c>
      <c r="F222" s="221" t="s">
        <v>247</v>
      </c>
      <c r="G222" s="222" t="s">
        <v>164</v>
      </c>
      <c r="H222" s="223">
        <v>6.84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243</v>
      </c>
      <c r="AT222" s="230" t="s">
        <v>154</v>
      </c>
      <c r="AU222" s="230" t="s">
        <v>86</v>
      </c>
      <c r="AY222" s="18" t="s">
        <v>151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243</v>
      </c>
      <c r="BM222" s="230" t="s">
        <v>248</v>
      </c>
    </row>
    <row r="223" s="14" customFormat="1">
      <c r="A223" s="14"/>
      <c r="B223" s="243"/>
      <c r="C223" s="244"/>
      <c r="D223" s="234" t="s">
        <v>167</v>
      </c>
      <c r="E223" s="245" t="s">
        <v>1</v>
      </c>
      <c r="F223" s="246" t="s">
        <v>504</v>
      </c>
      <c r="G223" s="244"/>
      <c r="H223" s="247">
        <v>6.84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167</v>
      </c>
      <c r="AU223" s="253" t="s">
        <v>86</v>
      </c>
      <c r="AV223" s="14" t="s">
        <v>86</v>
      </c>
      <c r="AW223" s="14" t="s">
        <v>32</v>
      </c>
      <c r="AX223" s="14" t="s">
        <v>84</v>
      </c>
      <c r="AY223" s="253" t="s">
        <v>151</v>
      </c>
    </row>
    <row r="224" s="12" customFormat="1" ht="22.8" customHeight="1">
      <c r="A224" s="12"/>
      <c r="B224" s="203"/>
      <c r="C224" s="204"/>
      <c r="D224" s="205" t="s">
        <v>75</v>
      </c>
      <c r="E224" s="217" t="s">
        <v>250</v>
      </c>
      <c r="F224" s="217" t="s">
        <v>251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SUM(P225:P248)</f>
        <v>0</v>
      </c>
      <c r="Q224" s="211"/>
      <c r="R224" s="212">
        <f>SUM(R225:R248)</f>
        <v>0</v>
      </c>
      <c r="S224" s="211"/>
      <c r="T224" s="213">
        <f>SUM(T225:T248)</f>
        <v>0.072000000000000008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86</v>
      </c>
      <c r="AT224" s="215" t="s">
        <v>75</v>
      </c>
      <c r="AU224" s="215" t="s">
        <v>84</v>
      </c>
      <c r="AY224" s="214" t="s">
        <v>151</v>
      </c>
      <c r="BK224" s="216">
        <f>SUM(BK225:BK248)</f>
        <v>0</v>
      </c>
    </row>
    <row r="225" s="2" customFormat="1" ht="24.15" customHeight="1">
      <c r="A225" s="39"/>
      <c r="B225" s="40"/>
      <c r="C225" s="219" t="s">
        <v>355</v>
      </c>
      <c r="D225" s="219" t="s">
        <v>154</v>
      </c>
      <c r="E225" s="220" t="s">
        <v>252</v>
      </c>
      <c r="F225" s="221" t="s">
        <v>253</v>
      </c>
      <c r="G225" s="222" t="s">
        <v>203</v>
      </c>
      <c r="H225" s="223">
        <v>3</v>
      </c>
      <c r="I225" s="224"/>
      <c r="J225" s="225">
        <f>ROUND(I225*H225,2)</f>
        <v>0</v>
      </c>
      <c r="K225" s="221" t="s">
        <v>181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0.024</v>
      </c>
      <c r="T225" s="229">
        <f>S225*H225</f>
        <v>0.072000000000000008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243</v>
      </c>
      <c r="AT225" s="230" t="s">
        <v>154</v>
      </c>
      <c r="AU225" s="230" t="s">
        <v>86</v>
      </c>
      <c r="AY225" s="18" t="s">
        <v>151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243</v>
      </c>
      <c r="BM225" s="230" t="s">
        <v>254</v>
      </c>
    </row>
    <row r="226" s="14" customFormat="1">
      <c r="A226" s="14"/>
      <c r="B226" s="243"/>
      <c r="C226" s="244"/>
      <c r="D226" s="234" t="s">
        <v>167</v>
      </c>
      <c r="E226" s="245" t="s">
        <v>1</v>
      </c>
      <c r="F226" s="246" t="s">
        <v>255</v>
      </c>
      <c r="G226" s="244"/>
      <c r="H226" s="247">
        <v>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167</v>
      </c>
      <c r="AU226" s="253" t="s">
        <v>86</v>
      </c>
      <c r="AV226" s="14" t="s">
        <v>86</v>
      </c>
      <c r="AW226" s="14" t="s">
        <v>32</v>
      </c>
      <c r="AX226" s="14" t="s">
        <v>76</v>
      </c>
      <c r="AY226" s="253" t="s">
        <v>151</v>
      </c>
    </row>
    <row r="227" s="14" customFormat="1">
      <c r="A227" s="14"/>
      <c r="B227" s="243"/>
      <c r="C227" s="244"/>
      <c r="D227" s="234" t="s">
        <v>167</v>
      </c>
      <c r="E227" s="245" t="s">
        <v>1</v>
      </c>
      <c r="F227" s="246" t="s">
        <v>256</v>
      </c>
      <c r="G227" s="244"/>
      <c r="H227" s="247">
        <v>2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167</v>
      </c>
      <c r="AU227" s="253" t="s">
        <v>86</v>
      </c>
      <c r="AV227" s="14" t="s">
        <v>86</v>
      </c>
      <c r="AW227" s="14" t="s">
        <v>32</v>
      </c>
      <c r="AX227" s="14" t="s">
        <v>76</v>
      </c>
      <c r="AY227" s="253" t="s">
        <v>151</v>
      </c>
    </row>
    <row r="228" s="16" customFormat="1">
      <c r="A228" s="16"/>
      <c r="B228" s="265"/>
      <c r="C228" s="266"/>
      <c r="D228" s="234" t="s">
        <v>167</v>
      </c>
      <c r="E228" s="267" t="s">
        <v>1</v>
      </c>
      <c r="F228" s="268" t="s">
        <v>178</v>
      </c>
      <c r="G228" s="266"/>
      <c r="H228" s="269">
        <v>3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75" t="s">
        <v>167</v>
      </c>
      <c r="AU228" s="275" t="s">
        <v>86</v>
      </c>
      <c r="AV228" s="16" t="s">
        <v>158</v>
      </c>
      <c r="AW228" s="16" t="s">
        <v>32</v>
      </c>
      <c r="AX228" s="16" t="s">
        <v>84</v>
      </c>
      <c r="AY228" s="275" t="s">
        <v>151</v>
      </c>
    </row>
    <row r="229" s="2" customFormat="1" ht="24.15" customHeight="1">
      <c r="A229" s="39"/>
      <c r="B229" s="40"/>
      <c r="C229" s="219" t="s">
        <v>362</v>
      </c>
      <c r="D229" s="219" t="s">
        <v>154</v>
      </c>
      <c r="E229" s="220" t="s">
        <v>258</v>
      </c>
      <c r="F229" s="221" t="s">
        <v>259</v>
      </c>
      <c r="G229" s="222" t="s">
        <v>242</v>
      </c>
      <c r="H229" s="276"/>
      <c r="I229" s="224"/>
      <c r="J229" s="225">
        <f>ROUND(I229*H229,2)</f>
        <v>0</v>
      </c>
      <c r="K229" s="221" t="s">
        <v>181</v>
      </c>
      <c r="L229" s="45"/>
      <c r="M229" s="226" t="s">
        <v>1</v>
      </c>
      <c r="N229" s="227" t="s">
        <v>41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243</v>
      </c>
      <c r="AT229" s="230" t="s">
        <v>154</v>
      </c>
      <c r="AU229" s="230" t="s">
        <v>86</v>
      </c>
      <c r="AY229" s="18" t="s">
        <v>151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84</v>
      </c>
      <c r="BK229" s="231">
        <f>ROUND(I229*H229,2)</f>
        <v>0</v>
      </c>
      <c r="BL229" s="18" t="s">
        <v>243</v>
      </c>
      <c r="BM229" s="230" t="s">
        <v>260</v>
      </c>
    </row>
    <row r="230" s="2" customFormat="1" ht="44.25" customHeight="1">
      <c r="A230" s="39"/>
      <c r="B230" s="40"/>
      <c r="C230" s="219" t="s">
        <v>368</v>
      </c>
      <c r="D230" s="219" t="s">
        <v>154</v>
      </c>
      <c r="E230" s="220" t="s">
        <v>262</v>
      </c>
      <c r="F230" s="221" t="s">
        <v>263</v>
      </c>
      <c r="G230" s="222" t="s">
        <v>203</v>
      </c>
      <c r="H230" s="223">
        <v>2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243</v>
      </c>
      <c r="AT230" s="230" t="s">
        <v>154</v>
      </c>
      <c r="AU230" s="230" t="s">
        <v>86</v>
      </c>
      <c r="AY230" s="18" t="s">
        <v>151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243</v>
      </c>
      <c r="BM230" s="230" t="s">
        <v>264</v>
      </c>
    </row>
    <row r="231" s="2" customFormat="1">
      <c r="A231" s="39"/>
      <c r="B231" s="40"/>
      <c r="C231" s="41"/>
      <c r="D231" s="234" t="s">
        <v>265</v>
      </c>
      <c r="E231" s="41"/>
      <c r="F231" s="277" t="s">
        <v>266</v>
      </c>
      <c r="G231" s="41"/>
      <c r="H231" s="41"/>
      <c r="I231" s="278"/>
      <c r="J231" s="41"/>
      <c r="K231" s="41"/>
      <c r="L231" s="45"/>
      <c r="M231" s="279"/>
      <c r="N231" s="280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265</v>
      </c>
      <c r="AU231" s="18" t="s">
        <v>86</v>
      </c>
    </row>
    <row r="232" s="14" customFormat="1">
      <c r="A232" s="14"/>
      <c r="B232" s="243"/>
      <c r="C232" s="244"/>
      <c r="D232" s="234" t="s">
        <v>167</v>
      </c>
      <c r="E232" s="245" t="s">
        <v>1</v>
      </c>
      <c r="F232" s="246" t="s">
        <v>267</v>
      </c>
      <c r="G232" s="244"/>
      <c r="H232" s="247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167</v>
      </c>
      <c r="AU232" s="253" t="s">
        <v>86</v>
      </c>
      <c r="AV232" s="14" t="s">
        <v>86</v>
      </c>
      <c r="AW232" s="14" t="s">
        <v>32</v>
      </c>
      <c r="AX232" s="14" t="s">
        <v>76</v>
      </c>
      <c r="AY232" s="253" t="s">
        <v>151</v>
      </c>
    </row>
    <row r="233" s="14" customFormat="1">
      <c r="A233" s="14"/>
      <c r="B233" s="243"/>
      <c r="C233" s="244"/>
      <c r="D233" s="234" t="s">
        <v>167</v>
      </c>
      <c r="E233" s="245" t="s">
        <v>1</v>
      </c>
      <c r="F233" s="246" t="s">
        <v>268</v>
      </c>
      <c r="G233" s="244"/>
      <c r="H233" s="247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167</v>
      </c>
      <c r="AU233" s="253" t="s">
        <v>86</v>
      </c>
      <c r="AV233" s="14" t="s">
        <v>86</v>
      </c>
      <c r="AW233" s="14" t="s">
        <v>32</v>
      </c>
      <c r="AX233" s="14" t="s">
        <v>76</v>
      </c>
      <c r="AY233" s="253" t="s">
        <v>151</v>
      </c>
    </row>
    <row r="234" s="16" customFormat="1">
      <c r="A234" s="16"/>
      <c r="B234" s="265"/>
      <c r="C234" s="266"/>
      <c r="D234" s="234" t="s">
        <v>167</v>
      </c>
      <c r="E234" s="267" t="s">
        <v>1</v>
      </c>
      <c r="F234" s="268" t="s">
        <v>178</v>
      </c>
      <c r="G234" s="266"/>
      <c r="H234" s="269">
        <v>2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75" t="s">
        <v>167</v>
      </c>
      <c r="AU234" s="275" t="s">
        <v>86</v>
      </c>
      <c r="AV234" s="16" t="s">
        <v>158</v>
      </c>
      <c r="AW234" s="16" t="s">
        <v>32</v>
      </c>
      <c r="AX234" s="16" t="s">
        <v>84</v>
      </c>
      <c r="AY234" s="275" t="s">
        <v>151</v>
      </c>
    </row>
    <row r="235" s="2" customFormat="1" ht="21.75" customHeight="1">
      <c r="A235" s="39"/>
      <c r="B235" s="40"/>
      <c r="C235" s="219" t="s">
        <v>380</v>
      </c>
      <c r="D235" s="219" t="s">
        <v>154</v>
      </c>
      <c r="E235" s="220" t="s">
        <v>270</v>
      </c>
      <c r="F235" s="221" t="s">
        <v>271</v>
      </c>
      <c r="G235" s="222" t="s">
        <v>203</v>
      </c>
      <c r="H235" s="223">
        <v>2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41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243</v>
      </c>
      <c r="AT235" s="230" t="s">
        <v>154</v>
      </c>
      <c r="AU235" s="230" t="s">
        <v>86</v>
      </c>
      <c r="AY235" s="18" t="s">
        <v>151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243</v>
      </c>
      <c r="BM235" s="230" t="s">
        <v>647</v>
      </c>
    </row>
    <row r="236" s="2" customFormat="1">
      <c r="A236" s="39"/>
      <c r="B236" s="40"/>
      <c r="C236" s="41"/>
      <c r="D236" s="234" t="s">
        <v>265</v>
      </c>
      <c r="E236" s="41"/>
      <c r="F236" s="277" t="s">
        <v>266</v>
      </c>
      <c r="G236" s="41"/>
      <c r="H236" s="41"/>
      <c r="I236" s="278"/>
      <c r="J236" s="41"/>
      <c r="K236" s="41"/>
      <c r="L236" s="45"/>
      <c r="M236" s="279"/>
      <c r="N236" s="280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265</v>
      </c>
      <c r="AU236" s="18" t="s">
        <v>86</v>
      </c>
    </row>
    <row r="237" s="14" customFormat="1">
      <c r="A237" s="14"/>
      <c r="B237" s="243"/>
      <c r="C237" s="244"/>
      <c r="D237" s="234" t="s">
        <v>167</v>
      </c>
      <c r="E237" s="245" t="s">
        <v>1</v>
      </c>
      <c r="F237" s="246" t="s">
        <v>267</v>
      </c>
      <c r="G237" s="244"/>
      <c r="H237" s="247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167</v>
      </c>
      <c r="AU237" s="253" t="s">
        <v>86</v>
      </c>
      <c r="AV237" s="14" t="s">
        <v>86</v>
      </c>
      <c r="AW237" s="14" t="s">
        <v>32</v>
      </c>
      <c r="AX237" s="14" t="s">
        <v>76</v>
      </c>
      <c r="AY237" s="253" t="s">
        <v>151</v>
      </c>
    </row>
    <row r="238" s="14" customFormat="1">
      <c r="A238" s="14"/>
      <c r="B238" s="243"/>
      <c r="C238" s="244"/>
      <c r="D238" s="234" t="s">
        <v>167</v>
      </c>
      <c r="E238" s="245" t="s">
        <v>1</v>
      </c>
      <c r="F238" s="246" t="s">
        <v>268</v>
      </c>
      <c r="G238" s="244"/>
      <c r="H238" s="247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167</v>
      </c>
      <c r="AU238" s="253" t="s">
        <v>86</v>
      </c>
      <c r="AV238" s="14" t="s">
        <v>86</v>
      </c>
      <c r="AW238" s="14" t="s">
        <v>32</v>
      </c>
      <c r="AX238" s="14" t="s">
        <v>76</v>
      </c>
      <c r="AY238" s="253" t="s">
        <v>151</v>
      </c>
    </row>
    <row r="239" s="16" customFormat="1">
      <c r="A239" s="16"/>
      <c r="B239" s="265"/>
      <c r="C239" s="266"/>
      <c r="D239" s="234" t="s">
        <v>167</v>
      </c>
      <c r="E239" s="267" t="s">
        <v>1</v>
      </c>
      <c r="F239" s="268" t="s">
        <v>178</v>
      </c>
      <c r="G239" s="266"/>
      <c r="H239" s="269">
        <v>2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75" t="s">
        <v>167</v>
      </c>
      <c r="AU239" s="275" t="s">
        <v>86</v>
      </c>
      <c r="AV239" s="16" t="s">
        <v>158</v>
      </c>
      <c r="AW239" s="16" t="s">
        <v>32</v>
      </c>
      <c r="AX239" s="16" t="s">
        <v>84</v>
      </c>
      <c r="AY239" s="275" t="s">
        <v>151</v>
      </c>
    </row>
    <row r="240" s="2" customFormat="1" ht="16.5" customHeight="1">
      <c r="A240" s="39"/>
      <c r="B240" s="40"/>
      <c r="C240" s="219" t="s">
        <v>384</v>
      </c>
      <c r="D240" s="219" t="s">
        <v>154</v>
      </c>
      <c r="E240" s="220" t="s">
        <v>274</v>
      </c>
      <c r="F240" s="221" t="s">
        <v>275</v>
      </c>
      <c r="G240" s="222" t="s">
        <v>203</v>
      </c>
      <c r="H240" s="223">
        <v>2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41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243</v>
      </c>
      <c r="AT240" s="230" t="s">
        <v>154</v>
      </c>
      <c r="AU240" s="230" t="s">
        <v>86</v>
      </c>
      <c r="AY240" s="18" t="s">
        <v>151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84</v>
      </c>
      <c r="BK240" s="231">
        <f>ROUND(I240*H240,2)</f>
        <v>0</v>
      </c>
      <c r="BL240" s="18" t="s">
        <v>243</v>
      </c>
      <c r="BM240" s="230" t="s">
        <v>648</v>
      </c>
    </row>
    <row r="241" s="2" customFormat="1">
      <c r="A241" s="39"/>
      <c r="B241" s="40"/>
      <c r="C241" s="41"/>
      <c r="D241" s="234" t="s">
        <v>265</v>
      </c>
      <c r="E241" s="41"/>
      <c r="F241" s="277" t="s">
        <v>266</v>
      </c>
      <c r="G241" s="41"/>
      <c r="H241" s="41"/>
      <c r="I241" s="278"/>
      <c r="J241" s="41"/>
      <c r="K241" s="41"/>
      <c r="L241" s="45"/>
      <c r="M241" s="279"/>
      <c r="N241" s="280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265</v>
      </c>
      <c r="AU241" s="18" t="s">
        <v>86</v>
      </c>
    </row>
    <row r="242" s="14" customFormat="1">
      <c r="A242" s="14"/>
      <c r="B242" s="243"/>
      <c r="C242" s="244"/>
      <c r="D242" s="234" t="s">
        <v>167</v>
      </c>
      <c r="E242" s="245" t="s">
        <v>1</v>
      </c>
      <c r="F242" s="246" t="s">
        <v>267</v>
      </c>
      <c r="G242" s="244"/>
      <c r="H242" s="247">
        <v>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167</v>
      </c>
      <c r="AU242" s="253" t="s">
        <v>86</v>
      </c>
      <c r="AV242" s="14" t="s">
        <v>86</v>
      </c>
      <c r="AW242" s="14" t="s">
        <v>32</v>
      </c>
      <c r="AX242" s="14" t="s">
        <v>76</v>
      </c>
      <c r="AY242" s="253" t="s">
        <v>151</v>
      </c>
    </row>
    <row r="243" s="14" customFormat="1">
      <c r="A243" s="14"/>
      <c r="B243" s="243"/>
      <c r="C243" s="244"/>
      <c r="D243" s="234" t="s">
        <v>167</v>
      </c>
      <c r="E243" s="245" t="s">
        <v>1</v>
      </c>
      <c r="F243" s="246" t="s">
        <v>268</v>
      </c>
      <c r="G243" s="244"/>
      <c r="H243" s="247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167</v>
      </c>
      <c r="AU243" s="253" t="s">
        <v>86</v>
      </c>
      <c r="AV243" s="14" t="s">
        <v>86</v>
      </c>
      <c r="AW243" s="14" t="s">
        <v>32</v>
      </c>
      <c r="AX243" s="14" t="s">
        <v>76</v>
      </c>
      <c r="AY243" s="253" t="s">
        <v>151</v>
      </c>
    </row>
    <row r="244" s="16" customFormat="1">
      <c r="A244" s="16"/>
      <c r="B244" s="265"/>
      <c r="C244" s="266"/>
      <c r="D244" s="234" t="s">
        <v>167</v>
      </c>
      <c r="E244" s="267" t="s">
        <v>1</v>
      </c>
      <c r="F244" s="268" t="s">
        <v>178</v>
      </c>
      <c r="G244" s="266"/>
      <c r="H244" s="269">
        <v>2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75" t="s">
        <v>167</v>
      </c>
      <c r="AU244" s="275" t="s">
        <v>86</v>
      </c>
      <c r="AV244" s="16" t="s">
        <v>158</v>
      </c>
      <c r="AW244" s="16" t="s">
        <v>32</v>
      </c>
      <c r="AX244" s="16" t="s">
        <v>84</v>
      </c>
      <c r="AY244" s="275" t="s">
        <v>151</v>
      </c>
    </row>
    <row r="245" s="2" customFormat="1" ht="24.15" customHeight="1">
      <c r="A245" s="39"/>
      <c r="B245" s="40"/>
      <c r="C245" s="219" t="s">
        <v>392</v>
      </c>
      <c r="D245" s="219" t="s">
        <v>154</v>
      </c>
      <c r="E245" s="220" t="s">
        <v>277</v>
      </c>
      <c r="F245" s="221" t="s">
        <v>278</v>
      </c>
      <c r="G245" s="222" t="s">
        <v>203</v>
      </c>
      <c r="H245" s="223">
        <v>2</v>
      </c>
      <c r="I245" s="224"/>
      <c r="J245" s="225">
        <f>ROUND(I245*H245,2)</f>
        <v>0</v>
      </c>
      <c r="K245" s="221" t="s">
        <v>1</v>
      </c>
      <c r="L245" s="45"/>
      <c r="M245" s="226" t="s">
        <v>1</v>
      </c>
      <c r="N245" s="227" t="s">
        <v>41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243</v>
      </c>
      <c r="AT245" s="230" t="s">
        <v>154</v>
      </c>
      <c r="AU245" s="230" t="s">
        <v>86</v>
      </c>
      <c r="AY245" s="18" t="s">
        <v>151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84</v>
      </c>
      <c r="BK245" s="231">
        <f>ROUND(I245*H245,2)</f>
        <v>0</v>
      </c>
      <c r="BL245" s="18" t="s">
        <v>243</v>
      </c>
      <c r="BM245" s="230" t="s">
        <v>279</v>
      </c>
    </row>
    <row r="246" s="2" customFormat="1" ht="33" customHeight="1">
      <c r="A246" s="39"/>
      <c r="B246" s="40"/>
      <c r="C246" s="219" t="s">
        <v>400</v>
      </c>
      <c r="D246" s="219" t="s">
        <v>154</v>
      </c>
      <c r="E246" s="220" t="s">
        <v>281</v>
      </c>
      <c r="F246" s="221" t="s">
        <v>282</v>
      </c>
      <c r="G246" s="222" t="s">
        <v>203</v>
      </c>
      <c r="H246" s="223">
        <v>1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243</v>
      </c>
      <c r="AT246" s="230" t="s">
        <v>154</v>
      </c>
      <c r="AU246" s="230" t="s">
        <v>86</v>
      </c>
      <c r="AY246" s="18" t="s">
        <v>151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243</v>
      </c>
      <c r="BM246" s="230" t="s">
        <v>283</v>
      </c>
    </row>
    <row r="247" s="2" customFormat="1" ht="24.15" customHeight="1">
      <c r="A247" s="39"/>
      <c r="B247" s="40"/>
      <c r="C247" s="219" t="s">
        <v>507</v>
      </c>
      <c r="D247" s="219" t="s">
        <v>154</v>
      </c>
      <c r="E247" s="220" t="s">
        <v>508</v>
      </c>
      <c r="F247" s="221" t="s">
        <v>509</v>
      </c>
      <c r="G247" s="222" t="s">
        <v>203</v>
      </c>
      <c r="H247" s="223">
        <v>1</v>
      </c>
      <c r="I247" s="224"/>
      <c r="J247" s="225">
        <f>ROUND(I247*H247,2)</f>
        <v>0</v>
      </c>
      <c r="K247" s="221" t="s">
        <v>1</v>
      </c>
      <c r="L247" s="45"/>
      <c r="M247" s="226" t="s">
        <v>1</v>
      </c>
      <c r="N247" s="227" t="s">
        <v>41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243</v>
      </c>
      <c r="AT247" s="230" t="s">
        <v>154</v>
      </c>
      <c r="AU247" s="230" t="s">
        <v>86</v>
      </c>
      <c r="AY247" s="18" t="s">
        <v>151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84</v>
      </c>
      <c r="BK247" s="231">
        <f>ROUND(I247*H247,2)</f>
        <v>0</v>
      </c>
      <c r="BL247" s="18" t="s">
        <v>243</v>
      </c>
      <c r="BM247" s="230" t="s">
        <v>291</v>
      </c>
    </row>
    <row r="248" s="2" customFormat="1" ht="24.15" customHeight="1">
      <c r="A248" s="39"/>
      <c r="B248" s="40"/>
      <c r="C248" s="219" t="s">
        <v>510</v>
      </c>
      <c r="D248" s="219" t="s">
        <v>154</v>
      </c>
      <c r="E248" s="220" t="s">
        <v>293</v>
      </c>
      <c r="F248" s="221" t="s">
        <v>294</v>
      </c>
      <c r="G248" s="222" t="s">
        <v>203</v>
      </c>
      <c r="H248" s="223">
        <v>1</v>
      </c>
      <c r="I248" s="224"/>
      <c r="J248" s="225">
        <f>ROUND(I248*H248,2)</f>
        <v>0</v>
      </c>
      <c r="K248" s="221" t="s">
        <v>1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243</v>
      </c>
      <c r="AT248" s="230" t="s">
        <v>154</v>
      </c>
      <c r="AU248" s="230" t="s">
        <v>86</v>
      </c>
      <c r="AY248" s="18" t="s">
        <v>151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243</v>
      </c>
      <c r="BM248" s="230" t="s">
        <v>649</v>
      </c>
    </row>
    <row r="249" s="12" customFormat="1" ht="22.8" customHeight="1">
      <c r="A249" s="12"/>
      <c r="B249" s="203"/>
      <c r="C249" s="204"/>
      <c r="D249" s="205" t="s">
        <v>75</v>
      </c>
      <c r="E249" s="217" t="s">
        <v>300</v>
      </c>
      <c r="F249" s="217" t="s">
        <v>301</v>
      </c>
      <c r="G249" s="204"/>
      <c r="H249" s="204"/>
      <c r="I249" s="207"/>
      <c r="J249" s="218">
        <f>BK249</f>
        <v>0</v>
      </c>
      <c r="K249" s="204"/>
      <c r="L249" s="209"/>
      <c r="M249" s="210"/>
      <c r="N249" s="211"/>
      <c r="O249" s="211"/>
      <c r="P249" s="212">
        <f>SUM(P250:P265)</f>
        <v>0</v>
      </c>
      <c r="Q249" s="211"/>
      <c r="R249" s="212">
        <f>SUM(R250:R265)</f>
        <v>0.15896</v>
      </c>
      <c r="S249" s="211"/>
      <c r="T249" s="213">
        <f>SUM(T250:T265)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4" t="s">
        <v>86</v>
      </c>
      <c r="AT249" s="215" t="s">
        <v>75</v>
      </c>
      <c r="AU249" s="215" t="s">
        <v>84</v>
      </c>
      <c r="AY249" s="214" t="s">
        <v>151</v>
      </c>
      <c r="BK249" s="216">
        <f>SUM(BK250:BK265)</f>
        <v>0</v>
      </c>
    </row>
    <row r="250" s="2" customFormat="1" ht="16.5" customHeight="1">
      <c r="A250" s="39"/>
      <c r="B250" s="40"/>
      <c r="C250" s="219" t="s">
        <v>512</v>
      </c>
      <c r="D250" s="219" t="s">
        <v>154</v>
      </c>
      <c r="E250" s="220" t="s">
        <v>303</v>
      </c>
      <c r="F250" s="221" t="s">
        <v>304</v>
      </c>
      <c r="G250" s="222" t="s">
        <v>164</v>
      </c>
      <c r="H250" s="223">
        <v>32.96</v>
      </c>
      <c r="I250" s="224"/>
      <c r="J250" s="225">
        <f>ROUND(I250*H250,2)</f>
        <v>0</v>
      </c>
      <c r="K250" s="221" t="s">
        <v>181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0.00029999999999999996</v>
      </c>
      <c r="R250" s="228">
        <f>Q250*H250</f>
        <v>0.009888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243</v>
      </c>
      <c r="AT250" s="230" t="s">
        <v>154</v>
      </c>
      <c r="AU250" s="230" t="s">
        <v>86</v>
      </c>
      <c r="AY250" s="18" t="s">
        <v>151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243</v>
      </c>
      <c r="BM250" s="230" t="s">
        <v>305</v>
      </c>
    </row>
    <row r="251" s="14" customFormat="1">
      <c r="A251" s="14"/>
      <c r="B251" s="243"/>
      <c r="C251" s="244"/>
      <c r="D251" s="234" t="s">
        <v>167</v>
      </c>
      <c r="E251" s="245" t="s">
        <v>1</v>
      </c>
      <c r="F251" s="246" t="s">
        <v>306</v>
      </c>
      <c r="G251" s="244"/>
      <c r="H251" s="247">
        <v>0.96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167</v>
      </c>
      <c r="AU251" s="253" t="s">
        <v>86</v>
      </c>
      <c r="AV251" s="14" t="s">
        <v>86</v>
      </c>
      <c r="AW251" s="14" t="s">
        <v>32</v>
      </c>
      <c r="AX251" s="14" t="s">
        <v>76</v>
      </c>
      <c r="AY251" s="253" t="s">
        <v>151</v>
      </c>
    </row>
    <row r="252" s="14" customFormat="1">
      <c r="A252" s="14"/>
      <c r="B252" s="243"/>
      <c r="C252" s="244"/>
      <c r="D252" s="234" t="s">
        <v>167</v>
      </c>
      <c r="E252" s="245" t="s">
        <v>1</v>
      </c>
      <c r="F252" s="246" t="s">
        <v>177</v>
      </c>
      <c r="G252" s="244"/>
      <c r="H252" s="247">
        <v>32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167</v>
      </c>
      <c r="AU252" s="253" t="s">
        <v>86</v>
      </c>
      <c r="AV252" s="14" t="s">
        <v>86</v>
      </c>
      <c r="AW252" s="14" t="s">
        <v>32</v>
      </c>
      <c r="AX252" s="14" t="s">
        <v>76</v>
      </c>
      <c r="AY252" s="253" t="s">
        <v>151</v>
      </c>
    </row>
    <row r="253" s="16" customFormat="1">
      <c r="A253" s="16"/>
      <c r="B253" s="265"/>
      <c r="C253" s="266"/>
      <c r="D253" s="234" t="s">
        <v>167</v>
      </c>
      <c r="E253" s="267" t="s">
        <v>1</v>
      </c>
      <c r="F253" s="268" t="s">
        <v>178</v>
      </c>
      <c r="G253" s="266"/>
      <c r="H253" s="269">
        <v>32.96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75" t="s">
        <v>167</v>
      </c>
      <c r="AU253" s="275" t="s">
        <v>86</v>
      </c>
      <c r="AV253" s="16" t="s">
        <v>158</v>
      </c>
      <c r="AW253" s="16" t="s">
        <v>32</v>
      </c>
      <c r="AX253" s="16" t="s">
        <v>84</v>
      </c>
      <c r="AY253" s="275" t="s">
        <v>151</v>
      </c>
    </row>
    <row r="254" s="2" customFormat="1" ht="37.8" customHeight="1">
      <c r="A254" s="39"/>
      <c r="B254" s="40"/>
      <c r="C254" s="219" t="s">
        <v>513</v>
      </c>
      <c r="D254" s="219" t="s">
        <v>154</v>
      </c>
      <c r="E254" s="220" t="s">
        <v>514</v>
      </c>
      <c r="F254" s="221" t="s">
        <v>515</v>
      </c>
      <c r="G254" s="222" t="s">
        <v>187</v>
      </c>
      <c r="H254" s="223">
        <v>1.6</v>
      </c>
      <c r="I254" s="224"/>
      <c r="J254" s="225">
        <f>ROUND(I254*H254,2)</f>
        <v>0</v>
      </c>
      <c r="K254" s="221" t="s">
        <v>181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0.00153</v>
      </c>
      <c r="R254" s="228">
        <f>Q254*H254</f>
        <v>0.002448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243</v>
      </c>
      <c r="AT254" s="230" t="s">
        <v>154</v>
      </c>
      <c r="AU254" s="230" t="s">
        <v>86</v>
      </c>
      <c r="AY254" s="18" t="s">
        <v>151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243</v>
      </c>
      <c r="BM254" s="230" t="s">
        <v>516</v>
      </c>
    </row>
    <row r="255" s="2" customFormat="1" ht="33" customHeight="1">
      <c r="A255" s="39"/>
      <c r="B255" s="40"/>
      <c r="C255" s="281" t="s">
        <v>517</v>
      </c>
      <c r="D255" s="281" t="s">
        <v>313</v>
      </c>
      <c r="E255" s="282" t="s">
        <v>314</v>
      </c>
      <c r="F255" s="283" t="s">
        <v>315</v>
      </c>
      <c r="G255" s="284" t="s">
        <v>164</v>
      </c>
      <c r="H255" s="285">
        <v>0.576</v>
      </c>
      <c r="I255" s="286"/>
      <c r="J255" s="287">
        <f>ROUND(I255*H255,2)</f>
        <v>0</v>
      </c>
      <c r="K255" s="283" t="s">
        <v>181</v>
      </c>
      <c r="L255" s="288"/>
      <c r="M255" s="289" t="s">
        <v>1</v>
      </c>
      <c r="N255" s="290" t="s">
        <v>41</v>
      </c>
      <c r="O255" s="92"/>
      <c r="P255" s="228">
        <f>O255*H255</f>
        <v>0</v>
      </c>
      <c r="Q255" s="228">
        <v>0.021999999999999996</v>
      </c>
      <c r="R255" s="228">
        <f>Q255*H255</f>
        <v>0.012671999999999997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316</v>
      </c>
      <c r="AT255" s="230" t="s">
        <v>313</v>
      </c>
      <c r="AU255" s="230" t="s">
        <v>86</v>
      </c>
      <c r="AY255" s="18" t="s">
        <v>151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0</v>
      </c>
      <c r="BL255" s="18" t="s">
        <v>243</v>
      </c>
      <c r="BM255" s="230" t="s">
        <v>518</v>
      </c>
    </row>
    <row r="256" s="14" customFormat="1">
      <c r="A256" s="14"/>
      <c r="B256" s="243"/>
      <c r="C256" s="244"/>
      <c r="D256" s="234" t="s">
        <v>167</v>
      </c>
      <c r="E256" s="245" t="s">
        <v>1</v>
      </c>
      <c r="F256" s="246" t="s">
        <v>519</v>
      </c>
      <c r="G256" s="244"/>
      <c r="H256" s="247">
        <v>0.576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167</v>
      </c>
      <c r="AU256" s="253" t="s">
        <v>86</v>
      </c>
      <c r="AV256" s="14" t="s">
        <v>86</v>
      </c>
      <c r="AW256" s="14" t="s">
        <v>32</v>
      </c>
      <c r="AX256" s="14" t="s">
        <v>84</v>
      </c>
      <c r="AY256" s="253" t="s">
        <v>151</v>
      </c>
    </row>
    <row r="257" s="2" customFormat="1" ht="33" customHeight="1">
      <c r="A257" s="39"/>
      <c r="B257" s="40"/>
      <c r="C257" s="219" t="s">
        <v>520</v>
      </c>
      <c r="D257" s="219" t="s">
        <v>154</v>
      </c>
      <c r="E257" s="220" t="s">
        <v>308</v>
      </c>
      <c r="F257" s="221" t="s">
        <v>309</v>
      </c>
      <c r="G257" s="222" t="s">
        <v>187</v>
      </c>
      <c r="H257" s="223">
        <v>41.6</v>
      </c>
      <c r="I257" s="224"/>
      <c r="J257" s="225">
        <f>ROUND(I257*H257,2)</f>
        <v>0</v>
      </c>
      <c r="K257" s="221" t="s">
        <v>181</v>
      </c>
      <c r="L257" s="45"/>
      <c r="M257" s="226" t="s">
        <v>1</v>
      </c>
      <c r="N257" s="227" t="s">
        <v>41</v>
      </c>
      <c r="O257" s="92"/>
      <c r="P257" s="228">
        <f>O257*H257</f>
        <v>0</v>
      </c>
      <c r="Q257" s="228">
        <v>0.00058</v>
      </c>
      <c r="R257" s="228">
        <f>Q257*H257</f>
        <v>0.024128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243</v>
      </c>
      <c r="AT257" s="230" t="s">
        <v>154</v>
      </c>
      <c r="AU257" s="230" t="s">
        <v>86</v>
      </c>
      <c r="AY257" s="18" t="s">
        <v>151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84</v>
      </c>
      <c r="BK257" s="231">
        <f>ROUND(I257*H257,2)</f>
        <v>0</v>
      </c>
      <c r="BL257" s="18" t="s">
        <v>243</v>
      </c>
      <c r="BM257" s="230" t="s">
        <v>310</v>
      </c>
    </row>
    <row r="258" s="14" customFormat="1">
      <c r="A258" s="14"/>
      <c r="B258" s="243"/>
      <c r="C258" s="244"/>
      <c r="D258" s="234" t="s">
        <v>167</v>
      </c>
      <c r="E258" s="245" t="s">
        <v>1</v>
      </c>
      <c r="F258" s="246" t="s">
        <v>311</v>
      </c>
      <c r="G258" s="244"/>
      <c r="H258" s="247">
        <v>9.6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167</v>
      </c>
      <c r="AU258" s="253" t="s">
        <v>86</v>
      </c>
      <c r="AV258" s="14" t="s">
        <v>86</v>
      </c>
      <c r="AW258" s="14" t="s">
        <v>32</v>
      </c>
      <c r="AX258" s="14" t="s">
        <v>76</v>
      </c>
      <c r="AY258" s="253" t="s">
        <v>151</v>
      </c>
    </row>
    <row r="259" s="14" customFormat="1">
      <c r="A259" s="14"/>
      <c r="B259" s="243"/>
      <c r="C259" s="244"/>
      <c r="D259" s="234" t="s">
        <v>167</v>
      </c>
      <c r="E259" s="245" t="s">
        <v>1</v>
      </c>
      <c r="F259" s="246" t="s">
        <v>177</v>
      </c>
      <c r="G259" s="244"/>
      <c r="H259" s="247">
        <v>32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167</v>
      </c>
      <c r="AU259" s="253" t="s">
        <v>86</v>
      </c>
      <c r="AV259" s="14" t="s">
        <v>86</v>
      </c>
      <c r="AW259" s="14" t="s">
        <v>32</v>
      </c>
      <c r="AX259" s="14" t="s">
        <v>76</v>
      </c>
      <c r="AY259" s="253" t="s">
        <v>151</v>
      </c>
    </row>
    <row r="260" s="16" customFormat="1">
      <c r="A260" s="16"/>
      <c r="B260" s="265"/>
      <c r="C260" s="266"/>
      <c r="D260" s="234" t="s">
        <v>167</v>
      </c>
      <c r="E260" s="267" t="s">
        <v>1</v>
      </c>
      <c r="F260" s="268" t="s">
        <v>178</v>
      </c>
      <c r="G260" s="266"/>
      <c r="H260" s="269">
        <v>41.6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75" t="s">
        <v>167</v>
      </c>
      <c r="AU260" s="275" t="s">
        <v>86</v>
      </c>
      <c r="AV260" s="16" t="s">
        <v>158</v>
      </c>
      <c r="AW260" s="16" t="s">
        <v>32</v>
      </c>
      <c r="AX260" s="16" t="s">
        <v>84</v>
      </c>
      <c r="AY260" s="275" t="s">
        <v>151</v>
      </c>
    </row>
    <row r="261" s="2" customFormat="1" ht="33" customHeight="1">
      <c r="A261" s="39"/>
      <c r="B261" s="40"/>
      <c r="C261" s="281" t="s">
        <v>521</v>
      </c>
      <c r="D261" s="281" t="s">
        <v>313</v>
      </c>
      <c r="E261" s="282" t="s">
        <v>314</v>
      </c>
      <c r="F261" s="283" t="s">
        <v>315</v>
      </c>
      <c r="G261" s="284" t="s">
        <v>164</v>
      </c>
      <c r="H261" s="285">
        <v>4.992</v>
      </c>
      <c r="I261" s="286"/>
      <c r="J261" s="287">
        <f>ROUND(I261*H261,2)</f>
        <v>0</v>
      </c>
      <c r="K261" s="283" t="s">
        <v>181</v>
      </c>
      <c r="L261" s="288"/>
      <c r="M261" s="289" t="s">
        <v>1</v>
      </c>
      <c r="N261" s="290" t="s">
        <v>41</v>
      </c>
      <c r="O261" s="92"/>
      <c r="P261" s="228">
        <f>O261*H261</f>
        <v>0</v>
      </c>
      <c r="Q261" s="228">
        <v>0.021999999999999996</v>
      </c>
      <c r="R261" s="228">
        <f>Q261*H261</f>
        <v>0.10982399999999998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316</v>
      </c>
      <c r="AT261" s="230" t="s">
        <v>313</v>
      </c>
      <c r="AU261" s="230" t="s">
        <v>86</v>
      </c>
      <c r="AY261" s="18" t="s">
        <v>151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84</v>
      </c>
      <c r="BK261" s="231">
        <f>ROUND(I261*H261,2)</f>
        <v>0</v>
      </c>
      <c r="BL261" s="18" t="s">
        <v>243</v>
      </c>
      <c r="BM261" s="230" t="s">
        <v>317</v>
      </c>
    </row>
    <row r="262" s="14" customFormat="1">
      <c r="A262" s="14"/>
      <c r="B262" s="243"/>
      <c r="C262" s="244"/>
      <c r="D262" s="234" t="s">
        <v>167</v>
      </c>
      <c r="E262" s="245" t="s">
        <v>1</v>
      </c>
      <c r="F262" s="246" t="s">
        <v>318</v>
      </c>
      <c r="G262" s="244"/>
      <c r="H262" s="247">
        <v>1.152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167</v>
      </c>
      <c r="AU262" s="253" t="s">
        <v>86</v>
      </c>
      <c r="AV262" s="14" t="s">
        <v>86</v>
      </c>
      <c r="AW262" s="14" t="s">
        <v>32</v>
      </c>
      <c r="AX262" s="14" t="s">
        <v>76</v>
      </c>
      <c r="AY262" s="253" t="s">
        <v>151</v>
      </c>
    </row>
    <row r="263" s="14" customFormat="1">
      <c r="A263" s="14"/>
      <c r="B263" s="243"/>
      <c r="C263" s="244"/>
      <c r="D263" s="234" t="s">
        <v>167</v>
      </c>
      <c r="E263" s="245" t="s">
        <v>1</v>
      </c>
      <c r="F263" s="246" t="s">
        <v>319</v>
      </c>
      <c r="G263" s="244"/>
      <c r="H263" s="247">
        <v>3.84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167</v>
      </c>
      <c r="AU263" s="253" t="s">
        <v>86</v>
      </c>
      <c r="AV263" s="14" t="s">
        <v>86</v>
      </c>
      <c r="AW263" s="14" t="s">
        <v>32</v>
      </c>
      <c r="AX263" s="14" t="s">
        <v>76</v>
      </c>
      <c r="AY263" s="253" t="s">
        <v>151</v>
      </c>
    </row>
    <row r="264" s="16" customFormat="1">
      <c r="A264" s="16"/>
      <c r="B264" s="265"/>
      <c r="C264" s="266"/>
      <c r="D264" s="234" t="s">
        <v>167</v>
      </c>
      <c r="E264" s="267" t="s">
        <v>1</v>
      </c>
      <c r="F264" s="268" t="s">
        <v>178</v>
      </c>
      <c r="G264" s="266"/>
      <c r="H264" s="269">
        <v>4.992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75" t="s">
        <v>167</v>
      </c>
      <c r="AU264" s="275" t="s">
        <v>86</v>
      </c>
      <c r="AV264" s="16" t="s">
        <v>158</v>
      </c>
      <c r="AW264" s="16" t="s">
        <v>32</v>
      </c>
      <c r="AX264" s="16" t="s">
        <v>84</v>
      </c>
      <c r="AY264" s="275" t="s">
        <v>151</v>
      </c>
    </row>
    <row r="265" s="2" customFormat="1" ht="24.15" customHeight="1">
      <c r="A265" s="39"/>
      <c r="B265" s="40"/>
      <c r="C265" s="219" t="s">
        <v>522</v>
      </c>
      <c r="D265" s="219" t="s">
        <v>154</v>
      </c>
      <c r="E265" s="220" t="s">
        <v>321</v>
      </c>
      <c r="F265" s="221" t="s">
        <v>322</v>
      </c>
      <c r="G265" s="222" t="s">
        <v>242</v>
      </c>
      <c r="H265" s="276"/>
      <c r="I265" s="224"/>
      <c r="J265" s="225">
        <f>ROUND(I265*H265,2)</f>
        <v>0</v>
      </c>
      <c r="K265" s="221" t="s">
        <v>181</v>
      </c>
      <c r="L265" s="45"/>
      <c r="M265" s="226" t="s">
        <v>1</v>
      </c>
      <c r="N265" s="227" t="s">
        <v>41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243</v>
      </c>
      <c r="AT265" s="230" t="s">
        <v>154</v>
      </c>
      <c r="AU265" s="230" t="s">
        <v>86</v>
      </c>
      <c r="AY265" s="18" t="s">
        <v>151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84</v>
      </c>
      <c r="BK265" s="231">
        <f>ROUND(I265*H265,2)</f>
        <v>0</v>
      </c>
      <c r="BL265" s="18" t="s">
        <v>243</v>
      </c>
      <c r="BM265" s="230" t="s">
        <v>323</v>
      </c>
    </row>
    <row r="266" s="12" customFormat="1" ht="22.8" customHeight="1">
      <c r="A266" s="12"/>
      <c r="B266" s="203"/>
      <c r="C266" s="204"/>
      <c r="D266" s="205" t="s">
        <v>75</v>
      </c>
      <c r="E266" s="217" t="s">
        <v>324</v>
      </c>
      <c r="F266" s="217" t="s">
        <v>325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SUM(P267:P281)</f>
        <v>0</v>
      </c>
      <c r="Q266" s="211"/>
      <c r="R266" s="212">
        <f>SUM(R267:R281)</f>
        <v>0.35948219999999996</v>
      </c>
      <c r="S266" s="211"/>
      <c r="T266" s="213">
        <f>SUM(T267:T281)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86</v>
      </c>
      <c r="AT266" s="215" t="s">
        <v>75</v>
      </c>
      <c r="AU266" s="215" t="s">
        <v>84</v>
      </c>
      <c r="AY266" s="214" t="s">
        <v>151</v>
      </c>
      <c r="BK266" s="216">
        <f>SUM(BK267:BK281)</f>
        <v>0</v>
      </c>
    </row>
    <row r="267" s="2" customFormat="1" ht="24.15" customHeight="1">
      <c r="A267" s="39"/>
      <c r="B267" s="40"/>
      <c r="C267" s="219" t="s">
        <v>523</v>
      </c>
      <c r="D267" s="219" t="s">
        <v>154</v>
      </c>
      <c r="E267" s="220" t="s">
        <v>327</v>
      </c>
      <c r="F267" s="221" t="s">
        <v>328</v>
      </c>
      <c r="G267" s="222" t="s">
        <v>164</v>
      </c>
      <c r="H267" s="223">
        <v>47.74</v>
      </c>
      <c r="I267" s="224"/>
      <c r="J267" s="225">
        <f>ROUND(I267*H267,2)</f>
        <v>0</v>
      </c>
      <c r="K267" s="221" t="s">
        <v>181</v>
      </c>
      <c r="L267" s="45"/>
      <c r="M267" s="226" t="s">
        <v>1</v>
      </c>
      <c r="N267" s="227" t="s">
        <v>41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243</v>
      </c>
      <c r="AT267" s="230" t="s">
        <v>154</v>
      </c>
      <c r="AU267" s="230" t="s">
        <v>86</v>
      </c>
      <c r="AY267" s="18" t="s">
        <v>151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84</v>
      </c>
      <c r="BK267" s="231">
        <f>ROUND(I267*H267,2)</f>
        <v>0</v>
      </c>
      <c r="BL267" s="18" t="s">
        <v>243</v>
      </c>
      <c r="BM267" s="230" t="s">
        <v>329</v>
      </c>
    </row>
    <row r="268" s="14" customFormat="1">
      <c r="A268" s="14"/>
      <c r="B268" s="243"/>
      <c r="C268" s="244"/>
      <c r="D268" s="234" t="s">
        <v>167</v>
      </c>
      <c r="E268" s="245" t="s">
        <v>1</v>
      </c>
      <c r="F268" s="246" t="s">
        <v>524</v>
      </c>
      <c r="G268" s="244"/>
      <c r="H268" s="247">
        <v>47.74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167</v>
      </c>
      <c r="AU268" s="253" t="s">
        <v>86</v>
      </c>
      <c r="AV268" s="14" t="s">
        <v>86</v>
      </c>
      <c r="AW268" s="14" t="s">
        <v>32</v>
      </c>
      <c r="AX268" s="14" t="s">
        <v>84</v>
      </c>
      <c r="AY268" s="253" t="s">
        <v>151</v>
      </c>
    </row>
    <row r="269" s="2" customFormat="1" ht="16.5" customHeight="1">
      <c r="A269" s="39"/>
      <c r="B269" s="40"/>
      <c r="C269" s="219" t="s">
        <v>525</v>
      </c>
      <c r="D269" s="219" t="s">
        <v>154</v>
      </c>
      <c r="E269" s="220" t="s">
        <v>331</v>
      </c>
      <c r="F269" s="221" t="s">
        <v>332</v>
      </c>
      <c r="G269" s="222" t="s">
        <v>164</v>
      </c>
      <c r="H269" s="223">
        <v>47.74</v>
      </c>
      <c r="I269" s="224"/>
      <c r="J269" s="225">
        <f>ROUND(I269*H269,2)</f>
        <v>0</v>
      </c>
      <c r="K269" s="221" t="s">
        <v>181</v>
      </c>
      <c r="L269" s="45"/>
      <c r="M269" s="226" t="s">
        <v>1</v>
      </c>
      <c r="N269" s="227" t="s">
        <v>41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243</v>
      </c>
      <c r="AT269" s="230" t="s">
        <v>154</v>
      </c>
      <c r="AU269" s="230" t="s">
        <v>86</v>
      </c>
      <c r="AY269" s="18" t="s">
        <v>151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0</v>
      </c>
      <c r="BL269" s="18" t="s">
        <v>243</v>
      </c>
      <c r="BM269" s="230" t="s">
        <v>333</v>
      </c>
    </row>
    <row r="270" s="14" customFormat="1">
      <c r="A270" s="14"/>
      <c r="B270" s="243"/>
      <c r="C270" s="244"/>
      <c r="D270" s="234" t="s">
        <v>167</v>
      </c>
      <c r="E270" s="245" t="s">
        <v>1</v>
      </c>
      <c r="F270" s="246" t="s">
        <v>524</v>
      </c>
      <c r="G270" s="244"/>
      <c r="H270" s="247">
        <v>47.74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167</v>
      </c>
      <c r="AU270" s="253" t="s">
        <v>86</v>
      </c>
      <c r="AV270" s="14" t="s">
        <v>86</v>
      </c>
      <c r="AW270" s="14" t="s">
        <v>32</v>
      </c>
      <c r="AX270" s="14" t="s">
        <v>84</v>
      </c>
      <c r="AY270" s="253" t="s">
        <v>151</v>
      </c>
    </row>
    <row r="271" s="2" customFormat="1" ht="24.15" customHeight="1">
      <c r="A271" s="39"/>
      <c r="B271" s="40"/>
      <c r="C271" s="219" t="s">
        <v>526</v>
      </c>
      <c r="D271" s="219" t="s">
        <v>154</v>
      </c>
      <c r="E271" s="220" t="s">
        <v>335</v>
      </c>
      <c r="F271" s="221" t="s">
        <v>336</v>
      </c>
      <c r="G271" s="222" t="s">
        <v>164</v>
      </c>
      <c r="H271" s="223">
        <v>47.74</v>
      </c>
      <c r="I271" s="224"/>
      <c r="J271" s="225">
        <f>ROUND(I271*H271,2)</f>
        <v>0</v>
      </c>
      <c r="K271" s="221" t="s">
        <v>181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3E-05</v>
      </c>
      <c r="R271" s="228">
        <f>Q271*H271</f>
        <v>0.0014322000000000002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243</v>
      </c>
      <c r="AT271" s="230" t="s">
        <v>154</v>
      </c>
      <c r="AU271" s="230" t="s">
        <v>86</v>
      </c>
      <c r="AY271" s="18" t="s">
        <v>151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0</v>
      </c>
      <c r="BL271" s="18" t="s">
        <v>243</v>
      </c>
      <c r="BM271" s="230" t="s">
        <v>337</v>
      </c>
    </row>
    <row r="272" s="14" customFormat="1">
      <c r="A272" s="14"/>
      <c r="B272" s="243"/>
      <c r="C272" s="244"/>
      <c r="D272" s="234" t="s">
        <v>167</v>
      </c>
      <c r="E272" s="245" t="s">
        <v>1</v>
      </c>
      <c r="F272" s="246" t="s">
        <v>524</v>
      </c>
      <c r="G272" s="244"/>
      <c r="H272" s="247">
        <v>47.74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167</v>
      </c>
      <c r="AU272" s="253" t="s">
        <v>86</v>
      </c>
      <c r="AV272" s="14" t="s">
        <v>86</v>
      </c>
      <c r="AW272" s="14" t="s">
        <v>32</v>
      </c>
      <c r="AX272" s="14" t="s">
        <v>84</v>
      </c>
      <c r="AY272" s="253" t="s">
        <v>151</v>
      </c>
    </row>
    <row r="273" s="2" customFormat="1" ht="33" customHeight="1">
      <c r="A273" s="39"/>
      <c r="B273" s="40"/>
      <c r="C273" s="219" t="s">
        <v>527</v>
      </c>
      <c r="D273" s="219" t="s">
        <v>154</v>
      </c>
      <c r="E273" s="220" t="s">
        <v>339</v>
      </c>
      <c r="F273" s="221" t="s">
        <v>340</v>
      </c>
      <c r="G273" s="222" t="s">
        <v>164</v>
      </c>
      <c r="H273" s="223">
        <v>47.74</v>
      </c>
      <c r="I273" s="224"/>
      <c r="J273" s="225">
        <f>ROUND(I273*H273,2)</f>
        <v>0</v>
      </c>
      <c r="K273" s="221" t="s">
        <v>165</v>
      </c>
      <c r="L273" s="45"/>
      <c r="M273" s="226" t="s">
        <v>1</v>
      </c>
      <c r="N273" s="227" t="s">
        <v>41</v>
      </c>
      <c r="O273" s="92"/>
      <c r="P273" s="228">
        <f>O273*H273</f>
        <v>0</v>
      </c>
      <c r="Q273" s="228">
        <v>0.0075</v>
      </c>
      <c r="R273" s="228">
        <f>Q273*H273</f>
        <v>0.35804999999999996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243</v>
      </c>
      <c r="AT273" s="230" t="s">
        <v>154</v>
      </c>
      <c r="AU273" s="230" t="s">
        <v>86</v>
      </c>
      <c r="AY273" s="18" t="s">
        <v>151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243</v>
      </c>
      <c r="BM273" s="230" t="s">
        <v>341</v>
      </c>
    </row>
    <row r="274" s="14" customFormat="1">
      <c r="A274" s="14"/>
      <c r="B274" s="243"/>
      <c r="C274" s="244"/>
      <c r="D274" s="234" t="s">
        <v>167</v>
      </c>
      <c r="E274" s="245" t="s">
        <v>1</v>
      </c>
      <c r="F274" s="246" t="s">
        <v>524</v>
      </c>
      <c r="G274" s="244"/>
      <c r="H274" s="247">
        <v>47.74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167</v>
      </c>
      <c r="AU274" s="253" t="s">
        <v>86</v>
      </c>
      <c r="AV274" s="14" t="s">
        <v>86</v>
      </c>
      <c r="AW274" s="14" t="s">
        <v>32</v>
      </c>
      <c r="AX274" s="14" t="s">
        <v>84</v>
      </c>
      <c r="AY274" s="253" t="s">
        <v>151</v>
      </c>
    </row>
    <row r="275" s="2" customFormat="1" ht="24.15" customHeight="1">
      <c r="A275" s="39"/>
      <c r="B275" s="40"/>
      <c r="C275" s="219" t="s">
        <v>528</v>
      </c>
      <c r="D275" s="219" t="s">
        <v>154</v>
      </c>
      <c r="E275" s="220" t="s">
        <v>343</v>
      </c>
      <c r="F275" s="221" t="s">
        <v>344</v>
      </c>
      <c r="G275" s="222" t="s">
        <v>242</v>
      </c>
      <c r="H275" s="276"/>
      <c r="I275" s="224"/>
      <c r="J275" s="225">
        <f>ROUND(I275*H275,2)</f>
        <v>0</v>
      </c>
      <c r="K275" s="221" t="s">
        <v>181</v>
      </c>
      <c r="L275" s="45"/>
      <c r="M275" s="226" t="s">
        <v>1</v>
      </c>
      <c r="N275" s="227" t="s">
        <v>41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243</v>
      </c>
      <c r="AT275" s="230" t="s">
        <v>154</v>
      </c>
      <c r="AU275" s="230" t="s">
        <v>86</v>
      </c>
      <c r="AY275" s="18" t="s">
        <v>151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84</v>
      </c>
      <c r="BK275" s="231">
        <f>ROUND(I275*H275,2)</f>
        <v>0</v>
      </c>
      <c r="BL275" s="18" t="s">
        <v>243</v>
      </c>
      <c r="BM275" s="230" t="s">
        <v>345</v>
      </c>
    </row>
    <row r="276" s="2" customFormat="1" ht="24.15" customHeight="1">
      <c r="A276" s="39"/>
      <c r="B276" s="40"/>
      <c r="C276" s="219" t="s">
        <v>529</v>
      </c>
      <c r="D276" s="219" t="s">
        <v>154</v>
      </c>
      <c r="E276" s="220" t="s">
        <v>347</v>
      </c>
      <c r="F276" s="221" t="s">
        <v>348</v>
      </c>
      <c r="G276" s="222" t="s">
        <v>164</v>
      </c>
      <c r="H276" s="223">
        <v>47.74</v>
      </c>
      <c r="I276" s="224"/>
      <c r="J276" s="225">
        <f>ROUND(I276*H276,2)</f>
        <v>0</v>
      </c>
      <c r="K276" s="221" t="s">
        <v>1</v>
      </c>
      <c r="L276" s="45"/>
      <c r="M276" s="226" t="s">
        <v>1</v>
      </c>
      <c r="N276" s="227" t="s">
        <v>41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243</v>
      </c>
      <c r="AT276" s="230" t="s">
        <v>154</v>
      </c>
      <c r="AU276" s="230" t="s">
        <v>86</v>
      </c>
      <c r="AY276" s="18" t="s">
        <v>151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0</v>
      </c>
      <c r="BL276" s="18" t="s">
        <v>243</v>
      </c>
      <c r="BM276" s="230" t="s">
        <v>349</v>
      </c>
    </row>
    <row r="277" s="14" customFormat="1">
      <c r="A277" s="14"/>
      <c r="B277" s="243"/>
      <c r="C277" s="244"/>
      <c r="D277" s="234" t="s">
        <v>167</v>
      </c>
      <c r="E277" s="245" t="s">
        <v>1</v>
      </c>
      <c r="F277" s="246" t="s">
        <v>524</v>
      </c>
      <c r="G277" s="244"/>
      <c r="H277" s="247">
        <v>47.74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167</v>
      </c>
      <c r="AU277" s="253" t="s">
        <v>86</v>
      </c>
      <c r="AV277" s="14" t="s">
        <v>86</v>
      </c>
      <c r="AW277" s="14" t="s">
        <v>32</v>
      </c>
      <c r="AX277" s="14" t="s">
        <v>84</v>
      </c>
      <c r="AY277" s="253" t="s">
        <v>151</v>
      </c>
    </row>
    <row r="278" s="2" customFormat="1" ht="16.5" customHeight="1">
      <c r="A278" s="39"/>
      <c r="B278" s="40"/>
      <c r="C278" s="219" t="s">
        <v>531</v>
      </c>
      <c r="D278" s="219" t="s">
        <v>154</v>
      </c>
      <c r="E278" s="220" t="s">
        <v>351</v>
      </c>
      <c r="F278" s="221" t="s">
        <v>352</v>
      </c>
      <c r="G278" s="222" t="s">
        <v>187</v>
      </c>
      <c r="H278" s="223">
        <v>40</v>
      </c>
      <c r="I278" s="224"/>
      <c r="J278" s="225">
        <f>ROUND(I278*H278,2)</f>
        <v>0</v>
      </c>
      <c r="K278" s="221" t="s">
        <v>1</v>
      </c>
      <c r="L278" s="45"/>
      <c r="M278" s="226" t="s">
        <v>1</v>
      </c>
      <c r="N278" s="227" t="s">
        <v>41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243</v>
      </c>
      <c r="AT278" s="230" t="s">
        <v>154</v>
      </c>
      <c r="AU278" s="230" t="s">
        <v>86</v>
      </c>
      <c r="AY278" s="18" t="s">
        <v>151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84</v>
      </c>
      <c r="BK278" s="231">
        <f>ROUND(I278*H278,2)</f>
        <v>0</v>
      </c>
      <c r="BL278" s="18" t="s">
        <v>243</v>
      </c>
      <c r="BM278" s="230" t="s">
        <v>353</v>
      </c>
    </row>
    <row r="279" s="14" customFormat="1">
      <c r="A279" s="14"/>
      <c r="B279" s="243"/>
      <c r="C279" s="244"/>
      <c r="D279" s="234" t="s">
        <v>167</v>
      </c>
      <c r="E279" s="245" t="s">
        <v>1</v>
      </c>
      <c r="F279" s="246" t="s">
        <v>532</v>
      </c>
      <c r="G279" s="244"/>
      <c r="H279" s="247">
        <v>40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167</v>
      </c>
      <c r="AU279" s="253" t="s">
        <v>86</v>
      </c>
      <c r="AV279" s="14" t="s">
        <v>86</v>
      </c>
      <c r="AW279" s="14" t="s">
        <v>32</v>
      </c>
      <c r="AX279" s="14" t="s">
        <v>84</v>
      </c>
      <c r="AY279" s="253" t="s">
        <v>151</v>
      </c>
    </row>
    <row r="280" s="2" customFormat="1" ht="16.5" customHeight="1">
      <c r="A280" s="39"/>
      <c r="B280" s="40"/>
      <c r="C280" s="219" t="s">
        <v>533</v>
      </c>
      <c r="D280" s="219" t="s">
        <v>154</v>
      </c>
      <c r="E280" s="220" t="s">
        <v>356</v>
      </c>
      <c r="F280" s="221" t="s">
        <v>357</v>
      </c>
      <c r="G280" s="222" t="s">
        <v>187</v>
      </c>
      <c r="H280" s="223">
        <v>4</v>
      </c>
      <c r="I280" s="224"/>
      <c r="J280" s="225">
        <f>ROUND(I280*H280,2)</f>
        <v>0</v>
      </c>
      <c r="K280" s="221" t="s">
        <v>1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243</v>
      </c>
      <c r="AT280" s="230" t="s">
        <v>154</v>
      </c>
      <c r="AU280" s="230" t="s">
        <v>86</v>
      </c>
      <c r="AY280" s="18" t="s">
        <v>151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243</v>
      </c>
      <c r="BM280" s="230" t="s">
        <v>650</v>
      </c>
    </row>
    <row r="281" s="14" customFormat="1">
      <c r="A281" s="14"/>
      <c r="B281" s="243"/>
      <c r="C281" s="244"/>
      <c r="D281" s="234" t="s">
        <v>167</v>
      </c>
      <c r="E281" s="245" t="s">
        <v>1</v>
      </c>
      <c r="F281" s="246" t="s">
        <v>535</v>
      </c>
      <c r="G281" s="244"/>
      <c r="H281" s="247">
        <v>4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167</v>
      </c>
      <c r="AU281" s="253" t="s">
        <v>86</v>
      </c>
      <c r="AV281" s="14" t="s">
        <v>86</v>
      </c>
      <c r="AW281" s="14" t="s">
        <v>32</v>
      </c>
      <c r="AX281" s="14" t="s">
        <v>84</v>
      </c>
      <c r="AY281" s="253" t="s">
        <v>151</v>
      </c>
    </row>
    <row r="282" s="12" customFormat="1" ht="22.8" customHeight="1">
      <c r="A282" s="12"/>
      <c r="B282" s="203"/>
      <c r="C282" s="204"/>
      <c r="D282" s="205" t="s">
        <v>75</v>
      </c>
      <c r="E282" s="217" t="s">
        <v>360</v>
      </c>
      <c r="F282" s="217" t="s">
        <v>361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P283</f>
        <v>0</v>
      </c>
      <c r="Q282" s="211"/>
      <c r="R282" s="212">
        <f>R283</f>
        <v>0</v>
      </c>
      <c r="S282" s="211"/>
      <c r="T282" s="213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86</v>
      </c>
      <c r="AT282" s="215" t="s">
        <v>75</v>
      </c>
      <c r="AU282" s="215" t="s">
        <v>84</v>
      </c>
      <c r="AY282" s="214" t="s">
        <v>151</v>
      </c>
      <c r="BK282" s="216">
        <f>BK283</f>
        <v>0</v>
      </c>
    </row>
    <row r="283" s="2" customFormat="1" ht="24.15" customHeight="1">
      <c r="A283" s="39"/>
      <c r="B283" s="40"/>
      <c r="C283" s="219" t="s">
        <v>536</v>
      </c>
      <c r="D283" s="219" t="s">
        <v>154</v>
      </c>
      <c r="E283" s="220" t="s">
        <v>363</v>
      </c>
      <c r="F283" s="221" t="s">
        <v>364</v>
      </c>
      <c r="G283" s="222" t="s">
        <v>203</v>
      </c>
      <c r="H283" s="223">
        <v>3</v>
      </c>
      <c r="I283" s="224"/>
      <c r="J283" s="225">
        <f>ROUND(I283*H283,2)</f>
        <v>0</v>
      </c>
      <c r="K283" s="221" t="s">
        <v>1</v>
      </c>
      <c r="L283" s="45"/>
      <c r="M283" s="226" t="s">
        <v>1</v>
      </c>
      <c r="N283" s="227" t="s">
        <v>41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243</v>
      </c>
      <c r="AT283" s="230" t="s">
        <v>154</v>
      </c>
      <c r="AU283" s="230" t="s">
        <v>86</v>
      </c>
      <c r="AY283" s="18" t="s">
        <v>151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84</v>
      </c>
      <c r="BK283" s="231">
        <f>ROUND(I283*H283,2)</f>
        <v>0</v>
      </c>
      <c r="BL283" s="18" t="s">
        <v>243</v>
      </c>
      <c r="BM283" s="230" t="s">
        <v>651</v>
      </c>
    </row>
    <row r="284" s="12" customFormat="1" ht="22.8" customHeight="1">
      <c r="A284" s="12"/>
      <c r="B284" s="203"/>
      <c r="C284" s="204"/>
      <c r="D284" s="205" t="s">
        <v>75</v>
      </c>
      <c r="E284" s="217" t="s">
        <v>366</v>
      </c>
      <c r="F284" s="217" t="s">
        <v>367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SUM(P285:P309)</f>
        <v>0</v>
      </c>
      <c r="Q284" s="211"/>
      <c r="R284" s="212">
        <f>SUM(R285:R309)</f>
        <v>0.15686000000000003</v>
      </c>
      <c r="S284" s="211"/>
      <c r="T284" s="213">
        <f>SUM(T285:T309)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86</v>
      </c>
      <c r="AT284" s="215" t="s">
        <v>75</v>
      </c>
      <c r="AU284" s="215" t="s">
        <v>84</v>
      </c>
      <c r="AY284" s="214" t="s">
        <v>151</v>
      </c>
      <c r="BK284" s="216">
        <f>SUM(BK285:BK309)</f>
        <v>0</v>
      </c>
    </row>
    <row r="285" s="2" customFormat="1" ht="24.15" customHeight="1">
      <c r="A285" s="39"/>
      <c r="B285" s="40"/>
      <c r="C285" s="219" t="s">
        <v>538</v>
      </c>
      <c r="D285" s="219" t="s">
        <v>154</v>
      </c>
      <c r="E285" s="220" t="s">
        <v>369</v>
      </c>
      <c r="F285" s="221" t="s">
        <v>370</v>
      </c>
      <c r="G285" s="222" t="s">
        <v>164</v>
      </c>
      <c r="H285" s="223">
        <v>313.72000000000004</v>
      </c>
      <c r="I285" s="224"/>
      <c r="J285" s="225">
        <f>ROUND(I285*H285,2)</f>
        <v>0</v>
      </c>
      <c r="K285" s="221" t="s">
        <v>165</v>
      </c>
      <c r="L285" s="45"/>
      <c r="M285" s="226" t="s">
        <v>1</v>
      </c>
      <c r="N285" s="227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243</v>
      </c>
      <c r="AT285" s="230" t="s">
        <v>154</v>
      </c>
      <c r="AU285" s="230" t="s">
        <v>86</v>
      </c>
      <c r="AY285" s="18" t="s">
        <v>151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243</v>
      </c>
      <c r="BM285" s="230" t="s">
        <v>371</v>
      </c>
    </row>
    <row r="286" s="14" customFormat="1">
      <c r="A286" s="14"/>
      <c r="B286" s="243"/>
      <c r="C286" s="244"/>
      <c r="D286" s="234" t="s">
        <v>167</v>
      </c>
      <c r="E286" s="245" t="s">
        <v>1</v>
      </c>
      <c r="F286" s="246" t="s">
        <v>372</v>
      </c>
      <c r="G286" s="244"/>
      <c r="H286" s="247">
        <v>32.76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167</v>
      </c>
      <c r="AU286" s="253" t="s">
        <v>86</v>
      </c>
      <c r="AV286" s="14" t="s">
        <v>86</v>
      </c>
      <c r="AW286" s="14" t="s">
        <v>32</v>
      </c>
      <c r="AX286" s="14" t="s">
        <v>76</v>
      </c>
      <c r="AY286" s="253" t="s">
        <v>151</v>
      </c>
    </row>
    <row r="287" s="14" customFormat="1">
      <c r="A287" s="14"/>
      <c r="B287" s="243"/>
      <c r="C287" s="244"/>
      <c r="D287" s="234" t="s">
        <v>167</v>
      </c>
      <c r="E287" s="245" t="s">
        <v>1</v>
      </c>
      <c r="F287" s="246" t="s">
        <v>373</v>
      </c>
      <c r="G287" s="244"/>
      <c r="H287" s="247">
        <v>59.28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167</v>
      </c>
      <c r="AU287" s="253" t="s">
        <v>86</v>
      </c>
      <c r="AV287" s="14" t="s">
        <v>86</v>
      </c>
      <c r="AW287" s="14" t="s">
        <v>32</v>
      </c>
      <c r="AX287" s="14" t="s">
        <v>76</v>
      </c>
      <c r="AY287" s="253" t="s">
        <v>151</v>
      </c>
    </row>
    <row r="288" s="14" customFormat="1">
      <c r="A288" s="14"/>
      <c r="B288" s="243"/>
      <c r="C288" s="244"/>
      <c r="D288" s="234" t="s">
        <v>167</v>
      </c>
      <c r="E288" s="245" t="s">
        <v>1</v>
      </c>
      <c r="F288" s="246" t="s">
        <v>539</v>
      </c>
      <c r="G288" s="244"/>
      <c r="H288" s="247">
        <v>48.1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167</v>
      </c>
      <c r="AU288" s="253" t="s">
        <v>86</v>
      </c>
      <c r="AV288" s="14" t="s">
        <v>86</v>
      </c>
      <c r="AW288" s="14" t="s">
        <v>32</v>
      </c>
      <c r="AX288" s="14" t="s">
        <v>76</v>
      </c>
      <c r="AY288" s="253" t="s">
        <v>151</v>
      </c>
    </row>
    <row r="289" s="14" customFormat="1">
      <c r="A289" s="14"/>
      <c r="B289" s="243"/>
      <c r="C289" s="244"/>
      <c r="D289" s="234" t="s">
        <v>167</v>
      </c>
      <c r="E289" s="245" t="s">
        <v>1</v>
      </c>
      <c r="F289" s="246" t="s">
        <v>540</v>
      </c>
      <c r="G289" s="244"/>
      <c r="H289" s="247">
        <v>59.08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167</v>
      </c>
      <c r="AU289" s="253" t="s">
        <v>86</v>
      </c>
      <c r="AV289" s="14" t="s">
        <v>86</v>
      </c>
      <c r="AW289" s="14" t="s">
        <v>32</v>
      </c>
      <c r="AX289" s="14" t="s">
        <v>76</v>
      </c>
      <c r="AY289" s="253" t="s">
        <v>151</v>
      </c>
    </row>
    <row r="290" s="15" customFormat="1">
      <c r="A290" s="15"/>
      <c r="B290" s="254"/>
      <c r="C290" s="255"/>
      <c r="D290" s="234" t="s">
        <v>167</v>
      </c>
      <c r="E290" s="256" t="s">
        <v>1</v>
      </c>
      <c r="F290" s="257" t="s">
        <v>175</v>
      </c>
      <c r="G290" s="255"/>
      <c r="H290" s="258">
        <v>199.22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167</v>
      </c>
      <c r="AU290" s="264" t="s">
        <v>86</v>
      </c>
      <c r="AV290" s="15" t="s">
        <v>176</v>
      </c>
      <c r="AW290" s="15" t="s">
        <v>32</v>
      </c>
      <c r="AX290" s="15" t="s">
        <v>76</v>
      </c>
      <c r="AY290" s="264" t="s">
        <v>151</v>
      </c>
    </row>
    <row r="291" s="14" customFormat="1">
      <c r="A291" s="14"/>
      <c r="B291" s="243"/>
      <c r="C291" s="244"/>
      <c r="D291" s="234" t="s">
        <v>167</v>
      </c>
      <c r="E291" s="245" t="s">
        <v>1</v>
      </c>
      <c r="F291" s="246" t="s">
        <v>541</v>
      </c>
      <c r="G291" s="244"/>
      <c r="H291" s="247">
        <v>114.5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167</v>
      </c>
      <c r="AU291" s="253" t="s">
        <v>86</v>
      </c>
      <c r="AV291" s="14" t="s">
        <v>86</v>
      </c>
      <c r="AW291" s="14" t="s">
        <v>32</v>
      </c>
      <c r="AX291" s="14" t="s">
        <v>76</v>
      </c>
      <c r="AY291" s="253" t="s">
        <v>151</v>
      </c>
    </row>
    <row r="292" s="16" customFormat="1">
      <c r="A292" s="16"/>
      <c r="B292" s="265"/>
      <c r="C292" s="266"/>
      <c r="D292" s="234" t="s">
        <v>167</v>
      </c>
      <c r="E292" s="267" t="s">
        <v>1</v>
      </c>
      <c r="F292" s="268" t="s">
        <v>178</v>
      </c>
      <c r="G292" s="266"/>
      <c r="H292" s="269">
        <v>313.72000000000004</v>
      </c>
      <c r="I292" s="270"/>
      <c r="J292" s="266"/>
      <c r="K292" s="266"/>
      <c r="L292" s="271"/>
      <c r="M292" s="272"/>
      <c r="N292" s="273"/>
      <c r="O292" s="273"/>
      <c r="P292" s="273"/>
      <c r="Q292" s="273"/>
      <c r="R292" s="273"/>
      <c r="S292" s="273"/>
      <c r="T292" s="274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75" t="s">
        <v>167</v>
      </c>
      <c r="AU292" s="275" t="s">
        <v>86</v>
      </c>
      <c r="AV292" s="16" t="s">
        <v>158</v>
      </c>
      <c r="AW292" s="16" t="s">
        <v>32</v>
      </c>
      <c r="AX292" s="16" t="s">
        <v>84</v>
      </c>
      <c r="AY292" s="275" t="s">
        <v>151</v>
      </c>
    </row>
    <row r="293" s="2" customFormat="1" ht="24.15" customHeight="1">
      <c r="A293" s="39"/>
      <c r="B293" s="40"/>
      <c r="C293" s="219" t="s">
        <v>542</v>
      </c>
      <c r="D293" s="219" t="s">
        <v>154</v>
      </c>
      <c r="E293" s="220" t="s">
        <v>381</v>
      </c>
      <c r="F293" s="221" t="s">
        <v>382</v>
      </c>
      <c r="G293" s="222" t="s">
        <v>164</v>
      </c>
      <c r="H293" s="223">
        <v>313.72000000000004</v>
      </c>
      <c r="I293" s="224"/>
      <c r="J293" s="225">
        <f>ROUND(I293*H293,2)</f>
        <v>0</v>
      </c>
      <c r="K293" s="221" t="s">
        <v>181</v>
      </c>
      <c r="L293" s="45"/>
      <c r="M293" s="226" t="s">
        <v>1</v>
      </c>
      <c r="N293" s="227" t="s">
        <v>41</v>
      </c>
      <c r="O293" s="92"/>
      <c r="P293" s="228">
        <f>O293*H293</f>
        <v>0</v>
      </c>
      <c r="Q293" s="228">
        <v>0.00021</v>
      </c>
      <c r="R293" s="228">
        <f>Q293*H293</f>
        <v>0.065881200000000016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243</v>
      </c>
      <c r="AT293" s="230" t="s">
        <v>154</v>
      </c>
      <c r="AU293" s="230" t="s">
        <v>86</v>
      </c>
      <c r="AY293" s="18" t="s">
        <v>151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84</v>
      </c>
      <c r="BK293" s="231">
        <f>ROUND(I293*H293,2)</f>
        <v>0</v>
      </c>
      <c r="BL293" s="18" t="s">
        <v>243</v>
      </c>
      <c r="BM293" s="230" t="s">
        <v>383</v>
      </c>
    </row>
    <row r="294" s="14" customFormat="1">
      <c r="A294" s="14"/>
      <c r="B294" s="243"/>
      <c r="C294" s="244"/>
      <c r="D294" s="234" t="s">
        <v>167</v>
      </c>
      <c r="E294" s="245" t="s">
        <v>1</v>
      </c>
      <c r="F294" s="246" t="s">
        <v>372</v>
      </c>
      <c r="G294" s="244"/>
      <c r="H294" s="247">
        <v>32.76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167</v>
      </c>
      <c r="AU294" s="253" t="s">
        <v>86</v>
      </c>
      <c r="AV294" s="14" t="s">
        <v>86</v>
      </c>
      <c r="AW294" s="14" t="s">
        <v>32</v>
      </c>
      <c r="AX294" s="14" t="s">
        <v>76</v>
      </c>
      <c r="AY294" s="253" t="s">
        <v>151</v>
      </c>
    </row>
    <row r="295" s="14" customFormat="1">
      <c r="A295" s="14"/>
      <c r="B295" s="243"/>
      <c r="C295" s="244"/>
      <c r="D295" s="234" t="s">
        <v>167</v>
      </c>
      <c r="E295" s="245" t="s">
        <v>1</v>
      </c>
      <c r="F295" s="246" t="s">
        <v>373</v>
      </c>
      <c r="G295" s="244"/>
      <c r="H295" s="247">
        <v>59.28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167</v>
      </c>
      <c r="AU295" s="253" t="s">
        <v>86</v>
      </c>
      <c r="AV295" s="14" t="s">
        <v>86</v>
      </c>
      <c r="AW295" s="14" t="s">
        <v>32</v>
      </c>
      <c r="AX295" s="14" t="s">
        <v>76</v>
      </c>
      <c r="AY295" s="253" t="s">
        <v>151</v>
      </c>
    </row>
    <row r="296" s="14" customFormat="1">
      <c r="A296" s="14"/>
      <c r="B296" s="243"/>
      <c r="C296" s="244"/>
      <c r="D296" s="234" t="s">
        <v>167</v>
      </c>
      <c r="E296" s="245" t="s">
        <v>1</v>
      </c>
      <c r="F296" s="246" t="s">
        <v>539</v>
      </c>
      <c r="G296" s="244"/>
      <c r="H296" s="247">
        <v>48.1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167</v>
      </c>
      <c r="AU296" s="253" t="s">
        <v>86</v>
      </c>
      <c r="AV296" s="14" t="s">
        <v>86</v>
      </c>
      <c r="AW296" s="14" t="s">
        <v>32</v>
      </c>
      <c r="AX296" s="14" t="s">
        <v>76</v>
      </c>
      <c r="AY296" s="253" t="s">
        <v>151</v>
      </c>
    </row>
    <row r="297" s="14" customFormat="1">
      <c r="A297" s="14"/>
      <c r="B297" s="243"/>
      <c r="C297" s="244"/>
      <c r="D297" s="234" t="s">
        <v>167</v>
      </c>
      <c r="E297" s="245" t="s">
        <v>1</v>
      </c>
      <c r="F297" s="246" t="s">
        <v>540</v>
      </c>
      <c r="G297" s="244"/>
      <c r="H297" s="247">
        <v>59.08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167</v>
      </c>
      <c r="AU297" s="253" t="s">
        <v>86</v>
      </c>
      <c r="AV297" s="14" t="s">
        <v>86</v>
      </c>
      <c r="AW297" s="14" t="s">
        <v>32</v>
      </c>
      <c r="AX297" s="14" t="s">
        <v>76</v>
      </c>
      <c r="AY297" s="253" t="s">
        <v>151</v>
      </c>
    </row>
    <row r="298" s="15" customFormat="1">
      <c r="A298" s="15"/>
      <c r="B298" s="254"/>
      <c r="C298" s="255"/>
      <c r="D298" s="234" t="s">
        <v>167</v>
      </c>
      <c r="E298" s="256" t="s">
        <v>1</v>
      </c>
      <c r="F298" s="257" t="s">
        <v>175</v>
      </c>
      <c r="G298" s="255"/>
      <c r="H298" s="258">
        <v>199.22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4" t="s">
        <v>167</v>
      </c>
      <c r="AU298" s="264" t="s">
        <v>86</v>
      </c>
      <c r="AV298" s="15" t="s">
        <v>176</v>
      </c>
      <c r="AW298" s="15" t="s">
        <v>32</v>
      </c>
      <c r="AX298" s="15" t="s">
        <v>76</v>
      </c>
      <c r="AY298" s="264" t="s">
        <v>151</v>
      </c>
    </row>
    <row r="299" s="14" customFormat="1">
      <c r="A299" s="14"/>
      <c r="B299" s="243"/>
      <c r="C299" s="244"/>
      <c r="D299" s="234" t="s">
        <v>167</v>
      </c>
      <c r="E299" s="245" t="s">
        <v>1</v>
      </c>
      <c r="F299" s="246" t="s">
        <v>541</v>
      </c>
      <c r="G299" s="244"/>
      <c r="H299" s="247">
        <v>114.5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167</v>
      </c>
      <c r="AU299" s="253" t="s">
        <v>86</v>
      </c>
      <c r="AV299" s="14" t="s">
        <v>86</v>
      </c>
      <c r="AW299" s="14" t="s">
        <v>32</v>
      </c>
      <c r="AX299" s="14" t="s">
        <v>76</v>
      </c>
      <c r="AY299" s="253" t="s">
        <v>151</v>
      </c>
    </row>
    <row r="300" s="16" customFormat="1">
      <c r="A300" s="16"/>
      <c r="B300" s="265"/>
      <c r="C300" s="266"/>
      <c r="D300" s="234" t="s">
        <v>167</v>
      </c>
      <c r="E300" s="267" t="s">
        <v>1</v>
      </c>
      <c r="F300" s="268" t="s">
        <v>178</v>
      </c>
      <c r="G300" s="266"/>
      <c r="H300" s="269">
        <v>313.72000000000004</v>
      </c>
      <c r="I300" s="270"/>
      <c r="J300" s="266"/>
      <c r="K300" s="266"/>
      <c r="L300" s="271"/>
      <c r="M300" s="272"/>
      <c r="N300" s="273"/>
      <c r="O300" s="273"/>
      <c r="P300" s="273"/>
      <c r="Q300" s="273"/>
      <c r="R300" s="273"/>
      <c r="S300" s="273"/>
      <c r="T300" s="274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75" t="s">
        <v>167</v>
      </c>
      <c r="AU300" s="275" t="s">
        <v>86</v>
      </c>
      <c r="AV300" s="16" t="s">
        <v>158</v>
      </c>
      <c r="AW300" s="16" t="s">
        <v>32</v>
      </c>
      <c r="AX300" s="16" t="s">
        <v>84</v>
      </c>
      <c r="AY300" s="275" t="s">
        <v>151</v>
      </c>
    </row>
    <row r="301" s="2" customFormat="1" ht="24.15" customHeight="1">
      <c r="A301" s="39"/>
      <c r="B301" s="40"/>
      <c r="C301" s="219" t="s">
        <v>395</v>
      </c>
      <c r="D301" s="219" t="s">
        <v>154</v>
      </c>
      <c r="E301" s="220" t="s">
        <v>385</v>
      </c>
      <c r="F301" s="221" t="s">
        <v>386</v>
      </c>
      <c r="G301" s="222" t="s">
        <v>164</v>
      </c>
      <c r="H301" s="223">
        <v>313.72000000000004</v>
      </c>
      <c r="I301" s="224"/>
      <c r="J301" s="225">
        <f>ROUND(I301*H301,2)</f>
        <v>0</v>
      </c>
      <c r="K301" s="221" t="s">
        <v>181</v>
      </c>
      <c r="L301" s="45"/>
      <c r="M301" s="226" t="s">
        <v>1</v>
      </c>
      <c r="N301" s="227" t="s">
        <v>41</v>
      </c>
      <c r="O301" s="92"/>
      <c r="P301" s="228">
        <f>O301*H301</f>
        <v>0</v>
      </c>
      <c r="Q301" s="228">
        <v>0.00029</v>
      </c>
      <c r="R301" s="228">
        <f>Q301*H301</f>
        <v>0.090978800000000016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243</v>
      </c>
      <c r="AT301" s="230" t="s">
        <v>154</v>
      </c>
      <c r="AU301" s="230" t="s">
        <v>86</v>
      </c>
      <c r="AY301" s="18" t="s">
        <v>151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84</v>
      </c>
      <c r="BK301" s="231">
        <f>ROUND(I301*H301,2)</f>
        <v>0</v>
      </c>
      <c r="BL301" s="18" t="s">
        <v>243</v>
      </c>
      <c r="BM301" s="230" t="s">
        <v>387</v>
      </c>
    </row>
    <row r="302" s="2" customFormat="1">
      <c r="A302" s="39"/>
      <c r="B302" s="40"/>
      <c r="C302" s="41"/>
      <c r="D302" s="234" t="s">
        <v>265</v>
      </c>
      <c r="E302" s="41"/>
      <c r="F302" s="277" t="s">
        <v>388</v>
      </c>
      <c r="G302" s="41"/>
      <c r="H302" s="41"/>
      <c r="I302" s="278"/>
      <c r="J302" s="41"/>
      <c r="K302" s="41"/>
      <c r="L302" s="45"/>
      <c r="M302" s="279"/>
      <c r="N302" s="280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265</v>
      </c>
      <c r="AU302" s="18" t="s">
        <v>86</v>
      </c>
    </row>
    <row r="303" s="14" customFormat="1">
      <c r="A303" s="14"/>
      <c r="B303" s="243"/>
      <c r="C303" s="244"/>
      <c r="D303" s="234" t="s">
        <v>167</v>
      </c>
      <c r="E303" s="245" t="s">
        <v>1</v>
      </c>
      <c r="F303" s="246" t="s">
        <v>372</v>
      </c>
      <c r="G303" s="244"/>
      <c r="H303" s="247">
        <v>32.76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167</v>
      </c>
      <c r="AU303" s="253" t="s">
        <v>86</v>
      </c>
      <c r="AV303" s="14" t="s">
        <v>86</v>
      </c>
      <c r="AW303" s="14" t="s">
        <v>32</v>
      </c>
      <c r="AX303" s="14" t="s">
        <v>76</v>
      </c>
      <c r="AY303" s="253" t="s">
        <v>151</v>
      </c>
    </row>
    <row r="304" s="14" customFormat="1">
      <c r="A304" s="14"/>
      <c r="B304" s="243"/>
      <c r="C304" s="244"/>
      <c r="D304" s="234" t="s">
        <v>167</v>
      </c>
      <c r="E304" s="245" t="s">
        <v>1</v>
      </c>
      <c r="F304" s="246" t="s">
        <v>373</v>
      </c>
      <c r="G304" s="244"/>
      <c r="H304" s="247">
        <v>59.28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167</v>
      </c>
      <c r="AU304" s="253" t="s">
        <v>86</v>
      </c>
      <c r="AV304" s="14" t="s">
        <v>86</v>
      </c>
      <c r="AW304" s="14" t="s">
        <v>32</v>
      </c>
      <c r="AX304" s="14" t="s">
        <v>76</v>
      </c>
      <c r="AY304" s="253" t="s">
        <v>151</v>
      </c>
    </row>
    <row r="305" s="14" customFormat="1">
      <c r="A305" s="14"/>
      <c r="B305" s="243"/>
      <c r="C305" s="244"/>
      <c r="D305" s="234" t="s">
        <v>167</v>
      </c>
      <c r="E305" s="245" t="s">
        <v>1</v>
      </c>
      <c r="F305" s="246" t="s">
        <v>539</v>
      </c>
      <c r="G305" s="244"/>
      <c r="H305" s="247">
        <v>48.1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167</v>
      </c>
      <c r="AU305" s="253" t="s">
        <v>86</v>
      </c>
      <c r="AV305" s="14" t="s">
        <v>86</v>
      </c>
      <c r="AW305" s="14" t="s">
        <v>32</v>
      </c>
      <c r="AX305" s="14" t="s">
        <v>76</v>
      </c>
      <c r="AY305" s="253" t="s">
        <v>151</v>
      </c>
    </row>
    <row r="306" s="14" customFormat="1">
      <c r="A306" s="14"/>
      <c r="B306" s="243"/>
      <c r="C306" s="244"/>
      <c r="D306" s="234" t="s">
        <v>167</v>
      </c>
      <c r="E306" s="245" t="s">
        <v>1</v>
      </c>
      <c r="F306" s="246" t="s">
        <v>540</v>
      </c>
      <c r="G306" s="244"/>
      <c r="H306" s="247">
        <v>59.08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167</v>
      </c>
      <c r="AU306" s="253" t="s">
        <v>86</v>
      </c>
      <c r="AV306" s="14" t="s">
        <v>86</v>
      </c>
      <c r="AW306" s="14" t="s">
        <v>32</v>
      </c>
      <c r="AX306" s="14" t="s">
        <v>76</v>
      </c>
      <c r="AY306" s="253" t="s">
        <v>151</v>
      </c>
    </row>
    <row r="307" s="15" customFormat="1">
      <c r="A307" s="15"/>
      <c r="B307" s="254"/>
      <c r="C307" s="255"/>
      <c r="D307" s="234" t="s">
        <v>167</v>
      </c>
      <c r="E307" s="256" t="s">
        <v>1</v>
      </c>
      <c r="F307" s="257" t="s">
        <v>175</v>
      </c>
      <c r="G307" s="255"/>
      <c r="H307" s="258">
        <v>199.22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167</v>
      </c>
      <c r="AU307" s="264" t="s">
        <v>86</v>
      </c>
      <c r="AV307" s="15" t="s">
        <v>176</v>
      </c>
      <c r="AW307" s="15" t="s">
        <v>32</v>
      </c>
      <c r="AX307" s="15" t="s">
        <v>76</v>
      </c>
      <c r="AY307" s="264" t="s">
        <v>151</v>
      </c>
    </row>
    <row r="308" s="14" customFormat="1">
      <c r="A308" s="14"/>
      <c r="B308" s="243"/>
      <c r="C308" s="244"/>
      <c r="D308" s="234" t="s">
        <v>167</v>
      </c>
      <c r="E308" s="245" t="s">
        <v>1</v>
      </c>
      <c r="F308" s="246" t="s">
        <v>541</v>
      </c>
      <c r="G308" s="244"/>
      <c r="H308" s="247">
        <v>114.5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167</v>
      </c>
      <c r="AU308" s="253" t="s">
        <v>86</v>
      </c>
      <c r="AV308" s="14" t="s">
        <v>86</v>
      </c>
      <c r="AW308" s="14" t="s">
        <v>32</v>
      </c>
      <c r="AX308" s="14" t="s">
        <v>76</v>
      </c>
      <c r="AY308" s="253" t="s">
        <v>151</v>
      </c>
    </row>
    <row r="309" s="16" customFormat="1">
      <c r="A309" s="16"/>
      <c r="B309" s="265"/>
      <c r="C309" s="266"/>
      <c r="D309" s="234" t="s">
        <v>167</v>
      </c>
      <c r="E309" s="267" t="s">
        <v>1</v>
      </c>
      <c r="F309" s="268" t="s">
        <v>178</v>
      </c>
      <c r="G309" s="266"/>
      <c r="H309" s="269">
        <v>313.72000000000004</v>
      </c>
      <c r="I309" s="270"/>
      <c r="J309" s="266"/>
      <c r="K309" s="266"/>
      <c r="L309" s="271"/>
      <c r="M309" s="272"/>
      <c r="N309" s="273"/>
      <c r="O309" s="273"/>
      <c r="P309" s="273"/>
      <c r="Q309" s="273"/>
      <c r="R309" s="273"/>
      <c r="S309" s="273"/>
      <c r="T309" s="274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75" t="s">
        <v>167</v>
      </c>
      <c r="AU309" s="275" t="s">
        <v>86</v>
      </c>
      <c r="AV309" s="16" t="s">
        <v>158</v>
      </c>
      <c r="AW309" s="16" t="s">
        <v>32</v>
      </c>
      <c r="AX309" s="16" t="s">
        <v>84</v>
      </c>
      <c r="AY309" s="275" t="s">
        <v>151</v>
      </c>
    </row>
    <row r="310" s="12" customFormat="1" ht="25.92" customHeight="1">
      <c r="A310" s="12"/>
      <c r="B310" s="203"/>
      <c r="C310" s="204"/>
      <c r="D310" s="205" t="s">
        <v>75</v>
      </c>
      <c r="E310" s="206" t="s">
        <v>313</v>
      </c>
      <c r="F310" s="206" t="s">
        <v>389</v>
      </c>
      <c r="G310" s="204"/>
      <c r="H310" s="204"/>
      <c r="I310" s="207"/>
      <c r="J310" s="208">
        <f>BK310</f>
        <v>0</v>
      </c>
      <c r="K310" s="204"/>
      <c r="L310" s="209"/>
      <c r="M310" s="210"/>
      <c r="N310" s="211"/>
      <c r="O310" s="211"/>
      <c r="P310" s="212">
        <f>P311</f>
        <v>0</v>
      </c>
      <c r="Q310" s="211"/>
      <c r="R310" s="212">
        <f>R311</f>
        <v>0</v>
      </c>
      <c r="S310" s="211"/>
      <c r="T310" s="213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176</v>
      </c>
      <c r="AT310" s="215" t="s">
        <v>75</v>
      </c>
      <c r="AU310" s="215" t="s">
        <v>76</v>
      </c>
      <c r="AY310" s="214" t="s">
        <v>151</v>
      </c>
      <c r="BK310" s="216">
        <f>BK311</f>
        <v>0</v>
      </c>
    </row>
    <row r="311" s="12" customFormat="1" ht="22.8" customHeight="1">
      <c r="A311" s="12"/>
      <c r="B311" s="203"/>
      <c r="C311" s="204"/>
      <c r="D311" s="205" t="s">
        <v>75</v>
      </c>
      <c r="E311" s="217" t="s">
        <v>390</v>
      </c>
      <c r="F311" s="217" t="s">
        <v>391</v>
      </c>
      <c r="G311" s="204"/>
      <c r="H311" s="204"/>
      <c r="I311" s="207"/>
      <c r="J311" s="218">
        <f>BK311</f>
        <v>0</v>
      </c>
      <c r="K311" s="204"/>
      <c r="L311" s="209"/>
      <c r="M311" s="210"/>
      <c r="N311" s="211"/>
      <c r="O311" s="211"/>
      <c r="P311" s="212">
        <f>SUM(P312:P313)</f>
        <v>0</v>
      </c>
      <c r="Q311" s="211"/>
      <c r="R311" s="212">
        <f>SUM(R312:R313)</f>
        <v>0</v>
      </c>
      <c r="S311" s="211"/>
      <c r="T311" s="213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4" t="s">
        <v>176</v>
      </c>
      <c r="AT311" s="215" t="s">
        <v>75</v>
      </c>
      <c r="AU311" s="215" t="s">
        <v>84</v>
      </c>
      <c r="AY311" s="214" t="s">
        <v>151</v>
      </c>
      <c r="BK311" s="216">
        <f>SUM(BK312:BK313)</f>
        <v>0</v>
      </c>
    </row>
    <row r="312" s="2" customFormat="1" ht="21.75" customHeight="1">
      <c r="A312" s="39"/>
      <c r="B312" s="40"/>
      <c r="C312" s="219" t="s">
        <v>543</v>
      </c>
      <c r="D312" s="219" t="s">
        <v>154</v>
      </c>
      <c r="E312" s="220" t="s">
        <v>393</v>
      </c>
      <c r="F312" s="221" t="s">
        <v>394</v>
      </c>
      <c r="G312" s="222" t="s">
        <v>203</v>
      </c>
      <c r="H312" s="223">
        <v>8</v>
      </c>
      <c r="I312" s="224"/>
      <c r="J312" s="225">
        <f>ROUND(I312*H312,2)</f>
        <v>0</v>
      </c>
      <c r="K312" s="221" t="s">
        <v>1</v>
      </c>
      <c r="L312" s="45"/>
      <c r="M312" s="226" t="s">
        <v>1</v>
      </c>
      <c r="N312" s="227" t="s">
        <v>41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395</v>
      </c>
      <c r="AT312" s="230" t="s">
        <v>154</v>
      </c>
      <c r="AU312" s="230" t="s">
        <v>86</v>
      </c>
      <c r="AY312" s="18" t="s">
        <v>151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84</v>
      </c>
      <c r="BK312" s="231">
        <f>ROUND(I312*H312,2)</f>
        <v>0</v>
      </c>
      <c r="BL312" s="18" t="s">
        <v>395</v>
      </c>
      <c r="BM312" s="230" t="s">
        <v>396</v>
      </c>
    </row>
    <row r="313" s="14" customFormat="1">
      <c r="A313" s="14"/>
      <c r="B313" s="243"/>
      <c r="C313" s="244"/>
      <c r="D313" s="234" t="s">
        <v>167</v>
      </c>
      <c r="E313" s="245" t="s">
        <v>1</v>
      </c>
      <c r="F313" s="246" t="s">
        <v>397</v>
      </c>
      <c r="G313" s="244"/>
      <c r="H313" s="247">
        <v>8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167</v>
      </c>
      <c r="AU313" s="253" t="s">
        <v>86</v>
      </c>
      <c r="AV313" s="14" t="s">
        <v>86</v>
      </c>
      <c r="AW313" s="14" t="s">
        <v>32</v>
      </c>
      <c r="AX313" s="14" t="s">
        <v>84</v>
      </c>
      <c r="AY313" s="253" t="s">
        <v>151</v>
      </c>
    </row>
    <row r="314" s="12" customFormat="1" ht="25.92" customHeight="1">
      <c r="A314" s="12"/>
      <c r="B314" s="203"/>
      <c r="C314" s="204"/>
      <c r="D314" s="205" t="s">
        <v>75</v>
      </c>
      <c r="E314" s="206" t="s">
        <v>545</v>
      </c>
      <c r="F314" s="206" t="s">
        <v>546</v>
      </c>
      <c r="G314" s="204"/>
      <c r="H314" s="204"/>
      <c r="I314" s="207"/>
      <c r="J314" s="208">
        <f>BK314</f>
        <v>0</v>
      </c>
      <c r="K314" s="204"/>
      <c r="L314" s="209"/>
      <c r="M314" s="210"/>
      <c r="N314" s="211"/>
      <c r="O314" s="211"/>
      <c r="P314" s="212">
        <f>SUM(P315:P319)</f>
        <v>0</v>
      </c>
      <c r="Q314" s="211"/>
      <c r="R314" s="212">
        <f>SUM(R315:R319)</f>
        <v>0</v>
      </c>
      <c r="S314" s="211"/>
      <c r="T314" s="213">
        <f>SUM(T315:T319)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158</v>
      </c>
      <c r="AT314" s="215" t="s">
        <v>75</v>
      </c>
      <c r="AU314" s="215" t="s">
        <v>76</v>
      </c>
      <c r="AY314" s="214" t="s">
        <v>151</v>
      </c>
      <c r="BK314" s="216">
        <f>SUM(BK315:BK319)</f>
        <v>0</v>
      </c>
    </row>
    <row r="315" s="2" customFormat="1" ht="16.5" customHeight="1">
      <c r="A315" s="39"/>
      <c r="B315" s="40"/>
      <c r="C315" s="219" t="s">
        <v>547</v>
      </c>
      <c r="D315" s="219" t="s">
        <v>154</v>
      </c>
      <c r="E315" s="220" t="s">
        <v>548</v>
      </c>
      <c r="F315" s="221" t="s">
        <v>549</v>
      </c>
      <c r="G315" s="222" t="s">
        <v>550</v>
      </c>
      <c r="H315" s="223">
        <v>8</v>
      </c>
      <c r="I315" s="224"/>
      <c r="J315" s="225">
        <f>ROUND(I315*H315,2)</f>
        <v>0</v>
      </c>
      <c r="K315" s="221" t="s">
        <v>1</v>
      </c>
      <c r="L315" s="45"/>
      <c r="M315" s="226" t="s">
        <v>1</v>
      </c>
      <c r="N315" s="227" t="s">
        <v>41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243</v>
      </c>
      <c r="AT315" s="230" t="s">
        <v>154</v>
      </c>
      <c r="AU315" s="230" t="s">
        <v>84</v>
      </c>
      <c r="AY315" s="18" t="s">
        <v>151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84</v>
      </c>
      <c r="BK315" s="231">
        <f>ROUND(I315*H315,2)</f>
        <v>0</v>
      </c>
      <c r="BL315" s="18" t="s">
        <v>243</v>
      </c>
      <c r="BM315" s="230" t="s">
        <v>652</v>
      </c>
    </row>
    <row r="316" s="2" customFormat="1" ht="16.5" customHeight="1">
      <c r="A316" s="39"/>
      <c r="B316" s="40"/>
      <c r="C316" s="219" t="s">
        <v>552</v>
      </c>
      <c r="D316" s="219" t="s">
        <v>154</v>
      </c>
      <c r="E316" s="220" t="s">
        <v>553</v>
      </c>
      <c r="F316" s="221" t="s">
        <v>554</v>
      </c>
      <c r="G316" s="222" t="s">
        <v>555</v>
      </c>
      <c r="H316" s="223">
        <v>1</v>
      </c>
      <c r="I316" s="224"/>
      <c r="J316" s="225">
        <f>ROUND(I316*H316,2)</f>
        <v>0</v>
      </c>
      <c r="K316" s="221" t="s">
        <v>1</v>
      </c>
      <c r="L316" s="45"/>
      <c r="M316" s="226" t="s">
        <v>1</v>
      </c>
      <c r="N316" s="227" t="s">
        <v>41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243</v>
      </c>
      <c r="AT316" s="230" t="s">
        <v>154</v>
      </c>
      <c r="AU316" s="230" t="s">
        <v>84</v>
      </c>
      <c r="AY316" s="18" t="s">
        <v>151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84</v>
      </c>
      <c r="BK316" s="231">
        <f>ROUND(I316*H316,2)</f>
        <v>0</v>
      </c>
      <c r="BL316" s="18" t="s">
        <v>243</v>
      </c>
      <c r="BM316" s="230" t="s">
        <v>653</v>
      </c>
    </row>
    <row r="317" s="2" customFormat="1" ht="16.5" customHeight="1">
      <c r="A317" s="39"/>
      <c r="B317" s="40"/>
      <c r="C317" s="219" t="s">
        <v>557</v>
      </c>
      <c r="D317" s="219" t="s">
        <v>154</v>
      </c>
      <c r="E317" s="220" t="s">
        <v>558</v>
      </c>
      <c r="F317" s="221" t="s">
        <v>559</v>
      </c>
      <c r="G317" s="222" t="s">
        <v>560</v>
      </c>
      <c r="H317" s="223">
        <v>1</v>
      </c>
      <c r="I317" s="224"/>
      <c r="J317" s="225">
        <f>ROUND(I317*H317,2)</f>
        <v>0</v>
      </c>
      <c r="K317" s="221" t="s">
        <v>1</v>
      </c>
      <c r="L317" s="45"/>
      <c r="M317" s="226" t="s">
        <v>1</v>
      </c>
      <c r="N317" s="227" t="s">
        <v>41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243</v>
      </c>
      <c r="AT317" s="230" t="s">
        <v>154</v>
      </c>
      <c r="AU317" s="230" t="s">
        <v>84</v>
      </c>
      <c r="AY317" s="18" t="s">
        <v>151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243</v>
      </c>
      <c r="BM317" s="230" t="s">
        <v>654</v>
      </c>
    </row>
    <row r="318" s="2" customFormat="1" ht="16.5" customHeight="1">
      <c r="A318" s="39"/>
      <c r="B318" s="40"/>
      <c r="C318" s="219" t="s">
        <v>562</v>
      </c>
      <c r="D318" s="219" t="s">
        <v>154</v>
      </c>
      <c r="E318" s="220" t="s">
        <v>563</v>
      </c>
      <c r="F318" s="221" t="s">
        <v>564</v>
      </c>
      <c r="G318" s="222" t="s">
        <v>560</v>
      </c>
      <c r="H318" s="223">
        <v>1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243</v>
      </c>
      <c r="AT318" s="230" t="s">
        <v>154</v>
      </c>
      <c r="AU318" s="230" t="s">
        <v>84</v>
      </c>
      <c r="AY318" s="18" t="s">
        <v>151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243</v>
      </c>
      <c r="BM318" s="230" t="s">
        <v>655</v>
      </c>
    </row>
    <row r="319" s="2" customFormat="1" ht="16.5" customHeight="1">
      <c r="A319" s="39"/>
      <c r="B319" s="40"/>
      <c r="C319" s="219" t="s">
        <v>566</v>
      </c>
      <c r="D319" s="219" t="s">
        <v>154</v>
      </c>
      <c r="E319" s="220" t="s">
        <v>567</v>
      </c>
      <c r="F319" s="221" t="s">
        <v>568</v>
      </c>
      <c r="G319" s="222" t="s">
        <v>560</v>
      </c>
      <c r="H319" s="223">
        <v>1</v>
      </c>
      <c r="I319" s="224"/>
      <c r="J319" s="225">
        <f>ROUND(I319*H319,2)</f>
        <v>0</v>
      </c>
      <c r="K319" s="221" t="s">
        <v>1</v>
      </c>
      <c r="L319" s="45"/>
      <c r="M319" s="226" t="s">
        <v>1</v>
      </c>
      <c r="N319" s="227" t="s">
        <v>41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243</v>
      </c>
      <c r="AT319" s="230" t="s">
        <v>154</v>
      </c>
      <c r="AU319" s="230" t="s">
        <v>84</v>
      </c>
      <c r="AY319" s="18" t="s">
        <v>151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84</v>
      </c>
      <c r="BK319" s="231">
        <f>ROUND(I319*H319,2)</f>
        <v>0</v>
      </c>
      <c r="BL319" s="18" t="s">
        <v>243</v>
      </c>
      <c r="BM319" s="230" t="s">
        <v>656</v>
      </c>
    </row>
    <row r="320" s="12" customFormat="1" ht="25.92" customHeight="1">
      <c r="A320" s="12"/>
      <c r="B320" s="203"/>
      <c r="C320" s="204"/>
      <c r="D320" s="205" t="s">
        <v>75</v>
      </c>
      <c r="E320" s="206" t="s">
        <v>570</v>
      </c>
      <c r="F320" s="206" t="s">
        <v>571</v>
      </c>
      <c r="G320" s="204"/>
      <c r="H320" s="204"/>
      <c r="I320" s="207"/>
      <c r="J320" s="208">
        <f>BK320</f>
        <v>0</v>
      </c>
      <c r="K320" s="204"/>
      <c r="L320" s="209"/>
      <c r="M320" s="210"/>
      <c r="N320" s="211"/>
      <c r="O320" s="211"/>
      <c r="P320" s="212">
        <f>P321</f>
        <v>0</v>
      </c>
      <c r="Q320" s="211"/>
      <c r="R320" s="212">
        <f>R321</f>
        <v>0</v>
      </c>
      <c r="S320" s="211"/>
      <c r="T320" s="213">
        <f>T321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4" t="s">
        <v>193</v>
      </c>
      <c r="AT320" s="215" t="s">
        <v>75</v>
      </c>
      <c r="AU320" s="215" t="s">
        <v>76</v>
      </c>
      <c r="AY320" s="214" t="s">
        <v>151</v>
      </c>
      <c r="BK320" s="216">
        <f>BK321</f>
        <v>0</v>
      </c>
    </row>
    <row r="321" s="12" customFormat="1" ht="22.8" customHeight="1">
      <c r="A321" s="12"/>
      <c r="B321" s="203"/>
      <c r="C321" s="204"/>
      <c r="D321" s="205" t="s">
        <v>75</v>
      </c>
      <c r="E321" s="217" t="s">
        <v>572</v>
      </c>
      <c r="F321" s="217" t="s">
        <v>573</v>
      </c>
      <c r="G321" s="204"/>
      <c r="H321" s="204"/>
      <c r="I321" s="207"/>
      <c r="J321" s="218">
        <f>BK321</f>
        <v>0</v>
      </c>
      <c r="K321" s="204"/>
      <c r="L321" s="209"/>
      <c r="M321" s="210"/>
      <c r="N321" s="211"/>
      <c r="O321" s="211"/>
      <c r="P321" s="212">
        <f>P322</f>
        <v>0</v>
      </c>
      <c r="Q321" s="211"/>
      <c r="R321" s="212">
        <f>R322</f>
        <v>0</v>
      </c>
      <c r="S321" s="211"/>
      <c r="T321" s="213">
        <f>T322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4" t="s">
        <v>193</v>
      </c>
      <c r="AT321" s="215" t="s">
        <v>75</v>
      </c>
      <c r="AU321" s="215" t="s">
        <v>84</v>
      </c>
      <c r="AY321" s="214" t="s">
        <v>151</v>
      </c>
      <c r="BK321" s="216">
        <f>BK322</f>
        <v>0</v>
      </c>
    </row>
    <row r="322" s="2" customFormat="1" ht="16.5" customHeight="1">
      <c r="A322" s="39"/>
      <c r="B322" s="40"/>
      <c r="C322" s="219" t="s">
        <v>574</v>
      </c>
      <c r="D322" s="219" t="s">
        <v>154</v>
      </c>
      <c r="E322" s="220" t="s">
        <v>575</v>
      </c>
      <c r="F322" s="221" t="s">
        <v>576</v>
      </c>
      <c r="G322" s="222" t="s">
        <v>550</v>
      </c>
      <c r="H322" s="223">
        <v>24</v>
      </c>
      <c r="I322" s="224"/>
      <c r="J322" s="225">
        <f>ROUND(I322*H322,2)</f>
        <v>0</v>
      </c>
      <c r="K322" s="221" t="s">
        <v>1</v>
      </c>
      <c r="L322" s="45"/>
      <c r="M322" s="291" t="s">
        <v>1</v>
      </c>
      <c r="N322" s="292" t="s">
        <v>41</v>
      </c>
      <c r="O322" s="293"/>
      <c r="P322" s="294">
        <f>O322*H322</f>
        <v>0</v>
      </c>
      <c r="Q322" s="294">
        <v>0</v>
      </c>
      <c r="R322" s="294">
        <f>Q322*H322</f>
        <v>0</v>
      </c>
      <c r="S322" s="294">
        <v>0</v>
      </c>
      <c r="T322" s="29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577</v>
      </c>
      <c r="AT322" s="230" t="s">
        <v>154</v>
      </c>
      <c r="AU322" s="230" t="s">
        <v>86</v>
      </c>
      <c r="AY322" s="18" t="s">
        <v>151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84</v>
      </c>
      <c r="BK322" s="231">
        <f>ROUND(I322*H322,2)</f>
        <v>0</v>
      </c>
      <c r="BL322" s="18" t="s">
        <v>577</v>
      </c>
      <c r="BM322" s="230" t="s">
        <v>657</v>
      </c>
    </row>
    <row r="323" s="2" customFormat="1" ht="6.96" customHeight="1">
      <c r="A323" s="39"/>
      <c r="B323" s="67"/>
      <c r="C323" s="68"/>
      <c r="D323" s="68"/>
      <c r="E323" s="68"/>
      <c r="F323" s="68"/>
      <c r="G323" s="68"/>
      <c r="H323" s="68"/>
      <c r="I323" s="68"/>
      <c r="J323" s="68"/>
      <c r="K323" s="68"/>
      <c r="L323" s="45"/>
      <c r="M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</row>
  </sheetData>
  <sheetProtection sheet="1" autoFilter="0" formatColumns="0" formatRows="0" objects="1" scenarios="1" spinCount="100000" saltValue="6s1IaJozP+q5itGIPq5ETXzC2uGSXU83pElXtsoBOTnxX57JRowUnRQk0upmZ6Ek7PgmD5U2FimCRvA2MsSuiQ==" hashValue="srlk5DOeJvwbxsWMwhlzyllYHcapss35lSUw4a+MF9P9KWbOyUxDZJZ/sjS5PO6lye8LQIDfmnRvlFZP4ZdDhg==" algorithmName="SHA-512" password="CC35"/>
  <autoFilter ref="C138:K322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 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ROUND((SUM(BE139:BE341)),  2)</f>
        <v>0</v>
      </c>
      <c r="G33" s="39"/>
      <c r="H33" s="39"/>
      <c r="I33" s="156">
        <v>0.21</v>
      </c>
      <c r="J33" s="155">
        <f>ROUND(((SUM(BE139:BE341))*I33),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ROUND((SUM(BF139:BF341)),  2)</f>
        <v>0</v>
      </c>
      <c r="G34" s="39"/>
      <c r="H34" s="39"/>
      <c r="I34" s="156">
        <v>0.12</v>
      </c>
      <c r="J34" s="155">
        <f>ROUND(((SUM(BF139:BF341))*I34),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ROUND((SUM(BG139:BG341)),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ROUND((SUM(BH139:BH341)),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ROUND((SUM(BI139:BI341)),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 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005 - Čp 382, byt č. 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J171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J186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124</v>
      </c>
      <c r="E102" s="189"/>
      <c r="F102" s="189"/>
      <c r="G102" s="189"/>
      <c r="H102" s="189"/>
      <c r="I102" s="189"/>
      <c r="J102" s="190">
        <f>J192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125</v>
      </c>
      <c r="E103" s="183"/>
      <c r="F103" s="183"/>
      <c r="G103" s="183"/>
      <c r="H103" s="183"/>
      <c r="I103" s="183"/>
      <c r="J103" s="184">
        <f>J194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405</v>
      </c>
      <c r="E104" s="189"/>
      <c r="F104" s="189"/>
      <c r="G104" s="189"/>
      <c r="H104" s="189"/>
      <c r="I104" s="189"/>
      <c r="J104" s="190">
        <f>J195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126</v>
      </c>
      <c r="E105" s="189"/>
      <c r="F105" s="189"/>
      <c r="G105" s="189"/>
      <c r="H105" s="189"/>
      <c r="I105" s="189"/>
      <c r="J105" s="190">
        <f>J201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406</v>
      </c>
      <c r="E106" s="189"/>
      <c r="F106" s="189"/>
      <c r="G106" s="189"/>
      <c r="H106" s="189"/>
      <c r="I106" s="189"/>
      <c r="J106" s="190">
        <f>J208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407</v>
      </c>
      <c r="E107" s="189"/>
      <c r="F107" s="189"/>
      <c r="G107" s="189"/>
      <c r="H107" s="189"/>
      <c r="I107" s="189"/>
      <c r="J107" s="190">
        <f>J210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408</v>
      </c>
      <c r="E108" s="189"/>
      <c r="F108" s="189"/>
      <c r="G108" s="189"/>
      <c r="H108" s="189"/>
      <c r="I108" s="189"/>
      <c r="J108" s="190">
        <f>J215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127</v>
      </c>
      <c r="E109" s="189"/>
      <c r="F109" s="189"/>
      <c r="G109" s="189"/>
      <c r="H109" s="189"/>
      <c r="I109" s="189"/>
      <c r="J109" s="190">
        <f>J225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128</v>
      </c>
      <c r="E110" s="189"/>
      <c r="F110" s="189"/>
      <c r="G110" s="189"/>
      <c r="H110" s="189"/>
      <c r="I110" s="189"/>
      <c r="J110" s="190">
        <f>J229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129</v>
      </c>
      <c r="E111" s="189"/>
      <c r="F111" s="189"/>
      <c r="G111" s="189"/>
      <c r="H111" s="189"/>
      <c r="I111" s="189"/>
      <c r="J111" s="190">
        <f>J261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130</v>
      </c>
      <c r="E112" s="189"/>
      <c r="F112" s="189"/>
      <c r="G112" s="189"/>
      <c r="H112" s="189"/>
      <c r="I112" s="189"/>
      <c r="J112" s="190">
        <f>J275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131</v>
      </c>
      <c r="E113" s="189"/>
      <c r="F113" s="189"/>
      <c r="G113" s="189"/>
      <c r="H113" s="189"/>
      <c r="I113" s="189"/>
      <c r="J113" s="190">
        <f>J292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132</v>
      </c>
      <c r="E114" s="189"/>
      <c r="F114" s="189"/>
      <c r="G114" s="189"/>
      <c r="H114" s="189"/>
      <c r="I114" s="189"/>
      <c r="J114" s="190">
        <f>J294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133</v>
      </c>
      <c r="E115" s="183"/>
      <c r="F115" s="183"/>
      <c r="G115" s="183"/>
      <c r="H115" s="183"/>
      <c r="I115" s="183"/>
      <c r="J115" s="184">
        <f>J329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6"/>
      <c r="C116" s="187"/>
      <c r="D116" s="188" t="s">
        <v>134</v>
      </c>
      <c r="E116" s="189"/>
      <c r="F116" s="189"/>
      <c r="G116" s="189"/>
      <c r="H116" s="189"/>
      <c r="I116" s="189"/>
      <c r="J116" s="190">
        <f>J330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0"/>
      <c r="C117" s="181"/>
      <c r="D117" s="182" t="s">
        <v>409</v>
      </c>
      <c r="E117" s="183"/>
      <c r="F117" s="183"/>
      <c r="G117" s="183"/>
      <c r="H117" s="183"/>
      <c r="I117" s="183"/>
      <c r="J117" s="184">
        <f>J333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80"/>
      <c r="C118" s="181"/>
      <c r="D118" s="182" t="s">
        <v>410</v>
      </c>
      <c r="E118" s="183"/>
      <c r="F118" s="183"/>
      <c r="G118" s="183"/>
      <c r="H118" s="183"/>
      <c r="I118" s="183"/>
      <c r="J118" s="184">
        <f>J339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6"/>
      <c r="C119" s="187"/>
      <c r="D119" s="188" t="s">
        <v>411</v>
      </c>
      <c r="E119" s="189"/>
      <c r="F119" s="189"/>
      <c r="G119" s="189"/>
      <c r="H119" s="189"/>
      <c r="I119" s="189"/>
      <c r="J119" s="190">
        <f>J340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136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>Oprava bytů po povodni , Červená kolonie Bohumín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112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005 - Čp 382, byt č. 1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Bohumín</v>
      </c>
      <c r="G133" s="41"/>
      <c r="H133" s="41"/>
      <c r="I133" s="33" t="s">
        <v>22</v>
      </c>
      <c r="J133" s="80" t="str">
        <f>IF(J12="","",J12)</f>
        <v>15. 11. 2024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>Město Bohumín</v>
      </c>
      <c r="G135" s="41"/>
      <c r="H135" s="41"/>
      <c r="I135" s="33" t="s">
        <v>30</v>
      </c>
      <c r="J135" s="37" t="str">
        <f>E21</f>
        <v>ATRIS s.r.o.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>Barbora Kyšková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137</v>
      </c>
      <c r="D138" s="195" t="s">
        <v>61</v>
      </c>
      <c r="E138" s="195" t="s">
        <v>57</v>
      </c>
      <c r="F138" s="195" t="s">
        <v>58</v>
      </c>
      <c r="G138" s="195" t="s">
        <v>138</v>
      </c>
      <c r="H138" s="195" t="s">
        <v>139</v>
      </c>
      <c r="I138" s="195" t="s">
        <v>140</v>
      </c>
      <c r="J138" s="195" t="s">
        <v>116</v>
      </c>
      <c r="K138" s="196" t="s">
        <v>141</v>
      </c>
      <c r="L138" s="197"/>
      <c r="M138" s="101" t="s">
        <v>1</v>
      </c>
      <c r="N138" s="102" t="s">
        <v>40</v>
      </c>
      <c r="O138" s="102" t="s">
        <v>142</v>
      </c>
      <c r="P138" s="102" t="s">
        <v>143</v>
      </c>
      <c r="Q138" s="102" t="s">
        <v>144</v>
      </c>
      <c r="R138" s="102" t="s">
        <v>145</v>
      </c>
      <c r="S138" s="102" t="s">
        <v>146</v>
      </c>
      <c r="T138" s="103" t="s">
        <v>147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148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P140+P194+P329+P333+P339</f>
        <v>0</v>
      </c>
      <c r="Q139" s="105"/>
      <c r="R139" s="200">
        <f>R140+R194+R329+R333+R339</f>
        <v>5.183397</v>
      </c>
      <c r="S139" s="105"/>
      <c r="T139" s="201">
        <f>T140+T194+T329+T333+T339</f>
        <v>1.1426674000000003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75</v>
      </c>
      <c r="AU139" s="18" t="s">
        <v>118</v>
      </c>
      <c r="BK139" s="202">
        <f>BK140+BK194+BK329+BK333+BK339</f>
        <v>0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149</v>
      </c>
      <c r="F140" s="206" t="s">
        <v>150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P141+P143+P171+P186+P192</f>
        <v>0</v>
      </c>
      <c r="Q140" s="211"/>
      <c r="R140" s="212">
        <f>R141+R143+R171+R186+R192</f>
        <v>4.1569042000000008</v>
      </c>
      <c r="S140" s="211"/>
      <c r="T140" s="213">
        <f>T141+T143+T171+T186+T192</f>
        <v>1.0706674000000003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151</v>
      </c>
      <c r="BK140" s="216">
        <f>BK141+BK143+BK171+BK186+BK192</f>
        <v>0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152</v>
      </c>
      <c r="F141" s="217" t="s">
        <v>153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84</v>
      </c>
      <c r="AY141" s="214" t="s">
        <v>151</v>
      </c>
      <c r="BK141" s="216">
        <f>BK142</f>
        <v>0</v>
      </c>
    </row>
    <row r="142" s="2" customFormat="1" ht="16.5" customHeight="1">
      <c r="A142" s="39"/>
      <c r="B142" s="40"/>
      <c r="C142" s="219" t="s">
        <v>84</v>
      </c>
      <c r="D142" s="219" t="s">
        <v>154</v>
      </c>
      <c r="E142" s="220" t="s">
        <v>155</v>
      </c>
      <c r="F142" s="221" t="s">
        <v>156</v>
      </c>
      <c r="G142" s="222" t="s">
        <v>157</v>
      </c>
      <c r="H142" s="223">
        <v>10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158</v>
      </c>
      <c r="AT142" s="230" t="s">
        <v>154</v>
      </c>
      <c r="AU142" s="230" t="s">
        <v>86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158</v>
      </c>
      <c r="BM142" s="230" t="s">
        <v>659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160</v>
      </c>
      <c r="F143" s="217" t="s">
        <v>161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SUM(P144:P170)</f>
        <v>0</v>
      </c>
      <c r="Q143" s="211"/>
      <c r="R143" s="212">
        <f>SUM(R144:R170)</f>
        <v>4.1521042</v>
      </c>
      <c r="S143" s="211"/>
      <c r="T143" s="213">
        <f>SUM(T144:T170)</f>
        <v>0.0016674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151</v>
      </c>
      <c r="BK143" s="216">
        <f>SUM(BK144:BK170)</f>
        <v>0</v>
      </c>
    </row>
    <row r="144" s="2" customFormat="1" ht="24.15" customHeight="1">
      <c r="A144" s="39"/>
      <c r="B144" s="40"/>
      <c r="C144" s="219" t="s">
        <v>86</v>
      </c>
      <c r="D144" s="219" t="s">
        <v>154</v>
      </c>
      <c r="E144" s="220" t="s">
        <v>162</v>
      </c>
      <c r="F144" s="221" t="s">
        <v>163</v>
      </c>
      <c r="G144" s="222" t="s">
        <v>164</v>
      </c>
      <c r="H144" s="223">
        <v>106.9</v>
      </c>
      <c r="I144" s="224"/>
      <c r="J144" s="225">
        <f>ROUND(I144*H144,2)</f>
        <v>0</v>
      </c>
      <c r="K144" s="221" t="s">
        <v>165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0.017000000000000002</v>
      </c>
      <c r="R144" s="228">
        <f>Q144*H144</f>
        <v>1.8173000000000003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158</v>
      </c>
      <c r="AT144" s="230" t="s">
        <v>154</v>
      </c>
      <c r="AU144" s="230" t="s">
        <v>86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158</v>
      </c>
      <c r="BM144" s="230" t="s">
        <v>166</v>
      </c>
    </row>
    <row r="145" s="13" customFormat="1">
      <c r="A145" s="13"/>
      <c r="B145" s="232"/>
      <c r="C145" s="233"/>
      <c r="D145" s="234" t="s">
        <v>167</v>
      </c>
      <c r="E145" s="235" t="s">
        <v>1</v>
      </c>
      <c r="F145" s="236" t="s">
        <v>168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167</v>
      </c>
      <c r="AU145" s="242" t="s">
        <v>86</v>
      </c>
      <c r="AV145" s="13" t="s">
        <v>84</v>
      </c>
      <c r="AW145" s="13" t="s">
        <v>32</v>
      </c>
      <c r="AX145" s="13" t="s">
        <v>76</v>
      </c>
      <c r="AY145" s="242" t="s">
        <v>151</v>
      </c>
    </row>
    <row r="146" s="14" customFormat="1">
      <c r="A146" s="14"/>
      <c r="B146" s="243"/>
      <c r="C146" s="244"/>
      <c r="D146" s="234" t="s">
        <v>167</v>
      </c>
      <c r="E146" s="245" t="s">
        <v>1</v>
      </c>
      <c r="F146" s="246" t="s">
        <v>169</v>
      </c>
      <c r="G146" s="244"/>
      <c r="H146" s="247">
        <v>9.6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167</v>
      </c>
      <c r="AU146" s="253" t="s">
        <v>86</v>
      </c>
      <c r="AV146" s="14" t="s">
        <v>86</v>
      </c>
      <c r="AW146" s="14" t="s">
        <v>32</v>
      </c>
      <c r="AX146" s="14" t="s">
        <v>76</v>
      </c>
      <c r="AY146" s="253" t="s">
        <v>151</v>
      </c>
    </row>
    <row r="147" s="14" customFormat="1">
      <c r="A147" s="14"/>
      <c r="B147" s="243"/>
      <c r="C147" s="244"/>
      <c r="D147" s="234" t="s">
        <v>167</v>
      </c>
      <c r="E147" s="245" t="s">
        <v>1</v>
      </c>
      <c r="F147" s="246" t="s">
        <v>170</v>
      </c>
      <c r="G147" s="244"/>
      <c r="H147" s="247">
        <v>18.7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167</v>
      </c>
      <c r="AU147" s="253" t="s">
        <v>86</v>
      </c>
      <c r="AV147" s="14" t="s">
        <v>86</v>
      </c>
      <c r="AW147" s="14" t="s">
        <v>32</v>
      </c>
      <c r="AX147" s="14" t="s">
        <v>76</v>
      </c>
      <c r="AY147" s="253" t="s">
        <v>151</v>
      </c>
    </row>
    <row r="148" s="14" customFormat="1">
      <c r="A148" s="14"/>
      <c r="B148" s="243"/>
      <c r="C148" s="244"/>
      <c r="D148" s="234" t="s">
        <v>167</v>
      </c>
      <c r="E148" s="245" t="s">
        <v>1</v>
      </c>
      <c r="F148" s="246" t="s">
        <v>171</v>
      </c>
      <c r="G148" s="244"/>
      <c r="H148" s="247">
        <v>14.8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167</v>
      </c>
      <c r="AU148" s="253" t="s">
        <v>86</v>
      </c>
      <c r="AV148" s="14" t="s">
        <v>86</v>
      </c>
      <c r="AW148" s="14" t="s">
        <v>32</v>
      </c>
      <c r="AX148" s="14" t="s">
        <v>76</v>
      </c>
      <c r="AY148" s="253" t="s">
        <v>151</v>
      </c>
    </row>
    <row r="149" s="14" customFormat="1">
      <c r="A149" s="14"/>
      <c r="B149" s="243"/>
      <c r="C149" s="244"/>
      <c r="D149" s="234" t="s">
        <v>167</v>
      </c>
      <c r="E149" s="245" t="s">
        <v>1</v>
      </c>
      <c r="F149" s="246" t="s">
        <v>172</v>
      </c>
      <c r="G149" s="244"/>
      <c r="H149" s="247">
        <v>14.7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167</v>
      </c>
      <c r="AU149" s="253" t="s">
        <v>86</v>
      </c>
      <c r="AV149" s="14" t="s">
        <v>86</v>
      </c>
      <c r="AW149" s="14" t="s">
        <v>32</v>
      </c>
      <c r="AX149" s="14" t="s">
        <v>76</v>
      </c>
      <c r="AY149" s="253" t="s">
        <v>151</v>
      </c>
    </row>
    <row r="150" s="14" customFormat="1">
      <c r="A150" s="14"/>
      <c r="B150" s="243"/>
      <c r="C150" s="244"/>
      <c r="D150" s="234" t="s">
        <v>167</v>
      </c>
      <c r="E150" s="245" t="s">
        <v>1</v>
      </c>
      <c r="F150" s="246" t="s">
        <v>173</v>
      </c>
      <c r="G150" s="244"/>
      <c r="H150" s="247">
        <v>10.1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167</v>
      </c>
      <c r="AU150" s="253" t="s">
        <v>86</v>
      </c>
      <c r="AV150" s="14" t="s">
        <v>86</v>
      </c>
      <c r="AW150" s="14" t="s">
        <v>32</v>
      </c>
      <c r="AX150" s="14" t="s">
        <v>76</v>
      </c>
      <c r="AY150" s="253" t="s">
        <v>151</v>
      </c>
    </row>
    <row r="151" s="14" customFormat="1">
      <c r="A151" s="14"/>
      <c r="B151" s="243"/>
      <c r="C151" s="244"/>
      <c r="D151" s="234" t="s">
        <v>167</v>
      </c>
      <c r="E151" s="245" t="s">
        <v>1</v>
      </c>
      <c r="F151" s="246" t="s">
        <v>174</v>
      </c>
      <c r="G151" s="244"/>
      <c r="H151" s="247">
        <v>7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167</v>
      </c>
      <c r="AU151" s="253" t="s">
        <v>86</v>
      </c>
      <c r="AV151" s="14" t="s">
        <v>86</v>
      </c>
      <c r="AW151" s="14" t="s">
        <v>32</v>
      </c>
      <c r="AX151" s="14" t="s">
        <v>76</v>
      </c>
      <c r="AY151" s="253" t="s">
        <v>151</v>
      </c>
    </row>
    <row r="152" s="15" customFormat="1">
      <c r="A152" s="15"/>
      <c r="B152" s="254"/>
      <c r="C152" s="255"/>
      <c r="D152" s="234" t="s">
        <v>167</v>
      </c>
      <c r="E152" s="256" t="s">
        <v>1</v>
      </c>
      <c r="F152" s="257" t="s">
        <v>175</v>
      </c>
      <c r="G152" s="255"/>
      <c r="H152" s="258">
        <v>74.899999999999984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167</v>
      </c>
      <c r="AU152" s="264" t="s">
        <v>86</v>
      </c>
      <c r="AV152" s="15" t="s">
        <v>176</v>
      </c>
      <c r="AW152" s="15" t="s">
        <v>32</v>
      </c>
      <c r="AX152" s="15" t="s">
        <v>76</v>
      </c>
      <c r="AY152" s="264" t="s">
        <v>151</v>
      </c>
    </row>
    <row r="153" s="14" customFormat="1">
      <c r="A153" s="14"/>
      <c r="B153" s="243"/>
      <c r="C153" s="244"/>
      <c r="D153" s="234" t="s">
        <v>167</v>
      </c>
      <c r="E153" s="245" t="s">
        <v>1</v>
      </c>
      <c r="F153" s="246" t="s">
        <v>177</v>
      </c>
      <c r="G153" s="244"/>
      <c r="H153" s="247">
        <v>32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167</v>
      </c>
      <c r="AU153" s="253" t="s">
        <v>86</v>
      </c>
      <c r="AV153" s="14" t="s">
        <v>86</v>
      </c>
      <c r="AW153" s="14" t="s">
        <v>32</v>
      </c>
      <c r="AX153" s="14" t="s">
        <v>76</v>
      </c>
      <c r="AY153" s="253" t="s">
        <v>151</v>
      </c>
    </row>
    <row r="154" s="16" customFormat="1">
      <c r="A154" s="16"/>
      <c r="B154" s="265"/>
      <c r="C154" s="266"/>
      <c r="D154" s="234" t="s">
        <v>167</v>
      </c>
      <c r="E154" s="267" t="s">
        <v>1</v>
      </c>
      <c r="F154" s="268" t="s">
        <v>178</v>
      </c>
      <c r="G154" s="266"/>
      <c r="H154" s="269">
        <v>106.89999999999998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5" t="s">
        <v>167</v>
      </c>
      <c r="AU154" s="275" t="s">
        <v>86</v>
      </c>
      <c r="AV154" s="16" t="s">
        <v>158</v>
      </c>
      <c r="AW154" s="16" t="s">
        <v>32</v>
      </c>
      <c r="AX154" s="16" t="s">
        <v>84</v>
      </c>
      <c r="AY154" s="275" t="s">
        <v>151</v>
      </c>
    </row>
    <row r="155" s="2" customFormat="1" ht="16.5" customHeight="1">
      <c r="A155" s="39"/>
      <c r="B155" s="40"/>
      <c r="C155" s="219" t="s">
        <v>176</v>
      </c>
      <c r="D155" s="219" t="s">
        <v>154</v>
      </c>
      <c r="E155" s="220" t="s">
        <v>179</v>
      </c>
      <c r="F155" s="221" t="s">
        <v>180</v>
      </c>
      <c r="G155" s="222" t="s">
        <v>164</v>
      </c>
      <c r="H155" s="223">
        <v>27.79</v>
      </c>
      <c r="I155" s="224"/>
      <c r="J155" s="225">
        <f>ROUND(I155*H155,2)</f>
        <v>0</v>
      </c>
      <c r="K155" s="221" t="s">
        <v>181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0.00198</v>
      </c>
      <c r="R155" s="228">
        <f>Q155*H155</f>
        <v>0.0550242</v>
      </c>
      <c r="S155" s="228">
        <v>6E-05</v>
      </c>
      <c r="T155" s="229">
        <f>S155*H155</f>
        <v>0.0016674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158</v>
      </c>
      <c r="AT155" s="230" t="s">
        <v>154</v>
      </c>
      <c r="AU155" s="230" t="s">
        <v>86</v>
      </c>
      <c r="AY155" s="18" t="s">
        <v>151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158</v>
      </c>
      <c r="BM155" s="230" t="s">
        <v>182</v>
      </c>
    </row>
    <row r="156" s="14" customFormat="1">
      <c r="A156" s="14"/>
      <c r="B156" s="243"/>
      <c r="C156" s="244"/>
      <c r="D156" s="234" t="s">
        <v>167</v>
      </c>
      <c r="E156" s="245" t="s">
        <v>1</v>
      </c>
      <c r="F156" s="246" t="s">
        <v>183</v>
      </c>
      <c r="G156" s="244"/>
      <c r="H156" s="247">
        <v>14.28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167</v>
      </c>
      <c r="AU156" s="253" t="s">
        <v>86</v>
      </c>
      <c r="AV156" s="14" t="s">
        <v>86</v>
      </c>
      <c r="AW156" s="14" t="s">
        <v>32</v>
      </c>
      <c r="AX156" s="14" t="s">
        <v>76</v>
      </c>
      <c r="AY156" s="253" t="s">
        <v>151</v>
      </c>
    </row>
    <row r="157" s="14" customFormat="1">
      <c r="A157" s="14"/>
      <c r="B157" s="243"/>
      <c r="C157" s="244"/>
      <c r="D157" s="234" t="s">
        <v>167</v>
      </c>
      <c r="E157" s="245" t="s">
        <v>1</v>
      </c>
      <c r="F157" s="246" t="s">
        <v>184</v>
      </c>
      <c r="G157" s="244"/>
      <c r="H157" s="247">
        <v>13.51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167</v>
      </c>
      <c r="AU157" s="253" t="s">
        <v>86</v>
      </c>
      <c r="AV157" s="14" t="s">
        <v>86</v>
      </c>
      <c r="AW157" s="14" t="s">
        <v>32</v>
      </c>
      <c r="AX157" s="14" t="s">
        <v>76</v>
      </c>
      <c r="AY157" s="253" t="s">
        <v>151</v>
      </c>
    </row>
    <row r="158" s="16" customFormat="1">
      <c r="A158" s="16"/>
      <c r="B158" s="265"/>
      <c r="C158" s="266"/>
      <c r="D158" s="234" t="s">
        <v>167</v>
      </c>
      <c r="E158" s="267" t="s">
        <v>1</v>
      </c>
      <c r="F158" s="268" t="s">
        <v>178</v>
      </c>
      <c r="G158" s="266"/>
      <c r="H158" s="269">
        <v>27.79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5" t="s">
        <v>167</v>
      </c>
      <c r="AU158" s="275" t="s">
        <v>86</v>
      </c>
      <c r="AV158" s="16" t="s">
        <v>158</v>
      </c>
      <c r="AW158" s="16" t="s">
        <v>32</v>
      </c>
      <c r="AX158" s="16" t="s">
        <v>84</v>
      </c>
      <c r="AY158" s="275" t="s">
        <v>151</v>
      </c>
    </row>
    <row r="159" s="2" customFormat="1" ht="24.15" customHeight="1">
      <c r="A159" s="39"/>
      <c r="B159" s="40"/>
      <c r="C159" s="219" t="s">
        <v>158</v>
      </c>
      <c r="D159" s="219" t="s">
        <v>154</v>
      </c>
      <c r="E159" s="220" t="s">
        <v>185</v>
      </c>
      <c r="F159" s="221" t="s">
        <v>186</v>
      </c>
      <c r="G159" s="222" t="s">
        <v>187</v>
      </c>
      <c r="H159" s="223">
        <v>24</v>
      </c>
      <c r="I159" s="224"/>
      <c r="J159" s="225">
        <f>ROUND(I159*H159,2)</f>
        <v>0</v>
      </c>
      <c r="K159" s="221" t="s">
        <v>181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0.0015</v>
      </c>
      <c r="R159" s="228">
        <f>Q159*H159</f>
        <v>0.036000000000000004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158</v>
      </c>
      <c r="AT159" s="230" t="s">
        <v>154</v>
      </c>
      <c r="AU159" s="230" t="s">
        <v>86</v>
      </c>
      <c r="AY159" s="18" t="s">
        <v>151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158</v>
      </c>
      <c r="BM159" s="230" t="s">
        <v>188</v>
      </c>
    </row>
    <row r="160" s="14" customFormat="1">
      <c r="A160" s="14"/>
      <c r="B160" s="243"/>
      <c r="C160" s="244"/>
      <c r="D160" s="234" t="s">
        <v>167</v>
      </c>
      <c r="E160" s="245" t="s">
        <v>1</v>
      </c>
      <c r="F160" s="246" t="s">
        <v>189</v>
      </c>
      <c r="G160" s="244"/>
      <c r="H160" s="247">
        <v>14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167</v>
      </c>
      <c r="AU160" s="253" t="s">
        <v>86</v>
      </c>
      <c r="AV160" s="14" t="s">
        <v>86</v>
      </c>
      <c r="AW160" s="14" t="s">
        <v>32</v>
      </c>
      <c r="AX160" s="14" t="s">
        <v>76</v>
      </c>
      <c r="AY160" s="253" t="s">
        <v>151</v>
      </c>
    </row>
    <row r="161" s="14" customFormat="1">
      <c r="A161" s="14"/>
      <c r="B161" s="243"/>
      <c r="C161" s="244"/>
      <c r="D161" s="234" t="s">
        <v>167</v>
      </c>
      <c r="E161" s="245" t="s">
        <v>1</v>
      </c>
      <c r="F161" s="246" t="s">
        <v>190</v>
      </c>
      <c r="G161" s="244"/>
      <c r="H161" s="247">
        <v>10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167</v>
      </c>
      <c r="AU161" s="253" t="s">
        <v>86</v>
      </c>
      <c r="AV161" s="14" t="s">
        <v>86</v>
      </c>
      <c r="AW161" s="14" t="s">
        <v>32</v>
      </c>
      <c r="AX161" s="14" t="s">
        <v>76</v>
      </c>
      <c r="AY161" s="253" t="s">
        <v>151</v>
      </c>
    </row>
    <row r="162" s="16" customFormat="1">
      <c r="A162" s="16"/>
      <c r="B162" s="265"/>
      <c r="C162" s="266"/>
      <c r="D162" s="234" t="s">
        <v>167</v>
      </c>
      <c r="E162" s="267" t="s">
        <v>1</v>
      </c>
      <c r="F162" s="268" t="s">
        <v>178</v>
      </c>
      <c r="G162" s="266"/>
      <c r="H162" s="269">
        <v>24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5" t="s">
        <v>167</v>
      </c>
      <c r="AU162" s="275" t="s">
        <v>86</v>
      </c>
      <c r="AV162" s="16" t="s">
        <v>158</v>
      </c>
      <c r="AW162" s="16" t="s">
        <v>32</v>
      </c>
      <c r="AX162" s="16" t="s">
        <v>84</v>
      </c>
      <c r="AY162" s="275" t="s">
        <v>151</v>
      </c>
    </row>
    <row r="163" s="2" customFormat="1" ht="24.15" customHeight="1">
      <c r="A163" s="39"/>
      <c r="B163" s="40"/>
      <c r="C163" s="219" t="s">
        <v>193</v>
      </c>
      <c r="D163" s="219" t="s">
        <v>154</v>
      </c>
      <c r="E163" s="220" t="s">
        <v>416</v>
      </c>
      <c r="F163" s="221" t="s">
        <v>417</v>
      </c>
      <c r="G163" s="222" t="s">
        <v>164</v>
      </c>
      <c r="H163" s="223">
        <v>14.57</v>
      </c>
      <c r="I163" s="224"/>
      <c r="J163" s="225">
        <f>ROUND(I163*H163,2)</f>
        <v>0</v>
      </c>
      <c r="K163" s="221" t="s">
        <v>181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0.11</v>
      </c>
      <c r="R163" s="228">
        <f>Q163*H163</f>
        <v>1.6027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158</v>
      </c>
      <c r="AT163" s="230" t="s">
        <v>154</v>
      </c>
      <c r="AU163" s="230" t="s">
        <v>86</v>
      </c>
      <c r="AY163" s="18" t="s">
        <v>151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158</v>
      </c>
      <c r="BM163" s="230" t="s">
        <v>581</v>
      </c>
    </row>
    <row r="164" s="14" customFormat="1">
      <c r="A164" s="14"/>
      <c r="B164" s="243"/>
      <c r="C164" s="244"/>
      <c r="D164" s="234" t="s">
        <v>167</v>
      </c>
      <c r="E164" s="245" t="s">
        <v>1</v>
      </c>
      <c r="F164" s="246" t="s">
        <v>660</v>
      </c>
      <c r="G164" s="244"/>
      <c r="H164" s="247">
        <v>14.57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167</v>
      </c>
      <c r="AU164" s="253" t="s">
        <v>86</v>
      </c>
      <c r="AV164" s="14" t="s">
        <v>86</v>
      </c>
      <c r="AW164" s="14" t="s">
        <v>32</v>
      </c>
      <c r="AX164" s="14" t="s">
        <v>84</v>
      </c>
      <c r="AY164" s="253" t="s">
        <v>151</v>
      </c>
    </row>
    <row r="165" s="2" customFormat="1" ht="24.15" customHeight="1">
      <c r="A165" s="39"/>
      <c r="B165" s="40"/>
      <c r="C165" s="219" t="s">
        <v>160</v>
      </c>
      <c r="D165" s="219" t="s">
        <v>154</v>
      </c>
      <c r="E165" s="220" t="s">
        <v>420</v>
      </c>
      <c r="F165" s="221" t="s">
        <v>421</v>
      </c>
      <c r="G165" s="222" t="s">
        <v>164</v>
      </c>
      <c r="H165" s="223">
        <v>58.28</v>
      </c>
      <c r="I165" s="224"/>
      <c r="J165" s="225">
        <f>ROUND(I165*H165,2)</f>
        <v>0</v>
      </c>
      <c r="K165" s="221" t="s">
        <v>181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0.011</v>
      </c>
      <c r="R165" s="228">
        <f>Q165*H165</f>
        <v>0.64108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158</v>
      </c>
      <c r="AT165" s="230" t="s">
        <v>154</v>
      </c>
      <c r="AU165" s="230" t="s">
        <v>86</v>
      </c>
      <c r="AY165" s="18" t="s">
        <v>151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158</v>
      </c>
      <c r="BM165" s="230" t="s">
        <v>583</v>
      </c>
    </row>
    <row r="166" s="14" customFormat="1">
      <c r="A166" s="14"/>
      <c r="B166" s="243"/>
      <c r="C166" s="244"/>
      <c r="D166" s="234" t="s">
        <v>167</v>
      </c>
      <c r="E166" s="245" t="s">
        <v>1</v>
      </c>
      <c r="F166" s="246" t="s">
        <v>661</v>
      </c>
      <c r="G166" s="244"/>
      <c r="H166" s="247">
        <v>58.28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167</v>
      </c>
      <c r="AU166" s="253" t="s">
        <v>86</v>
      </c>
      <c r="AV166" s="14" t="s">
        <v>86</v>
      </c>
      <c r="AW166" s="14" t="s">
        <v>32</v>
      </c>
      <c r="AX166" s="14" t="s">
        <v>84</v>
      </c>
      <c r="AY166" s="253" t="s">
        <v>151</v>
      </c>
    </row>
    <row r="167" s="2" customFormat="1" ht="16.5" customHeight="1">
      <c r="A167" s="39"/>
      <c r="B167" s="40"/>
      <c r="C167" s="219" t="s">
        <v>200</v>
      </c>
      <c r="D167" s="219" t="s">
        <v>154</v>
      </c>
      <c r="E167" s="220" t="s">
        <v>424</v>
      </c>
      <c r="F167" s="221" t="s">
        <v>425</v>
      </c>
      <c r="G167" s="222" t="s">
        <v>164</v>
      </c>
      <c r="H167" s="223">
        <v>14.57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158</v>
      </c>
      <c r="AT167" s="230" t="s">
        <v>154</v>
      </c>
      <c r="AU167" s="230" t="s">
        <v>86</v>
      </c>
      <c r="AY167" s="18" t="s">
        <v>151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158</v>
      </c>
      <c r="BM167" s="230" t="s">
        <v>585</v>
      </c>
    </row>
    <row r="168" s="14" customFormat="1">
      <c r="A168" s="14"/>
      <c r="B168" s="243"/>
      <c r="C168" s="244"/>
      <c r="D168" s="234" t="s">
        <v>167</v>
      </c>
      <c r="E168" s="245" t="s">
        <v>1</v>
      </c>
      <c r="F168" s="246" t="s">
        <v>660</v>
      </c>
      <c r="G168" s="244"/>
      <c r="H168" s="247">
        <v>14.57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167</v>
      </c>
      <c r="AU168" s="253" t="s">
        <v>86</v>
      </c>
      <c r="AV168" s="14" t="s">
        <v>86</v>
      </c>
      <c r="AW168" s="14" t="s">
        <v>32</v>
      </c>
      <c r="AX168" s="14" t="s">
        <v>84</v>
      </c>
      <c r="AY168" s="253" t="s">
        <v>151</v>
      </c>
    </row>
    <row r="169" s="2" customFormat="1" ht="16.5" customHeight="1">
      <c r="A169" s="39"/>
      <c r="B169" s="40"/>
      <c r="C169" s="219" t="s">
        <v>205</v>
      </c>
      <c r="D169" s="219" t="s">
        <v>154</v>
      </c>
      <c r="E169" s="220" t="s">
        <v>427</v>
      </c>
      <c r="F169" s="221" t="s">
        <v>428</v>
      </c>
      <c r="G169" s="222" t="s">
        <v>164</v>
      </c>
      <c r="H169" s="223">
        <v>14.57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158</v>
      </c>
      <c r="AT169" s="230" t="s">
        <v>154</v>
      </c>
      <c r="AU169" s="230" t="s">
        <v>86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158</v>
      </c>
      <c r="BM169" s="230" t="s">
        <v>586</v>
      </c>
    </row>
    <row r="170" s="14" customFormat="1">
      <c r="A170" s="14"/>
      <c r="B170" s="243"/>
      <c r="C170" s="244"/>
      <c r="D170" s="234" t="s">
        <v>167</v>
      </c>
      <c r="E170" s="245" t="s">
        <v>1</v>
      </c>
      <c r="F170" s="246" t="s">
        <v>660</v>
      </c>
      <c r="G170" s="244"/>
      <c r="H170" s="247">
        <v>14.57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167</v>
      </c>
      <c r="AU170" s="253" t="s">
        <v>86</v>
      </c>
      <c r="AV170" s="14" t="s">
        <v>86</v>
      </c>
      <c r="AW170" s="14" t="s">
        <v>32</v>
      </c>
      <c r="AX170" s="14" t="s">
        <v>84</v>
      </c>
      <c r="AY170" s="253" t="s">
        <v>151</v>
      </c>
    </row>
    <row r="171" s="12" customFormat="1" ht="22.8" customHeight="1">
      <c r="A171" s="12"/>
      <c r="B171" s="203"/>
      <c r="C171" s="204"/>
      <c r="D171" s="205" t="s">
        <v>75</v>
      </c>
      <c r="E171" s="217" t="s">
        <v>191</v>
      </c>
      <c r="F171" s="217" t="s">
        <v>192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SUM(P172:P185)</f>
        <v>0</v>
      </c>
      <c r="Q171" s="211"/>
      <c r="R171" s="212">
        <f>SUM(R172:R185)</f>
        <v>0.0048000000000000008</v>
      </c>
      <c r="S171" s="211"/>
      <c r="T171" s="213">
        <f>SUM(T172:T185)</f>
        <v>1.0690000000000002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75</v>
      </c>
      <c r="AU171" s="215" t="s">
        <v>84</v>
      </c>
      <c r="AY171" s="214" t="s">
        <v>151</v>
      </c>
      <c r="BK171" s="216">
        <f>SUM(BK172:BK185)</f>
        <v>0</v>
      </c>
    </row>
    <row r="172" s="2" customFormat="1" ht="24.15" customHeight="1">
      <c r="A172" s="39"/>
      <c r="B172" s="40"/>
      <c r="C172" s="219" t="s">
        <v>191</v>
      </c>
      <c r="D172" s="219" t="s">
        <v>154</v>
      </c>
      <c r="E172" s="220" t="s">
        <v>194</v>
      </c>
      <c r="F172" s="221" t="s">
        <v>195</v>
      </c>
      <c r="G172" s="222" t="s">
        <v>164</v>
      </c>
      <c r="H172" s="223">
        <v>120</v>
      </c>
      <c r="I172" s="224"/>
      <c r="J172" s="225">
        <f>ROUND(I172*H172,2)</f>
        <v>0</v>
      </c>
      <c r="K172" s="221" t="s">
        <v>181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4E-05</v>
      </c>
      <c r="R172" s="228">
        <f>Q172*H172</f>
        <v>0.0048000000000000008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158</v>
      </c>
      <c r="AT172" s="230" t="s">
        <v>154</v>
      </c>
      <c r="AU172" s="230" t="s">
        <v>86</v>
      </c>
      <c r="AY172" s="18" t="s">
        <v>151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158</v>
      </c>
      <c r="BM172" s="230" t="s">
        <v>196</v>
      </c>
    </row>
    <row r="173" s="2" customFormat="1" ht="37.8" customHeight="1">
      <c r="A173" s="39"/>
      <c r="B173" s="40"/>
      <c r="C173" s="219" t="s">
        <v>215</v>
      </c>
      <c r="D173" s="219" t="s">
        <v>154</v>
      </c>
      <c r="E173" s="220" t="s">
        <v>197</v>
      </c>
      <c r="F173" s="221" t="s">
        <v>198</v>
      </c>
      <c r="G173" s="222" t="s">
        <v>164</v>
      </c>
      <c r="H173" s="223">
        <v>106.9</v>
      </c>
      <c r="I173" s="224"/>
      <c r="J173" s="225">
        <f>ROUND(I173*H173,2)</f>
        <v>0</v>
      </c>
      <c r="K173" s="221" t="s">
        <v>165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0.01</v>
      </c>
      <c r="T173" s="229">
        <f>S173*H173</f>
        <v>1.0690000000000002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158</v>
      </c>
      <c r="AT173" s="230" t="s">
        <v>154</v>
      </c>
      <c r="AU173" s="230" t="s">
        <v>86</v>
      </c>
      <c r="AY173" s="18" t="s">
        <v>151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158</v>
      </c>
      <c r="BM173" s="230" t="s">
        <v>199</v>
      </c>
    </row>
    <row r="174" s="13" customFormat="1">
      <c r="A174" s="13"/>
      <c r="B174" s="232"/>
      <c r="C174" s="233"/>
      <c r="D174" s="234" t="s">
        <v>167</v>
      </c>
      <c r="E174" s="235" t="s">
        <v>1</v>
      </c>
      <c r="F174" s="236" t="s">
        <v>168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167</v>
      </c>
      <c r="AU174" s="242" t="s">
        <v>86</v>
      </c>
      <c r="AV174" s="13" t="s">
        <v>84</v>
      </c>
      <c r="AW174" s="13" t="s">
        <v>32</v>
      </c>
      <c r="AX174" s="13" t="s">
        <v>76</v>
      </c>
      <c r="AY174" s="242" t="s">
        <v>151</v>
      </c>
    </row>
    <row r="175" s="14" customFormat="1">
      <c r="A175" s="14"/>
      <c r="B175" s="243"/>
      <c r="C175" s="244"/>
      <c r="D175" s="234" t="s">
        <v>167</v>
      </c>
      <c r="E175" s="245" t="s">
        <v>1</v>
      </c>
      <c r="F175" s="246" t="s">
        <v>169</v>
      </c>
      <c r="G175" s="244"/>
      <c r="H175" s="247">
        <v>9.6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167</v>
      </c>
      <c r="AU175" s="253" t="s">
        <v>86</v>
      </c>
      <c r="AV175" s="14" t="s">
        <v>86</v>
      </c>
      <c r="AW175" s="14" t="s">
        <v>32</v>
      </c>
      <c r="AX175" s="14" t="s">
        <v>76</v>
      </c>
      <c r="AY175" s="253" t="s">
        <v>151</v>
      </c>
    </row>
    <row r="176" s="14" customFormat="1">
      <c r="A176" s="14"/>
      <c r="B176" s="243"/>
      <c r="C176" s="244"/>
      <c r="D176" s="234" t="s">
        <v>167</v>
      </c>
      <c r="E176" s="245" t="s">
        <v>1</v>
      </c>
      <c r="F176" s="246" t="s">
        <v>170</v>
      </c>
      <c r="G176" s="244"/>
      <c r="H176" s="247">
        <v>18.7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167</v>
      </c>
      <c r="AU176" s="253" t="s">
        <v>86</v>
      </c>
      <c r="AV176" s="14" t="s">
        <v>86</v>
      </c>
      <c r="AW176" s="14" t="s">
        <v>32</v>
      </c>
      <c r="AX176" s="14" t="s">
        <v>76</v>
      </c>
      <c r="AY176" s="253" t="s">
        <v>151</v>
      </c>
    </row>
    <row r="177" s="14" customFormat="1">
      <c r="A177" s="14"/>
      <c r="B177" s="243"/>
      <c r="C177" s="244"/>
      <c r="D177" s="234" t="s">
        <v>167</v>
      </c>
      <c r="E177" s="245" t="s">
        <v>1</v>
      </c>
      <c r="F177" s="246" t="s">
        <v>171</v>
      </c>
      <c r="G177" s="244"/>
      <c r="H177" s="247">
        <v>14.8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167</v>
      </c>
      <c r="AU177" s="253" t="s">
        <v>86</v>
      </c>
      <c r="AV177" s="14" t="s">
        <v>86</v>
      </c>
      <c r="AW177" s="14" t="s">
        <v>32</v>
      </c>
      <c r="AX177" s="14" t="s">
        <v>76</v>
      </c>
      <c r="AY177" s="253" t="s">
        <v>151</v>
      </c>
    </row>
    <row r="178" s="14" customFormat="1">
      <c r="A178" s="14"/>
      <c r="B178" s="243"/>
      <c r="C178" s="244"/>
      <c r="D178" s="234" t="s">
        <v>167</v>
      </c>
      <c r="E178" s="245" t="s">
        <v>1</v>
      </c>
      <c r="F178" s="246" t="s">
        <v>172</v>
      </c>
      <c r="G178" s="244"/>
      <c r="H178" s="247">
        <v>14.7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167</v>
      </c>
      <c r="AU178" s="253" t="s">
        <v>86</v>
      </c>
      <c r="AV178" s="14" t="s">
        <v>86</v>
      </c>
      <c r="AW178" s="14" t="s">
        <v>32</v>
      </c>
      <c r="AX178" s="14" t="s">
        <v>76</v>
      </c>
      <c r="AY178" s="253" t="s">
        <v>151</v>
      </c>
    </row>
    <row r="179" s="14" customFormat="1">
      <c r="A179" s="14"/>
      <c r="B179" s="243"/>
      <c r="C179" s="244"/>
      <c r="D179" s="234" t="s">
        <v>167</v>
      </c>
      <c r="E179" s="245" t="s">
        <v>1</v>
      </c>
      <c r="F179" s="246" t="s">
        <v>173</v>
      </c>
      <c r="G179" s="244"/>
      <c r="H179" s="247">
        <v>10.1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167</v>
      </c>
      <c r="AU179" s="253" t="s">
        <v>86</v>
      </c>
      <c r="AV179" s="14" t="s">
        <v>86</v>
      </c>
      <c r="AW179" s="14" t="s">
        <v>32</v>
      </c>
      <c r="AX179" s="14" t="s">
        <v>76</v>
      </c>
      <c r="AY179" s="253" t="s">
        <v>151</v>
      </c>
    </row>
    <row r="180" s="14" customFormat="1">
      <c r="A180" s="14"/>
      <c r="B180" s="243"/>
      <c r="C180" s="244"/>
      <c r="D180" s="234" t="s">
        <v>167</v>
      </c>
      <c r="E180" s="245" t="s">
        <v>1</v>
      </c>
      <c r="F180" s="246" t="s">
        <v>174</v>
      </c>
      <c r="G180" s="244"/>
      <c r="H180" s="247">
        <v>7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167</v>
      </c>
      <c r="AU180" s="253" t="s">
        <v>86</v>
      </c>
      <c r="AV180" s="14" t="s">
        <v>86</v>
      </c>
      <c r="AW180" s="14" t="s">
        <v>32</v>
      </c>
      <c r="AX180" s="14" t="s">
        <v>76</v>
      </c>
      <c r="AY180" s="253" t="s">
        <v>151</v>
      </c>
    </row>
    <row r="181" s="15" customFormat="1">
      <c r="A181" s="15"/>
      <c r="B181" s="254"/>
      <c r="C181" s="255"/>
      <c r="D181" s="234" t="s">
        <v>167</v>
      </c>
      <c r="E181" s="256" t="s">
        <v>1</v>
      </c>
      <c r="F181" s="257" t="s">
        <v>175</v>
      </c>
      <c r="G181" s="255"/>
      <c r="H181" s="258">
        <v>74.899999999999984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167</v>
      </c>
      <c r="AU181" s="264" t="s">
        <v>86</v>
      </c>
      <c r="AV181" s="15" t="s">
        <v>176</v>
      </c>
      <c r="AW181" s="15" t="s">
        <v>32</v>
      </c>
      <c r="AX181" s="15" t="s">
        <v>76</v>
      </c>
      <c r="AY181" s="264" t="s">
        <v>151</v>
      </c>
    </row>
    <row r="182" s="14" customFormat="1">
      <c r="A182" s="14"/>
      <c r="B182" s="243"/>
      <c r="C182" s="244"/>
      <c r="D182" s="234" t="s">
        <v>167</v>
      </c>
      <c r="E182" s="245" t="s">
        <v>1</v>
      </c>
      <c r="F182" s="246" t="s">
        <v>177</v>
      </c>
      <c r="G182" s="244"/>
      <c r="H182" s="247">
        <v>32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167</v>
      </c>
      <c r="AU182" s="253" t="s">
        <v>86</v>
      </c>
      <c r="AV182" s="14" t="s">
        <v>86</v>
      </c>
      <c r="AW182" s="14" t="s">
        <v>32</v>
      </c>
      <c r="AX182" s="14" t="s">
        <v>76</v>
      </c>
      <c r="AY182" s="253" t="s">
        <v>151</v>
      </c>
    </row>
    <row r="183" s="16" customFormat="1">
      <c r="A183" s="16"/>
      <c r="B183" s="265"/>
      <c r="C183" s="266"/>
      <c r="D183" s="234" t="s">
        <v>167</v>
      </c>
      <c r="E183" s="267" t="s">
        <v>1</v>
      </c>
      <c r="F183" s="268" t="s">
        <v>178</v>
      </c>
      <c r="G183" s="266"/>
      <c r="H183" s="269">
        <v>106.89999999999998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5" t="s">
        <v>167</v>
      </c>
      <c r="AU183" s="275" t="s">
        <v>86</v>
      </c>
      <c r="AV183" s="16" t="s">
        <v>158</v>
      </c>
      <c r="AW183" s="16" t="s">
        <v>32</v>
      </c>
      <c r="AX183" s="16" t="s">
        <v>84</v>
      </c>
      <c r="AY183" s="275" t="s">
        <v>151</v>
      </c>
    </row>
    <row r="184" s="2" customFormat="1" ht="16.5" customHeight="1">
      <c r="A184" s="39"/>
      <c r="B184" s="40"/>
      <c r="C184" s="219" t="s">
        <v>219</v>
      </c>
      <c r="D184" s="219" t="s">
        <v>154</v>
      </c>
      <c r="E184" s="220" t="s">
        <v>201</v>
      </c>
      <c r="F184" s="221" t="s">
        <v>202</v>
      </c>
      <c r="G184" s="222" t="s">
        <v>203</v>
      </c>
      <c r="H184" s="223">
        <v>1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158</v>
      </c>
      <c r="AT184" s="230" t="s">
        <v>154</v>
      </c>
      <c r="AU184" s="230" t="s">
        <v>86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158</v>
      </c>
      <c r="BM184" s="230" t="s">
        <v>204</v>
      </c>
    </row>
    <row r="185" s="2" customFormat="1" ht="16.5" customHeight="1">
      <c r="A185" s="39"/>
      <c r="B185" s="40"/>
      <c r="C185" s="219" t="s">
        <v>8</v>
      </c>
      <c r="D185" s="219" t="s">
        <v>154</v>
      </c>
      <c r="E185" s="220" t="s">
        <v>206</v>
      </c>
      <c r="F185" s="221" t="s">
        <v>207</v>
      </c>
      <c r="G185" s="222" t="s">
        <v>203</v>
      </c>
      <c r="H185" s="223">
        <v>1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158</v>
      </c>
      <c r="AT185" s="230" t="s">
        <v>154</v>
      </c>
      <c r="AU185" s="230" t="s">
        <v>86</v>
      </c>
      <c r="AY185" s="18" t="s">
        <v>151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158</v>
      </c>
      <c r="BM185" s="230" t="s">
        <v>208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209</v>
      </c>
      <c r="F186" s="217" t="s">
        <v>210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SUM(P187:P191)</f>
        <v>0</v>
      </c>
      <c r="Q186" s="211"/>
      <c r="R186" s="212">
        <f>SUM(R187:R191)</f>
        <v>0</v>
      </c>
      <c r="S186" s="211"/>
      <c r="T186" s="213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84</v>
      </c>
      <c r="AT186" s="215" t="s">
        <v>75</v>
      </c>
      <c r="AU186" s="215" t="s">
        <v>84</v>
      </c>
      <c r="AY186" s="214" t="s">
        <v>151</v>
      </c>
      <c r="BK186" s="216">
        <f>SUM(BK187:BK191)</f>
        <v>0</v>
      </c>
    </row>
    <row r="187" s="2" customFormat="1" ht="24.15" customHeight="1">
      <c r="A187" s="39"/>
      <c r="B187" s="40"/>
      <c r="C187" s="219" t="s">
        <v>229</v>
      </c>
      <c r="D187" s="219" t="s">
        <v>154</v>
      </c>
      <c r="E187" s="220" t="s">
        <v>211</v>
      </c>
      <c r="F187" s="221" t="s">
        <v>212</v>
      </c>
      <c r="G187" s="222" t="s">
        <v>213</v>
      </c>
      <c r="H187" s="223">
        <v>1.143</v>
      </c>
      <c r="I187" s="224"/>
      <c r="J187" s="225">
        <f>ROUND(I187*H187,2)</f>
        <v>0</v>
      </c>
      <c r="K187" s="221" t="s">
        <v>181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158</v>
      </c>
      <c r="AT187" s="230" t="s">
        <v>154</v>
      </c>
      <c r="AU187" s="230" t="s">
        <v>86</v>
      </c>
      <c r="AY187" s="18" t="s">
        <v>151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158</v>
      </c>
      <c r="BM187" s="230" t="s">
        <v>214</v>
      </c>
    </row>
    <row r="188" s="2" customFormat="1" ht="24.15" customHeight="1">
      <c r="A188" s="39"/>
      <c r="B188" s="40"/>
      <c r="C188" s="219" t="s">
        <v>239</v>
      </c>
      <c r="D188" s="219" t="s">
        <v>154</v>
      </c>
      <c r="E188" s="220" t="s">
        <v>216</v>
      </c>
      <c r="F188" s="221" t="s">
        <v>217</v>
      </c>
      <c r="G188" s="222" t="s">
        <v>213</v>
      </c>
      <c r="H188" s="223">
        <v>1.143</v>
      </c>
      <c r="I188" s="224"/>
      <c r="J188" s="225">
        <f>ROUND(I188*H188,2)</f>
        <v>0</v>
      </c>
      <c r="K188" s="221" t="s">
        <v>181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158</v>
      </c>
      <c r="AT188" s="230" t="s">
        <v>154</v>
      </c>
      <c r="AU188" s="230" t="s">
        <v>86</v>
      </c>
      <c r="AY188" s="18" t="s">
        <v>151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158</v>
      </c>
      <c r="BM188" s="230" t="s">
        <v>218</v>
      </c>
    </row>
    <row r="189" s="2" customFormat="1" ht="24.15" customHeight="1">
      <c r="A189" s="39"/>
      <c r="B189" s="40"/>
      <c r="C189" s="219" t="s">
        <v>245</v>
      </c>
      <c r="D189" s="219" t="s">
        <v>154</v>
      </c>
      <c r="E189" s="220" t="s">
        <v>220</v>
      </c>
      <c r="F189" s="221" t="s">
        <v>221</v>
      </c>
      <c r="G189" s="222" t="s">
        <v>213</v>
      </c>
      <c r="H189" s="223">
        <v>21.717</v>
      </c>
      <c r="I189" s="224"/>
      <c r="J189" s="225">
        <f>ROUND(I189*H189,2)</f>
        <v>0</v>
      </c>
      <c r="K189" s="221" t="s">
        <v>181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158</v>
      </c>
      <c r="AT189" s="230" t="s">
        <v>154</v>
      </c>
      <c r="AU189" s="230" t="s">
        <v>86</v>
      </c>
      <c r="AY189" s="18" t="s">
        <v>151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158</v>
      </c>
      <c r="BM189" s="230" t="s">
        <v>222</v>
      </c>
    </row>
    <row r="190" s="14" customFormat="1">
      <c r="A190" s="14"/>
      <c r="B190" s="243"/>
      <c r="C190" s="244"/>
      <c r="D190" s="234" t="s">
        <v>167</v>
      </c>
      <c r="E190" s="244"/>
      <c r="F190" s="246" t="s">
        <v>223</v>
      </c>
      <c r="G190" s="244"/>
      <c r="H190" s="247">
        <v>21.717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167</v>
      </c>
      <c r="AU190" s="253" t="s">
        <v>86</v>
      </c>
      <c r="AV190" s="14" t="s">
        <v>86</v>
      </c>
      <c r="AW190" s="14" t="s">
        <v>4</v>
      </c>
      <c r="AX190" s="14" t="s">
        <v>84</v>
      </c>
      <c r="AY190" s="253" t="s">
        <v>151</v>
      </c>
    </row>
    <row r="191" s="2" customFormat="1" ht="33" customHeight="1">
      <c r="A191" s="39"/>
      <c r="B191" s="40"/>
      <c r="C191" s="219" t="s">
        <v>243</v>
      </c>
      <c r="D191" s="219" t="s">
        <v>154</v>
      </c>
      <c r="E191" s="220" t="s">
        <v>224</v>
      </c>
      <c r="F191" s="221" t="s">
        <v>225</v>
      </c>
      <c r="G191" s="222" t="s">
        <v>213</v>
      </c>
      <c r="H191" s="223">
        <v>1.143</v>
      </c>
      <c r="I191" s="224"/>
      <c r="J191" s="225">
        <f>ROUND(I191*H191,2)</f>
        <v>0</v>
      </c>
      <c r="K191" s="221" t="s">
        <v>181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158</v>
      </c>
      <c r="AT191" s="230" t="s">
        <v>154</v>
      </c>
      <c r="AU191" s="230" t="s">
        <v>86</v>
      </c>
      <c r="AY191" s="18" t="s">
        <v>151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158</v>
      </c>
      <c r="BM191" s="230" t="s">
        <v>226</v>
      </c>
    </row>
    <row r="192" s="12" customFormat="1" ht="22.8" customHeight="1">
      <c r="A192" s="12"/>
      <c r="B192" s="203"/>
      <c r="C192" s="204"/>
      <c r="D192" s="205" t="s">
        <v>75</v>
      </c>
      <c r="E192" s="217" t="s">
        <v>227</v>
      </c>
      <c r="F192" s="217" t="s">
        <v>228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P193</f>
        <v>0</v>
      </c>
      <c r="Q192" s="211"/>
      <c r="R192" s="212">
        <f>R193</f>
        <v>0</v>
      </c>
      <c r="S192" s="211"/>
      <c r="T192" s="213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84</v>
      </c>
      <c r="AT192" s="215" t="s">
        <v>75</v>
      </c>
      <c r="AU192" s="215" t="s">
        <v>84</v>
      </c>
      <c r="AY192" s="214" t="s">
        <v>151</v>
      </c>
      <c r="BK192" s="216">
        <f>BK193</f>
        <v>0</v>
      </c>
    </row>
    <row r="193" s="2" customFormat="1" ht="16.5" customHeight="1">
      <c r="A193" s="39"/>
      <c r="B193" s="40"/>
      <c r="C193" s="219" t="s">
        <v>257</v>
      </c>
      <c r="D193" s="219" t="s">
        <v>154</v>
      </c>
      <c r="E193" s="220" t="s">
        <v>230</v>
      </c>
      <c r="F193" s="221" t="s">
        <v>231</v>
      </c>
      <c r="G193" s="222" t="s">
        <v>213</v>
      </c>
      <c r="H193" s="223">
        <v>4.157</v>
      </c>
      <c r="I193" s="224"/>
      <c r="J193" s="225">
        <f>ROUND(I193*H193,2)</f>
        <v>0</v>
      </c>
      <c r="K193" s="221" t="s">
        <v>181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158</v>
      </c>
      <c r="AT193" s="230" t="s">
        <v>154</v>
      </c>
      <c r="AU193" s="230" t="s">
        <v>86</v>
      </c>
      <c r="AY193" s="18" t="s">
        <v>151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158</v>
      </c>
      <c r="BM193" s="230" t="s">
        <v>232</v>
      </c>
    </row>
    <row r="194" s="12" customFormat="1" ht="25.92" customHeight="1">
      <c r="A194" s="12"/>
      <c r="B194" s="203"/>
      <c r="C194" s="204"/>
      <c r="D194" s="205" t="s">
        <v>75</v>
      </c>
      <c r="E194" s="206" t="s">
        <v>233</v>
      </c>
      <c r="F194" s="206" t="s">
        <v>234</v>
      </c>
      <c r="G194" s="204"/>
      <c r="H194" s="204"/>
      <c r="I194" s="207"/>
      <c r="J194" s="208">
        <f>BK194</f>
        <v>0</v>
      </c>
      <c r="K194" s="204"/>
      <c r="L194" s="209"/>
      <c r="M194" s="210"/>
      <c r="N194" s="211"/>
      <c r="O194" s="211"/>
      <c r="P194" s="212">
        <f>P195+P201+P208+P210+P215+P225+P229+P261+P275+P292+P294</f>
        <v>0</v>
      </c>
      <c r="Q194" s="211"/>
      <c r="R194" s="212">
        <f>R195+R201+R208+R210+R215+R225+R229+R261+R275+R292+R294</f>
        <v>1.0264928</v>
      </c>
      <c r="S194" s="211"/>
      <c r="T194" s="213">
        <f>T195+T201+T208+T210+T215+T225+T229+T261+T275+T292+T294</f>
        <v>0.072000000000000008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86</v>
      </c>
      <c r="AT194" s="215" t="s">
        <v>75</v>
      </c>
      <c r="AU194" s="215" t="s">
        <v>76</v>
      </c>
      <c r="AY194" s="214" t="s">
        <v>151</v>
      </c>
      <c r="BK194" s="216">
        <f>BK195+BK201+BK208+BK210+BK215+BK225+BK229+BK261+BK275+BK292+BK294</f>
        <v>0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432</v>
      </c>
      <c r="F195" s="217" t="s">
        <v>433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SUM(P196:P200)</f>
        <v>0</v>
      </c>
      <c r="Q195" s="211"/>
      <c r="R195" s="212">
        <f>SUM(R196:R200)</f>
        <v>0</v>
      </c>
      <c r="S195" s="211"/>
      <c r="T195" s="213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75</v>
      </c>
      <c r="AU195" s="215" t="s">
        <v>84</v>
      </c>
      <c r="AY195" s="214" t="s">
        <v>151</v>
      </c>
      <c r="BK195" s="216">
        <f>SUM(BK196:BK200)</f>
        <v>0</v>
      </c>
    </row>
    <row r="196" s="2" customFormat="1" ht="24.15" customHeight="1">
      <c r="A196" s="39"/>
      <c r="B196" s="40"/>
      <c r="C196" s="219" t="s">
        <v>261</v>
      </c>
      <c r="D196" s="219" t="s">
        <v>154</v>
      </c>
      <c r="E196" s="220" t="s">
        <v>434</v>
      </c>
      <c r="F196" s="221" t="s">
        <v>435</v>
      </c>
      <c r="G196" s="222" t="s">
        <v>164</v>
      </c>
      <c r="H196" s="223">
        <v>7.2</v>
      </c>
      <c r="I196" s="224"/>
      <c r="J196" s="225">
        <f>ROUND(I196*H196,2)</f>
        <v>0</v>
      </c>
      <c r="K196" s="221" t="s">
        <v>181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243</v>
      </c>
      <c r="AT196" s="230" t="s">
        <v>154</v>
      </c>
      <c r="AU196" s="230" t="s">
        <v>86</v>
      </c>
      <c r="AY196" s="18" t="s">
        <v>151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243</v>
      </c>
      <c r="BM196" s="230" t="s">
        <v>588</v>
      </c>
    </row>
    <row r="197" s="14" customFormat="1">
      <c r="A197" s="14"/>
      <c r="B197" s="243"/>
      <c r="C197" s="244"/>
      <c r="D197" s="234" t="s">
        <v>167</v>
      </c>
      <c r="E197" s="245" t="s">
        <v>1</v>
      </c>
      <c r="F197" s="246" t="s">
        <v>589</v>
      </c>
      <c r="G197" s="244"/>
      <c r="H197" s="247">
        <v>7.2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167</v>
      </c>
      <c r="AU197" s="253" t="s">
        <v>86</v>
      </c>
      <c r="AV197" s="14" t="s">
        <v>86</v>
      </c>
      <c r="AW197" s="14" t="s">
        <v>32</v>
      </c>
      <c r="AX197" s="14" t="s">
        <v>84</v>
      </c>
      <c r="AY197" s="253" t="s">
        <v>151</v>
      </c>
    </row>
    <row r="198" s="2" customFormat="1" ht="16.5" customHeight="1">
      <c r="A198" s="39"/>
      <c r="B198" s="40"/>
      <c r="C198" s="281" t="s">
        <v>269</v>
      </c>
      <c r="D198" s="281" t="s">
        <v>313</v>
      </c>
      <c r="E198" s="282" t="s">
        <v>438</v>
      </c>
      <c r="F198" s="283" t="s">
        <v>439</v>
      </c>
      <c r="G198" s="284" t="s">
        <v>440</v>
      </c>
      <c r="H198" s="285">
        <v>26.64</v>
      </c>
      <c r="I198" s="286"/>
      <c r="J198" s="287">
        <f>ROUND(I198*H198,2)</f>
        <v>0</v>
      </c>
      <c r="K198" s="283" t="s">
        <v>1</v>
      </c>
      <c r="L198" s="288"/>
      <c r="M198" s="289" t="s">
        <v>1</v>
      </c>
      <c r="N198" s="290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316</v>
      </c>
      <c r="AT198" s="230" t="s">
        <v>313</v>
      </c>
      <c r="AU198" s="230" t="s">
        <v>86</v>
      </c>
      <c r="AY198" s="18" t="s">
        <v>151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243</v>
      </c>
      <c r="BM198" s="230" t="s">
        <v>590</v>
      </c>
    </row>
    <row r="199" s="14" customFormat="1">
      <c r="A199" s="14"/>
      <c r="B199" s="243"/>
      <c r="C199" s="244"/>
      <c r="D199" s="234" t="s">
        <v>167</v>
      </c>
      <c r="E199" s="244"/>
      <c r="F199" s="246" t="s">
        <v>591</v>
      </c>
      <c r="G199" s="244"/>
      <c r="H199" s="247">
        <v>26.64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167</v>
      </c>
      <c r="AU199" s="253" t="s">
        <v>86</v>
      </c>
      <c r="AV199" s="14" t="s">
        <v>86</v>
      </c>
      <c r="AW199" s="14" t="s">
        <v>4</v>
      </c>
      <c r="AX199" s="14" t="s">
        <v>84</v>
      </c>
      <c r="AY199" s="253" t="s">
        <v>151</v>
      </c>
    </row>
    <row r="200" s="2" customFormat="1" ht="24.15" customHeight="1">
      <c r="A200" s="39"/>
      <c r="B200" s="40"/>
      <c r="C200" s="219" t="s">
        <v>273</v>
      </c>
      <c r="D200" s="219" t="s">
        <v>154</v>
      </c>
      <c r="E200" s="220" t="s">
        <v>443</v>
      </c>
      <c r="F200" s="221" t="s">
        <v>444</v>
      </c>
      <c r="G200" s="222" t="s">
        <v>242</v>
      </c>
      <c r="H200" s="276"/>
      <c r="I200" s="224"/>
      <c r="J200" s="225">
        <f>ROUND(I200*H200,2)</f>
        <v>0</v>
      </c>
      <c r="K200" s="221" t="s">
        <v>181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243</v>
      </c>
      <c r="AT200" s="230" t="s">
        <v>154</v>
      </c>
      <c r="AU200" s="230" t="s">
        <v>86</v>
      </c>
      <c r="AY200" s="18" t="s">
        <v>151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243</v>
      </c>
      <c r="BM200" s="230" t="s">
        <v>592</v>
      </c>
    </row>
    <row r="201" s="12" customFormat="1" ht="22.8" customHeight="1">
      <c r="A201" s="12"/>
      <c r="B201" s="203"/>
      <c r="C201" s="204"/>
      <c r="D201" s="205" t="s">
        <v>75</v>
      </c>
      <c r="E201" s="217" t="s">
        <v>235</v>
      </c>
      <c r="F201" s="217" t="s">
        <v>236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SUM(P202:P207)</f>
        <v>0</v>
      </c>
      <c r="Q201" s="211"/>
      <c r="R201" s="212">
        <f>SUM(R202:R207)</f>
        <v>0.0384648</v>
      </c>
      <c r="S201" s="211"/>
      <c r="T201" s="213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86</v>
      </c>
      <c r="AT201" s="215" t="s">
        <v>75</v>
      </c>
      <c r="AU201" s="215" t="s">
        <v>84</v>
      </c>
      <c r="AY201" s="214" t="s">
        <v>151</v>
      </c>
      <c r="BK201" s="216">
        <f>SUM(BK202:BK207)</f>
        <v>0</v>
      </c>
    </row>
    <row r="202" s="2" customFormat="1" ht="24.15" customHeight="1">
      <c r="A202" s="39"/>
      <c r="B202" s="40"/>
      <c r="C202" s="219" t="s">
        <v>7</v>
      </c>
      <c r="D202" s="219" t="s">
        <v>154</v>
      </c>
      <c r="E202" s="220" t="s">
        <v>446</v>
      </c>
      <c r="F202" s="221" t="s">
        <v>447</v>
      </c>
      <c r="G202" s="222" t="s">
        <v>164</v>
      </c>
      <c r="H202" s="223">
        <v>14.57</v>
      </c>
      <c r="I202" s="224"/>
      <c r="J202" s="225">
        <f>ROUND(I202*H202,2)</f>
        <v>0</v>
      </c>
      <c r="K202" s="221" t="s">
        <v>181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243</v>
      </c>
      <c r="AT202" s="230" t="s">
        <v>154</v>
      </c>
      <c r="AU202" s="230" t="s">
        <v>86</v>
      </c>
      <c r="AY202" s="18" t="s">
        <v>151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243</v>
      </c>
      <c r="BM202" s="230" t="s">
        <v>662</v>
      </c>
    </row>
    <row r="203" s="14" customFormat="1">
      <c r="A203" s="14"/>
      <c r="B203" s="243"/>
      <c r="C203" s="244"/>
      <c r="D203" s="234" t="s">
        <v>167</v>
      </c>
      <c r="E203" s="245" t="s">
        <v>1</v>
      </c>
      <c r="F203" s="246" t="s">
        <v>660</v>
      </c>
      <c r="G203" s="244"/>
      <c r="H203" s="247">
        <v>14.57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167</v>
      </c>
      <c r="AU203" s="253" t="s">
        <v>86</v>
      </c>
      <c r="AV203" s="14" t="s">
        <v>86</v>
      </c>
      <c r="AW203" s="14" t="s">
        <v>32</v>
      </c>
      <c r="AX203" s="14" t="s">
        <v>84</v>
      </c>
      <c r="AY203" s="253" t="s">
        <v>151</v>
      </c>
    </row>
    <row r="204" s="2" customFormat="1" ht="24.15" customHeight="1">
      <c r="A204" s="39"/>
      <c r="B204" s="40"/>
      <c r="C204" s="281" t="s">
        <v>280</v>
      </c>
      <c r="D204" s="281" t="s">
        <v>313</v>
      </c>
      <c r="E204" s="282" t="s">
        <v>449</v>
      </c>
      <c r="F204" s="283" t="s">
        <v>450</v>
      </c>
      <c r="G204" s="284" t="s">
        <v>164</v>
      </c>
      <c r="H204" s="285">
        <v>32.054000000000004</v>
      </c>
      <c r="I204" s="286"/>
      <c r="J204" s="287">
        <f>ROUND(I204*H204,2)</f>
        <v>0</v>
      </c>
      <c r="K204" s="283" t="s">
        <v>181</v>
      </c>
      <c r="L204" s="288"/>
      <c r="M204" s="289" t="s">
        <v>1</v>
      </c>
      <c r="N204" s="290" t="s">
        <v>41</v>
      </c>
      <c r="O204" s="92"/>
      <c r="P204" s="228">
        <f>O204*H204</f>
        <v>0</v>
      </c>
      <c r="Q204" s="228">
        <v>0.0011999999999999998</v>
      </c>
      <c r="R204" s="228">
        <f>Q204*H204</f>
        <v>0.0384648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316</v>
      </c>
      <c r="AT204" s="230" t="s">
        <v>313</v>
      </c>
      <c r="AU204" s="230" t="s">
        <v>86</v>
      </c>
      <c r="AY204" s="18" t="s">
        <v>151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243</v>
      </c>
      <c r="BM204" s="230" t="s">
        <v>663</v>
      </c>
    </row>
    <row r="205" s="14" customFormat="1">
      <c r="A205" s="14"/>
      <c r="B205" s="243"/>
      <c r="C205" s="244"/>
      <c r="D205" s="234" t="s">
        <v>167</v>
      </c>
      <c r="E205" s="244"/>
      <c r="F205" s="246" t="s">
        <v>664</v>
      </c>
      <c r="G205" s="244"/>
      <c r="H205" s="247">
        <v>32.054000000000004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167</v>
      </c>
      <c r="AU205" s="253" t="s">
        <v>86</v>
      </c>
      <c r="AV205" s="14" t="s">
        <v>86</v>
      </c>
      <c r="AW205" s="14" t="s">
        <v>4</v>
      </c>
      <c r="AX205" s="14" t="s">
        <v>84</v>
      </c>
      <c r="AY205" s="253" t="s">
        <v>151</v>
      </c>
    </row>
    <row r="206" s="2" customFormat="1" ht="24.15" customHeight="1">
      <c r="A206" s="39"/>
      <c r="B206" s="40"/>
      <c r="C206" s="219" t="s">
        <v>284</v>
      </c>
      <c r="D206" s="219" t="s">
        <v>154</v>
      </c>
      <c r="E206" s="220" t="s">
        <v>453</v>
      </c>
      <c r="F206" s="221" t="s">
        <v>454</v>
      </c>
      <c r="G206" s="222" t="s">
        <v>242</v>
      </c>
      <c r="H206" s="276"/>
      <c r="I206" s="224"/>
      <c r="J206" s="225">
        <f>ROUND(I206*H206,2)</f>
        <v>0</v>
      </c>
      <c r="K206" s="221" t="s">
        <v>181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243</v>
      </c>
      <c r="AT206" s="230" t="s">
        <v>154</v>
      </c>
      <c r="AU206" s="230" t="s">
        <v>86</v>
      </c>
      <c r="AY206" s="18" t="s">
        <v>151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243</v>
      </c>
      <c r="BM206" s="230" t="s">
        <v>596</v>
      </c>
    </row>
    <row r="207" s="2" customFormat="1" ht="37.8" customHeight="1">
      <c r="A207" s="39"/>
      <c r="B207" s="40"/>
      <c r="C207" s="219" t="s">
        <v>288</v>
      </c>
      <c r="D207" s="219" t="s">
        <v>154</v>
      </c>
      <c r="E207" s="220" t="s">
        <v>456</v>
      </c>
      <c r="F207" s="221" t="s">
        <v>457</v>
      </c>
      <c r="G207" s="222" t="s">
        <v>164</v>
      </c>
      <c r="H207" s="223">
        <v>5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243</v>
      </c>
      <c r="AT207" s="230" t="s">
        <v>154</v>
      </c>
      <c r="AU207" s="230" t="s">
        <v>86</v>
      </c>
      <c r="AY207" s="18" t="s">
        <v>151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243</v>
      </c>
      <c r="BM207" s="230" t="s">
        <v>665</v>
      </c>
    </row>
    <row r="208" s="12" customFormat="1" ht="22.8" customHeight="1">
      <c r="A208" s="12"/>
      <c r="B208" s="203"/>
      <c r="C208" s="204"/>
      <c r="D208" s="205" t="s">
        <v>75</v>
      </c>
      <c r="E208" s="217" t="s">
        <v>459</v>
      </c>
      <c r="F208" s="217" t="s">
        <v>460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P209</f>
        <v>0</v>
      </c>
      <c r="Q208" s="211"/>
      <c r="R208" s="212">
        <f>R209</f>
        <v>0</v>
      </c>
      <c r="S208" s="211"/>
      <c r="T208" s="213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86</v>
      </c>
      <c r="AT208" s="215" t="s">
        <v>75</v>
      </c>
      <c r="AU208" s="215" t="s">
        <v>84</v>
      </c>
      <c r="AY208" s="214" t="s">
        <v>151</v>
      </c>
      <c r="BK208" s="216">
        <f>BK209</f>
        <v>0</v>
      </c>
    </row>
    <row r="209" s="2" customFormat="1" ht="16.5" customHeight="1">
      <c r="A209" s="39"/>
      <c r="B209" s="40"/>
      <c r="C209" s="219" t="s">
        <v>292</v>
      </c>
      <c r="D209" s="219" t="s">
        <v>154</v>
      </c>
      <c r="E209" s="220" t="s">
        <v>461</v>
      </c>
      <c r="F209" s="221" t="s">
        <v>462</v>
      </c>
      <c r="G209" s="222" t="s">
        <v>187</v>
      </c>
      <c r="H209" s="223">
        <v>74</v>
      </c>
      <c r="I209" s="224"/>
      <c r="J209" s="225">
        <f>ROUND(I209*H209,2)</f>
        <v>0</v>
      </c>
      <c r="K209" s="221" t="s">
        <v>181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243</v>
      </c>
      <c r="AT209" s="230" t="s">
        <v>154</v>
      </c>
      <c r="AU209" s="230" t="s">
        <v>86</v>
      </c>
      <c r="AY209" s="18" t="s">
        <v>151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243</v>
      </c>
      <c r="BM209" s="230" t="s">
        <v>666</v>
      </c>
    </row>
    <row r="210" s="12" customFormat="1" ht="22.8" customHeight="1">
      <c r="A210" s="12"/>
      <c r="B210" s="203"/>
      <c r="C210" s="204"/>
      <c r="D210" s="205" t="s">
        <v>75</v>
      </c>
      <c r="E210" s="217" t="s">
        <v>464</v>
      </c>
      <c r="F210" s="217" t="s">
        <v>465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SUM(P211:P214)</f>
        <v>0</v>
      </c>
      <c r="Q210" s="211"/>
      <c r="R210" s="212">
        <f>SUM(R211:R214)</f>
        <v>0</v>
      </c>
      <c r="S210" s="211"/>
      <c r="T210" s="213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86</v>
      </c>
      <c r="AT210" s="215" t="s">
        <v>75</v>
      </c>
      <c r="AU210" s="215" t="s">
        <v>84</v>
      </c>
      <c r="AY210" s="214" t="s">
        <v>151</v>
      </c>
      <c r="BK210" s="216">
        <f>SUM(BK211:BK214)</f>
        <v>0</v>
      </c>
    </row>
    <row r="211" s="2" customFormat="1" ht="24.15" customHeight="1">
      <c r="A211" s="39"/>
      <c r="B211" s="40"/>
      <c r="C211" s="219" t="s">
        <v>296</v>
      </c>
      <c r="D211" s="219" t="s">
        <v>154</v>
      </c>
      <c r="E211" s="220" t="s">
        <v>466</v>
      </c>
      <c r="F211" s="221" t="s">
        <v>467</v>
      </c>
      <c r="G211" s="222" t="s">
        <v>203</v>
      </c>
      <c r="H211" s="223">
        <v>1</v>
      </c>
      <c r="I211" s="224"/>
      <c r="J211" s="225">
        <f>ROUND(I211*H211,2)</f>
        <v>0</v>
      </c>
      <c r="K211" s="221" t="s">
        <v>468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243</v>
      </c>
      <c r="AT211" s="230" t="s">
        <v>154</v>
      </c>
      <c r="AU211" s="230" t="s">
        <v>86</v>
      </c>
      <c r="AY211" s="18" t="s">
        <v>151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243</v>
      </c>
      <c r="BM211" s="230" t="s">
        <v>667</v>
      </c>
    </row>
    <row r="212" s="2" customFormat="1">
      <c r="A212" s="39"/>
      <c r="B212" s="40"/>
      <c r="C212" s="41"/>
      <c r="D212" s="234" t="s">
        <v>265</v>
      </c>
      <c r="E212" s="41"/>
      <c r="F212" s="277" t="s">
        <v>600</v>
      </c>
      <c r="G212" s="41"/>
      <c r="H212" s="41"/>
      <c r="I212" s="278"/>
      <c r="J212" s="41"/>
      <c r="K212" s="41"/>
      <c r="L212" s="45"/>
      <c r="M212" s="279"/>
      <c r="N212" s="280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265</v>
      </c>
      <c r="AU212" s="18" t="s">
        <v>86</v>
      </c>
    </row>
    <row r="213" s="2" customFormat="1" ht="16.5" customHeight="1">
      <c r="A213" s="39"/>
      <c r="B213" s="40"/>
      <c r="C213" s="219" t="s">
        <v>302</v>
      </c>
      <c r="D213" s="219" t="s">
        <v>154</v>
      </c>
      <c r="E213" s="220" t="s">
        <v>471</v>
      </c>
      <c r="F213" s="221" t="s">
        <v>472</v>
      </c>
      <c r="G213" s="222" t="s">
        <v>203</v>
      </c>
      <c r="H213" s="223">
        <v>2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243</v>
      </c>
      <c r="AT213" s="230" t="s">
        <v>154</v>
      </c>
      <c r="AU213" s="230" t="s">
        <v>86</v>
      </c>
      <c r="AY213" s="18" t="s">
        <v>151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243</v>
      </c>
      <c r="BM213" s="230" t="s">
        <v>668</v>
      </c>
    </row>
    <row r="214" s="2" customFormat="1" ht="24.15" customHeight="1">
      <c r="A214" s="39"/>
      <c r="B214" s="40"/>
      <c r="C214" s="219" t="s">
        <v>307</v>
      </c>
      <c r="D214" s="219" t="s">
        <v>154</v>
      </c>
      <c r="E214" s="220" t="s">
        <v>474</v>
      </c>
      <c r="F214" s="221" t="s">
        <v>475</v>
      </c>
      <c r="G214" s="222" t="s">
        <v>213</v>
      </c>
      <c r="H214" s="223">
        <v>0.041000000000000008</v>
      </c>
      <c r="I214" s="224"/>
      <c r="J214" s="225">
        <f>ROUND(I214*H214,2)</f>
        <v>0</v>
      </c>
      <c r="K214" s="221" t="s">
        <v>468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243</v>
      </c>
      <c r="AT214" s="230" t="s">
        <v>154</v>
      </c>
      <c r="AU214" s="230" t="s">
        <v>86</v>
      </c>
      <c r="AY214" s="18" t="s">
        <v>151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243</v>
      </c>
      <c r="BM214" s="230" t="s">
        <v>669</v>
      </c>
    </row>
    <row r="215" s="12" customFormat="1" ht="22.8" customHeight="1">
      <c r="A215" s="12"/>
      <c r="B215" s="203"/>
      <c r="C215" s="204"/>
      <c r="D215" s="205" t="s">
        <v>75</v>
      </c>
      <c r="E215" s="217" t="s">
        <v>477</v>
      </c>
      <c r="F215" s="217" t="s">
        <v>478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SUM(P216:P224)</f>
        <v>0</v>
      </c>
      <c r="Q215" s="211"/>
      <c r="R215" s="212">
        <f>SUM(R216:R224)</f>
        <v>0.04116</v>
      </c>
      <c r="S215" s="211"/>
      <c r="T215" s="213">
        <f>SUM(T216:T224)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86</v>
      </c>
      <c r="AT215" s="215" t="s">
        <v>75</v>
      </c>
      <c r="AU215" s="215" t="s">
        <v>84</v>
      </c>
      <c r="AY215" s="214" t="s">
        <v>151</v>
      </c>
      <c r="BK215" s="216">
        <f>SUM(BK216:BK224)</f>
        <v>0</v>
      </c>
    </row>
    <row r="216" s="2" customFormat="1" ht="37.8" customHeight="1">
      <c r="A216" s="39"/>
      <c r="B216" s="40"/>
      <c r="C216" s="219" t="s">
        <v>312</v>
      </c>
      <c r="D216" s="219" t="s">
        <v>154</v>
      </c>
      <c r="E216" s="220" t="s">
        <v>479</v>
      </c>
      <c r="F216" s="221" t="s">
        <v>480</v>
      </c>
      <c r="G216" s="222" t="s">
        <v>187</v>
      </c>
      <c r="H216" s="223">
        <v>74</v>
      </c>
      <c r="I216" s="224"/>
      <c r="J216" s="225">
        <f>ROUND(I216*H216,2)</f>
        <v>0</v>
      </c>
      <c r="K216" s="221" t="s">
        <v>181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0.00012</v>
      </c>
      <c r="R216" s="228">
        <f>Q216*H216</f>
        <v>0.00888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243</v>
      </c>
      <c r="AT216" s="230" t="s">
        <v>154</v>
      </c>
      <c r="AU216" s="230" t="s">
        <v>86</v>
      </c>
      <c r="AY216" s="18" t="s">
        <v>151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243</v>
      </c>
      <c r="BM216" s="230" t="s">
        <v>670</v>
      </c>
    </row>
    <row r="217" s="2" customFormat="1">
      <c r="A217" s="39"/>
      <c r="B217" s="40"/>
      <c r="C217" s="41"/>
      <c r="D217" s="234" t="s">
        <v>265</v>
      </c>
      <c r="E217" s="41"/>
      <c r="F217" s="277" t="s">
        <v>671</v>
      </c>
      <c r="G217" s="41"/>
      <c r="H217" s="41"/>
      <c r="I217" s="278"/>
      <c r="J217" s="41"/>
      <c r="K217" s="41"/>
      <c r="L217" s="45"/>
      <c r="M217" s="279"/>
      <c r="N217" s="280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265</v>
      </c>
      <c r="AU217" s="18" t="s">
        <v>86</v>
      </c>
    </row>
    <row r="218" s="2" customFormat="1" ht="37.8" customHeight="1">
      <c r="A218" s="39"/>
      <c r="B218" s="40"/>
      <c r="C218" s="219" t="s">
        <v>320</v>
      </c>
      <c r="D218" s="219" t="s">
        <v>154</v>
      </c>
      <c r="E218" s="220" t="s">
        <v>483</v>
      </c>
      <c r="F218" s="221" t="s">
        <v>484</v>
      </c>
      <c r="G218" s="222" t="s">
        <v>164</v>
      </c>
      <c r="H218" s="223">
        <v>16</v>
      </c>
      <c r="I218" s="224"/>
      <c r="J218" s="225">
        <f>ROUND(I218*H218,2)</f>
        <v>0</v>
      </c>
      <c r="K218" s="221" t="s">
        <v>181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0.00174</v>
      </c>
      <c r="R218" s="228">
        <f>Q218*H218</f>
        <v>0.02784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243</v>
      </c>
      <c r="AT218" s="230" t="s">
        <v>154</v>
      </c>
      <c r="AU218" s="230" t="s">
        <v>86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243</v>
      </c>
      <c r="BM218" s="230" t="s">
        <v>672</v>
      </c>
    </row>
    <row r="219" s="2" customFormat="1" ht="16.5" customHeight="1">
      <c r="A219" s="39"/>
      <c r="B219" s="40"/>
      <c r="C219" s="281" t="s">
        <v>326</v>
      </c>
      <c r="D219" s="281" t="s">
        <v>313</v>
      </c>
      <c r="E219" s="282" t="s">
        <v>486</v>
      </c>
      <c r="F219" s="283" t="s">
        <v>487</v>
      </c>
      <c r="G219" s="284" t="s">
        <v>203</v>
      </c>
      <c r="H219" s="285">
        <v>2</v>
      </c>
      <c r="I219" s="286"/>
      <c r="J219" s="287">
        <f>ROUND(I219*H219,2)</f>
        <v>0</v>
      </c>
      <c r="K219" s="283" t="s">
        <v>181</v>
      </c>
      <c r="L219" s="288"/>
      <c r="M219" s="289" t="s">
        <v>1</v>
      </c>
      <c r="N219" s="290" t="s">
        <v>41</v>
      </c>
      <c r="O219" s="92"/>
      <c r="P219" s="228">
        <f>O219*H219</f>
        <v>0</v>
      </c>
      <c r="Q219" s="228">
        <v>6E-05</v>
      </c>
      <c r="R219" s="228">
        <f>Q219*H219</f>
        <v>0.00012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316</v>
      </c>
      <c r="AT219" s="230" t="s">
        <v>313</v>
      </c>
      <c r="AU219" s="230" t="s">
        <v>86</v>
      </c>
      <c r="AY219" s="18" t="s">
        <v>151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243</v>
      </c>
      <c r="BM219" s="230" t="s">
        <v>673</v>
      </c>
    </row>
    <row r="220" s="2" customFormat="1">
      <c r="A220" s="39"/>
      <c r="B220" s="40"/>
      <c r="C220" s="41"/>
      <c r="D220" s="234" t="s">
        <v>265</v>
      </c>
      <c r="E220" s="41"/>
      <c r="F220" s="277" t="s">
        <v>607</v>
      </c>
      <c r="G220" s="41"/>
      <c r="H220" s="41"/>
      <c r="I220" s="278"/>
      <c r="J220" s="41"/>
      <c r="K220" s="41"/>
      <c r="L220" s="45"/>
      <c r="M220" s="279"/>
      <c r="N220" s="280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265</v>
      </c>
      <c r="AU220" s="18" t="s">
        <v>86</v>
      </c>
    </row>
    <row r="221" s="2" customFormat="1" ht="24.15" customHeight="1">
      <c r="A221" s="39"/>
      <c r="B221" s="40"/>
      <c r="C221" s="219" t="s">
        <v>316</v>
      </c>
      <c r="D221" s="219" t="s">
        <v>154</v>
      </c>
      <c r="E221" s="220" t="s">
        <v>490</v>
      </c>
      <c r="F221" s="221" t="s">
        <v>491</v>
      </c>
      <c r="G221" s="222" t="s">
        <v>187</v>
      </c>
      <c r="H221" s="223">
        <v>17</v>
      </c>
      <c r="I221" s="224"/>
      <c r="J221" s="225">
        <f>ROUND(I221*H221,2)</f>
        <v>0</v>
      </c>
      <c r="K221" s="221" t="s">
        <v>181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6E-05</v>
      </c>
      <c r="R221" s="228">
        <f>Q221*H221</f>
        <v>0.0010200000000000002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243</v>
      </c>
      <c r="AT221" s="230" t="s">
        <v>154</v>
      </c>
      <c r="AU221" s="230" t="s">
        <v>86</v>
      </c>
      <c r="AY221" s="18" t="s">
        <v>151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243</v>
      </c>
      <c r="BM221" s="230" t="s">
        <v>674</v>
      </c>
    </row>
    <row r="222" s="2" customFormat="1" ht="24.15" customHeight="1">
      <c r="A222" s="39"/>
      <c r="B222" s="40"/>
      <c r="C222" s="219" t="s">
        <v>334</v>
      </c>
      <c r="D222" s="219" t="s">
        <v>154</v>
      </c>
      <c r="E222" s="220" t="s">
        <v>493</v>
      </c>
      <c r="F222" s="221" t="s">
        <v>494</v>
      </c>
      <c r="G222" s="222" t="s">
        <v>187</v>
      </c>
      <c r="H222" s="223">
        <v>1</v>
      </c>
      <c r="I222" s="224"/>
      <c r="J222" s="225">
        <f>ROUND(I222*H222,2)</f>
        <v>0</v>
      </c>
      <c r="K222" s="221" t="s">
        <v>181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0.0001</v>
      </c>
      <c r="R222" s="228">
        <f>Q222*H222</f>
        <v>0.0001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243</v>
      </c>
      <c r="AT222" s="230" t="s">
        <v>154</v>
      </c>
      <c r="AU222" s="230" t="s">
        <v>86</v>
      </c>
      <c r="AY222" s="18" t="s">
        <v>151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243</v>
      </c>
      <c r="BM222" s="230" t="s">
        <v>675</v>
      </c>
    </row>
    <row r="223" s="2" customFormat="1" ht="16.5" customHeight="1">
      <c r="A223" s="39"/>
      <c r="B223" s="40"/>
      <c r="C223" s="281" t="s">
        <v>338</v>
      </c>
      <c r="D223" s="281" t="s">
        <v>313</v>
      </c>
      <c r="E223" s="282" t="s">
        <v>499</v>
      </c>
      <c r="F223" s="283" t="s">
        <v>500</v>
      </c>
      <c r="G223" s="284" t="s">
        <v>501</v>
      </c>
      <c r="H223" s="285">
        <v>3.2</v>
      </c>
      <c r="I223" s="286"/>
      <c r="J223" s="287">
        <f>ROUND(I223*H223,2)</f>
        <v>0</v>
      </c>
      <c r="K223" s="283" t="s">
        <v>468</v>
      </c>
      <c r="L223" s="288"/>
      <c r="M223" s="289" t="s">
        <v>1</v>
      </c>
      <c r="N223" s="290" t="s">
        <v>41</v>
      </c>
      <c r="O223" s="92"/>
      <c r="P223" s="228">
        <f>O223*H223</f>
        <v>0</v>
      </c>
      <c r="Q223" s="228">
        <v>0.001</v>
      </c>
      <c r="R223" s="228">
        <f>Q223*H223</f>
        <v>0.0032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316</v>
      </c>
      <c r="AT223" s="230" t="s">
        <v>313</v>
      </c>
      <c r="AU223" s="230" t="s">
        <v>86</v>
      </c>
      <c r="AY223" s="18" t="s">
        <v>151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243</v>
      </c>
      <c r="BM223" s="230" t="s">
        <v>676</v>
      </c>
    </row>
    <row r="224" s="2" customFormat="1">
      <c r="A224" s="39"/>
      <c r="B224" s="40"/>
      <c r="C224" s="41"/>
      <c r="D224" s="234" t="s">
        <v>265</v>
      </c>
      <c r="E224" s="41"/>
      <c r="F224" s="277" t="s">
        <v>503</v>
      </c>
      <c r="G224" s="41"/>
      <c r="H224" s="41"/>
      <c r="I224" s="278"/>
      <c r="J224" s="41"/>
      <c r="K224" s="41"/>
      <c r="L224" s="45"/>
      <c r="M224" s="279"/>
      <c r="N224" s="280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265</v>
      </c>
      <c r="AU224" s="18" t="s">
        <v>86</v>
      </c>
    </row>
    <row r="225" s="12" customFormat="1" ht="22.8" customHeight="1">
      <c r="A225" s="12"/>
      <c r="B225" s="203"/>
      <c r="C225" s="204"/>
      <c r="D225" s="205" t="s">
        <v>75</v>
      </c>
      <c r="E225" s="217" t="s">
        <v>237</v>
      </c>
      <c r="F225" s="217" t="s">
        <v>238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SUM(P226:P228)</f>
        <v>0</v>
      </c>
      <c r="Q225" s="211"/>
      <c r="R225" s="212">
        <f>SUM(R226:R228)</f>
        <v>0</v>
      </c>
      <c r="S225" s="211"/>
      <c r="T225" s="213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86</v>
      </c>
      <c r="AT225" s="215" t="s">
        <v>75</v>
      </c>
      <c r="AU225" s="215" t="s">
        <v>84</v>
      </c>
      <c r="AY225" s="214" t="s">
        <v>151</v>
      </c>
      <c r="BK225" s="216">
        <f>SUM(BK226:BK228)</f>
        <v>0</v>
      </c>
    </row>
    <row r="226" s="2" customFormat="1" ht="24.15" customHeight="1">
      <c r="A226" s="39"/>
      <c r="B226" s="40"/>
      <c r="C226" s="219" t="s">
        <v>342</v>
      </c>
      <c r="D226" s="219" t="s">
        <v>154</v>
      </c>
      <c r="E226" s="220" t="s">
        <v>240</v>
      </c>
      <c r="F226" s="221" t="s">
        <v>241</v>
      </c>
      <c r="G226" s="222" t="s">
        <v>242</v>
      </c>
      <c r="H226" s="276"/>
      <c r="I226" s="224"/>
      <c r="J226" s="225">
        <f>ROUND(I226*H226,2)</f>
        <v>0</v>
      </c>
      <c r="K226" s="221" t="s">
        <v>181</v>
      </c>
      <c r="L226" s="45"/>
      <c r="M226" s="226" t="s">
        <v>1</v>
      </c>
      <c r="N226" s="227" t="s">
        <v>41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243</v>
      </c>
      <c r="AT226" s="230" t="s">
        <v>154</v>
      </c>
      <c r="AU226" s="230" t="s">
        <v>86</v>
      </c>
      <c r="AY226" s="18" t="s">
        <v>151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243</v>
      </c>
      <c r="BM226" s="230" t="s">
        <v>244</v>
      </c>
    </row>
    <row r="227" s="2" customFormat="1" ht="37.8" customHeight="1">
      <c r="A227" s="39"/>
      <c r="B227" s="40"/>
      <c r="C227" s="219" t="s">
        <v>346</v>
      </c>
      <c r="D227" s="219" t="s">
        <v>154</v>
      </c>
      <c r="E227" s="220" t="s">
        <v>246</v>
      </c>
      <c r="F227" s="221" t="s">
        <v>247</v>
      </c>
      <c r="G227" s="222" t="s">
        <v>164</v>
      </c>
      <c r="H227" s="223">
        <v>17.04</v>
      </c>
      <c r="I227" s="224"/>
      <c r="J227" s="225">
        <f>ROUND(I227*H227,2)</f>
        <v>0</v>
      </c>
      <c r="K227" s="221" t="s">
        <v>1</v>
      </c>
      <c r="L227" s="45"/>
      <c r="M227" s="226" t="s">
        <v>1</v>
      </c>
      <c r="N227" s="227" t="s">
        <v>41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243</v>
      </c>
      <c r="AT227" s="230" t="s">
        <v>154</v>
      </c>
      <c r="AU227" s="230" t="s">
        <v>86</v>
      </c>
      <c r="AY227" s="18" t="s">
        <v>151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243</v>
      </c>
      <c r="BM227" s="230" t="s">
        <v>248</v>
      </c>
    </row>
    <row r="228" s="14" customFormat="1">
      <c r="A228" s="14"/>
      <c r="B228" s="243"/>
      <c r="C228" s="244"/>
      <c r="D228" s="234" t="s">
        <v>167</v>
      </c>
      <c r="E228" s="245" t="s">
        <v>1</v>
      </c>
      <c r="F228" s="246" t="s">
        <v>249</v>
      </c>
      <c r="G228" s="244"/>
      <c r="H228" s="247">
        <v>17.04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167</v>
      </c>
      <c r="AU228" s="253" t="s">
        <v>86</v>
      </c>
      <c r="AV228" s="14" t="s">
        <v>86</v>
      </c>
      <c r="AW228" s="14" t="s">
        <v>32</v>
      </c>
      <c r="AX228" s="14" t="s">
        <v>84</v>
      </c>
      <c r="AY228" s="253" t="s">
        <v>151</v>
      </c>
    </row>
    <row r="229" s="12" customFormat="1" ht="22.8" customHeight="1">
      <c r="A229" s="12"/>
      <c r="B229" s="203"/>
      <c r="C229" s="204"/>
      <c r="D229" s="205" t="s">
        <v>75</v>
      </c>
      <c r="E229" s="217" t="s">
        <v>250</v>
      </c>
      <c r="F229" s="217" t="s">
        <v>251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SUM(P230:P260)</f>
        <v>0</v>
      </c>
      <c r="Q229" s="211"/>
      <c r="R229" s="212">
        <f>SUM(R230:R260)</f>
        <v>0</v>
      </c>
      <c r="S229" s="211"/>
      <c r="T229" s="213">
        <f>SUM(T230:T260)</f>
        <v>0.072000000000000008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86</v>
      </c>
      <c r="AT229" s="215" t="s">
        <v>75</v>
      </c>
      <c r="AU229" s="215" t="s">
        <v>84</v>
      </c>
      <c r="AY229" s="214" t="s">
        <v>151</v>
      </c>
      <c r="BK229" s="216">
        <f>SUM(BK230:BK260)</f>
        <v>0</v>
      </c>
    </row>
    <row r="230" s="2" customFormat="1" ht="24.15" customHeight="1">
      <c r="A230" s="39"/>
      <c r="B230" s="40"/>
      <c r="C230" s="219" t="s">
        <v>350</v>
      </c>
      <c r="D230" s="219" t="s">
        <v>154</v>
      </c>
      <c r="E230" s="220" t="s">
        <v>252</v>
      </c>
      <c r="F230" s="221" t="s">
        <v>253</v>
      </c>
      <c r="G230" s="222" t="s">
        <v>203</v>
      </c>
      <c r="H230" s="223">
        <v>3</v>
      </c>
      <c r="I230" s="224"/>
      <c r="J230" s="225">
        <f>ROUND(I230*H230,2)</f>
        <v>0</v>
      </c>
      <c r="K230" s="221" t="s">
        <v>181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0.024</v>
      </c>
      <c r="T230" s="229">
        <f>S230*H230</f>
        <v>0.072000000000000008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243</v>
      </c>
      <c r="AT230" s="230" t="s">
        <v>154</v>
      </c>
      <c r="AU230" s="230" t="s">
        <v>86</v>
      </c>
      <c r="AY230" s="18" t="s">
        <v>151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243</v>
      </c>
      <c r="BM230" s="230" t="s">
        <v>254</v>
      </c>
    </row>
    <row r="231" s="14" customFormat="1">
      <c r="A231" s="14"/>
      <c r="B231" s="243"/>
      <c r="C231" s="244"/>
      <c r="D231" s="234" t="s">
        <v>167</v>
      </c>
      <c r="E231" s="245" t="s">
        <v>1</v>
      </c>
      <c r="F231" s="246" t="s">
        <v>255</v>
      </c>
      <c r="G231" s="244"/>
      <c r="H231" s="247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167</v>
      </c>
      <c r="AU231" s="253" t="s">
        <v>86</v>
      </c>
      <c r="AV231" s="14" t="s">
        <v>86</v>
      </c>
      <c r="AW231" s="14" t="s">
        <v>32</v>
      </c>
      <c r="AX231" s="14" t="s">
        <v>76</v>
      </c>
      <c r="AY231" s="253" t="s">
        <v>151</v>
      </c>
    </row>
    <row r="232" s="14" customFormat="1">
      <c r="A232" s="14"/>
      <c r="B232" s="243"/>
      <c r="C232" s="244"/>
      <c r="D232" s="234" t="s">
        <v>167</v>
      </c>
      <c r="E232" s="245" t="s">
        <v>1</v>
      </c>
      <c r="F232" s="246" t="s">
        <v>256</v>
      </c>
      <c r="G232" s="244"/>
      <c r="H232" s="247">
        <v>2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167</v>
      </c>
      <c r="AU232" s="253" t="s">
        <v>86</v>
      </c>
      <c r="AV232" s="14" t="s">
        <v>86</v>
      </c>
      <c r="AW232" s="14" t="s">
        <v>32</v>
      </c>
      <c r="AX232" s="14" t="s">
        <v>76</v>
      </c>
      <c r="AY232" s="253" t="s">
        <v>151</v>
      </c>
    </row>
    <row r="233" s="16" customFormat="1">
      <c r="A233" s="16"/>
      <c r="B233" s="265"/>
      <c r="C233" s="266"/>
      <c r="D233" s="234" t="s">
        <v>167</v>
      </c>
      <c r="E233" s="267" t="s">
        <v>1</v>
      </c>
      <c r="F233" s="268" t="s">
        <v>178</v>
      </c>
      <c r="G233" s="266"/>
      <c r="H233" s="269">
        <v>3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75" t="s">
        <v>167</v>
      </c>
      <c r="AU233" s="275" t="s">
        <v>86</v>
      </c>
      <c r="AV233" s="16" t="s">
        <v>158</v>
      </c>
      <c r="AW233" s="16" t="s">
        <v>32</v>
      </c>
      <c r="AX233" s="16" t="s">
        <v>84</v>
      </c>
      <c r="AY233" s="275" t="s">
        <v>151</v>
      </c>
    </row>
    <row r="234" s="2" customFormat="1" ht="24.15" customHeight="1">
      <c r="A234" s="39"/>
      <c r="B234" s="40"/>
      <c r="C234" s="219" t="s">
        <v>355</v>
      </c>
      <c r="D234" s="219" t="s">
        <v>154</v>
      </c>
      <c r="E234" s="220" t="s">
        <v>258</v>
      </c>
      <c r="F234" s="221" t="s">
        <v>259</v>
      </c>
      <c r="G234" s="222" t="s">
        <v>242</v>
      </c>
      <c r="H234" s="276"/>
      <c r="I234" s="224"/>
      <c r="J234" s="225">
        <f>ROUND(I234*H234,2)</f>
        <v>0</v>
      </c>
      <c r="K234" s="221" t="s">
        <v>181</v>
      </c>
      <c r="L234" s="45"/>
      <c r="M234" s="226" t="s">
        <v>1</v>
      </c>
      <c r="N234" s="227" t="s">
        <v>41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243</v>
      </c>
      <c r="AT234" s="230" t="s">
        <v>154</v>
      </c>
      <c r="AU234" s="230" t="s">
        <v>86</v>
      </c>
      <c r="AY234" s="18" t="s">
        <v>151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84</v>
      </c>
      <c r="BK234" s="231">
        <f>ROUND(I234*H234,2)</f>
        <v>0</v>
      </c>
      <c r="BL234" s="18" t="s">
        <v>243</v>
      </c>
      <c r="BM234" s="230" t="s">
        <v>260</v>
      </c>
    </row>
    <row r="235" s="2" customFormat="1" ht="44.25" customHeight="1">
      <c r="A235" s="39"/>
      <c r="B235" s="40"/>
      <c r="C235" s="219" t="s">
        <v>362</v>
      </c>
      <c r="D235" s="219" t="s">
        <v>154</v>
      </c>
      <c r="E235" s="220" t="s">
        <v>262</v>
      </c>
      <c r="F235" s="221" t="s">
        <v>263</v>
      </c>
      <c r="G235" s="222" t="s">
        <v>203</v>
      </c>
      <c r="H235" s="223">
        <v>2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41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243</v>
      </c>
      <c r="AT235" s="230" t="s">
        <v>154</v>
      </c>
      <c r="AU235" s="230" t="s">
        <v>86</v>
      </c>
      <c r="AY235" s="18" t="s">
        <v>151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243</v>
      </c>
      <c r="BM235" s="230" t="s">
        <v>264</v>
      </c>
    </row>
    <row r="236" s="2" customFormat="1">
      <c r="A236" s="39"/>
      <c r="B236" s="40"/>
      <c r="C236" s="41"/>
      <c r="D236" s="234" t="s">
        <v>265</v>
      </c>
      <c r="E236" s="41"/>
      <c r="F236" s="277" t="s">
        <v>266</v>
      </c>
      <c r="G236" s="41"/>
      <c r="H236" s="41"/>
      <c r="I236" s="278"/>
      <c r="J236" s="41"/>
      <c r="K236" s="41"/>
      <c r="L236" s="45"/>
      <c r="M236" s="279"/>
      <c r="N236" s="280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265</v>
      </c>
      <c r="AU236" s="18" t="s">
        <v>86</v>
      </c>
    </row>
    <row r="237" s="14" customFormat="1">
      <c r="A237" s="14"/>
      <c r="B237" s="243"/>
      <c r="C237" s="244"/>
      <c r="D237" s="234" t="s">
        <v>167</v>
      </c>
      <c r="E237" s="245" t="s">
        <v>1</v>
      </c>
      <c r="F237" s="246" t="s">
        <v>267</v>
      </c>
      <c r="G237" s="244"/>
      <c r="H237" s="247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167</v>
      </c>
      <c r="AU237" s="253" t="s">
        <v>86</v>
      </c>
      <c r="AV237" s="14" t="s">
        <v>86</v>
      </c>
      <c r="AW237" s="14" t="s">
        <v>32</v>
      </c>
      <c r="AX237" s="14" t="s">
        <v>76</v>
      </c>
      <c r="AY237" s="253" t="s">
        <v>151</v>
      </c>
    </row>
    <row r="238" s="14" customFormat="1">
      <c r="A238" s="14"/>
      <c r="B238" s="243"/>
      <c r="C238" s="244"/>
      <c r="D238" s="234" t="s">
        <v>167</v>
      </c>
      <c r="E238" s="245" t="s">
        <v>1</v>
      </c>
      <c r="F238" s="246" t="s">
        <v>268</v>
      </c>
      <c r="G238" s="244"/>
      <c r="H238" s="247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167</v>
      </c>
      <c r="AU238" s="253" t="s">
        <v>86</v>
      </c>
      <c r="AV238" s="14" t="s">
        <v>86</v>
      </c>
      <c r="AW238" s="14" t="s">
        <v>32</v>
      </c>
      <c r="AX238" s="14" t="s">
        <v>76</v>
      </c>
      <c r="AY238" s="253" t="s">
        <v>151</v>
      </c>
    </row>
    <row r="239" s="16" customFormat="1">
      <c r="A239" s="16"/>
      <c r="B239" s="265"/>
      <c r="C239" s="266"/>
      <c r="D239" s="234" t="s">
        <v>167</v>
      </c>
      <c r="E239" s="267" t="s">
        <v>1</v>
      </c>
      <c r="F239" s="268" t="s">
        <v>178</v>
      </c>
      <c r="G239" s="266"/>
      <c r="H239" s="269">
        <v>2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75" t="s">
        <v>167</v>
      </c>
      <c r="AU239" s="275" t="s">
        <v>86</v>
      </c>
      <c r="AV239" s="16" t="s">
        <v>158</v>
      </c>
      <c r="AW239" s="16" t="s">
        <v>32</v>
      </c>
      <c r="AX239" s="16" t="s">
        <v>84</v>
      </c>
      <c r="AY239" s="275" t="s">
        <v>151</v>
      </c>
    </row>
    <row r="240" s="2" customFormat="1" ht="21.75" customHeight="1">
      <c r="A240" s="39"/>
      <c r="B240" s="40"/>
      <c r="C240" s="219" t="s">
        <v>368</v>
      </c>
      <c r="D240" s="219" t="s">
        <v>154</v>
      </c>
      <c r="E240" s="220" t="s">
        <v>270</v>
      </c>
      <c r="F240" s="221" t="s">
        <v>271</v>
      </c>
      <c r="G240" s="222" t="s">
        <v>203</v>
      </c>
      <c r="H240" s="223">
        <v>2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41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243</v>
      </c>
      <c r="AT240" s="230" t="s">
        <v>154</v>
      </c>
      <c r="AU240" s="230" t="s">
        <v>86</v>
      </c>
      <c r="AY240" s="18" t="s">
        <v>151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84</v>
      </c>
      <c r="BK240" s="231">
        <f>ROUND(I240*H240,2)</f>
        <v>0</v>
      </c>
      <c r="BL240" s="18" t="s">
        <v>243</v>
      </c>
      <c r="BM240" s="230" t="s">
        <v>677</v>
      </c>
    </row>
    <row r="241" s="2" customFormat="1">
      <c r="A241" s="39"/>
      <c r="B241" s="40"/>
      <c r="C241" s="41"/>
      <c r="D241" s="234" t="s">
        <v>265</v>
      </c>
      <c r="E241" s="41"/>
      <c r="F241" s="277" t="s">
        <v>266</v>
      </c>
      <c r="G241" s="41"/>
      <c r="H241" s="41"/>
      <c r="I241" s="278"/>
      <c r="J241" s="41"/>
      <c r="K241" s="41"/>
      <c r="L241" s="45"/>
      <c r="M241" s="279"/>
      <c r="N241" s="280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265</v>
      </c>
      <c r="AU241" s="18" t="s">
        <v>86</v>
      </c>
    </row>
    <row r="242" s="14" customFormat="1">
      <c r="A242" s="14"/>
      <c r="B242" s="243"/>
      <c r="C242" s="244"/>
      <c r="D242" s="234" t="s">
        <v>167</v>
      </c>
      <c r="E242" s="245" t="s">
        <v>1</v>
      </c>
      <c r="F242" s="246" t="s">
        <v>267</v>
      </c>
      <c r="G242" s="244"/>
      <c r="H242" s="247">
        <v>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167</v>
      </c>
      <c r="AU242" s="253" t="s">
        <v>86</v>
      </c>
      <c r="AV242" s="14" t="s">
        <v>86</v>
      </c>
      <c r="AW242" s="14" t="s">
        <v>32</v>
      </c>
      <c r="AX242" s="14" t="s">
        <v>76</v>
      </c>
      <c r="AY242" s="253" t="s">
        <v>151</v>
      </c>
    </row>
    <row r="243" s="14" customFormat="1">
      <c r="A243" s="14"/>
      <c r="B243" s="243"/>
      <c r="C243" s="244"/>
      <c r="D243" s="234" t="s">
        <v>167</v>
      </c>
      <c r="E243" s="245" t="s">
        <v>1</v>
      </c>
      <c r="F243" s="246" t="s">
        <v>268</v>
      </c>
      <c r="G243" s="244"/>
      <c r="H243" s="247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167</v>
      </c>
      <c r="AU243" s="253" t="s">
        <v>86</v>
      </c>
      <c r="AV243" s="14" t="s">
        <v>86</v>
      </c>
      <c r="AW243" s="14" t="s">
        <v>32</v>
      </c>
      <c r="AX243" s="14" t="s">
        <v>76</v>
      </c>
      <c r="AY243" s="253" t="s">
        <v>151</v>
      </c>
    </row>
    <row r="244" s="16" customFormat="1">
      <c r="A244" s="16"/>
      <c r="B244" s="265"/>
      <c r="C244" s="266"/>
      <c r="D244" s="234" t="s">
        <v>167</v>
      </c>
      <c r="E244" s="267" t="s">
        <v>1</v>
      </c>
      <c r="F244" s="268" t="s">
        <v>178</v>
      </c>
      <c r="G244" s="266"/>
      <c r="H244" s="269">
        <v>2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75" t="s">
        <v>167</v>
      </c>
      <c r="AU244" s="275" t="s">
        <v>86</v>
      </c>
      <c r="AV244" s="16" t="s">
        <v>158</v>
      </c>
      <c r="AW244" s="16" t="s">
        <v>32</v>
      </c>
      <c r="AX244" s="16" t="s">
        <v>84</v>
      </c>
      <c r="AY244" s="275" t="s">
        <v>151</v>
      </c>
    </row>
    <row r="245" s="2" customFormat="1" ht="16.5" customHeight="1">
      <c r="A245" s="39"/>
      <c r="B245" s="40"/>
      <c r="C245" s="219" t="s">
        <v>380</v>
      </c>
      <c r="D245" s="219" t="s">
        <v>154</v>
      </c>
      <c r="E245" s="220" t="s">
        <v>274</v>
      </c>
      <c r="F245" s="221" t="s">
        <v>275</v>
      </c>
      <c r="G245" s="222" t="s">
        <v>203</v>
      </c>
      <c r="H245" s="223">
        <v>2</v>
      </c>
      <c r="I245" s="224"/>
      <c r="J245" s="225">
        <f>ROUND(I245*H245,2)</f>
        <v>0</v>
      </c>
      <c r="K245" s="221" t="s">
        <v>1</v>
      </c>
      <c r="L245" s="45"/>
      <c r="M245" s="226" t="s">
        <v>1</v>
      </c>
      <c r="N245" s="227" t="s">
        <v>41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243</v>
      </c>
      <c r="AT245" s="230" t="s">
        <v>154</v>
      </c>
      <c r="AU245" s="230" t="s">
        <v>86</v>
      </c>
      <c r="AY245" s="18" t="s">
        <v>151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84</v>
      </c>
      <c r="BK245" s="231">
        <f>ROUND(I245*H245,2)</f>
        <v>0</v>
      </c>
      <c r="BL245" s="18" t="s">
        <v>243</v>
      </c>
      <c r="BM245" s="230" t="s">
        <v>678</v>
      </c>
    </row>
    <row r="246" s="2" customFormat="1">
      <c r="A246" s="39"/>
      <c r="B246" s="40"/>
      <c r="C246" s="41"/>
      <c r="D246" s="234" t="s">
        <v>265</v>
      </c>
      <c r="E246" s="41"/>
      <c r="F246" s="277" t="s">
        <v>266</v>
      </c>
      <c r="G246" s="41"/>
      <c r="H246" s="41"/>
      <c r="I246" s="278"/>
      <c r="J246" s="41"/>
      <c r="K246" s="41"/>
      <c r="L246" s="45"/>
      <c r="M246" s="279"/>
      <c r="N246" s="280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265</v>
      </c>
      <c r="AU246" s="18" t="s">
        <v>86</v>
      </c>
    </row>
    <row r="247" s="14" customFormat="1">
      <c r="A247" s="14"/>
      <c r="B247" s="243"/>
      <c r="C247" s="244"/>
      <c r="D247" s="234" t="s">
        <v>167</v>
      </c>
      <c r="E247" s="245" t="s">
        <v>1</v>
      </c>
      <c r="F247" s="246" t="s">
        <v>267</v>
      </c>
      <c r="G247" s="244"/>
      <c r="H247" s="247">
        <v>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167</v>
      </c>
      <c r="AU247" s="253" t="s">
        <v>86</v>
      </c>
      <c r="AV247" s="14" t="s">
        <v>86</v>
      </c>
      <c r="AW247" s="14" t="s">
        <v>32</v>
      </c>
      <c r="AX247" s="14" t="s">
        <v>76</v>
      </c>
      <c r="AY247" s="253" t="s">
        <v>151</v>
      </c>
    </row>
    <row r="248" s="14" customFormat="1">
      <c r="A248" s="14"/>
      <c r="B248" s="243"/>
      <c r="C248" s="244"/>
      <c r="D248" s="234" t="s">
        <v>167</v>
      </c>
      <c r="E248" s="245" t="s">
        <v>1</v>
      </c>
      <c r="F248" s="246" t="s">
        <v>268</v>
      </c>
      <c r="G248" s="244"/>
      <c r="H248" s="247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167</v>
      </c>
      <c r="AU248" s="253" t="s">
        <v>86</v>
      </c>
      <c r="AV248" s="14" t="s">
        <v>86</v>
      </c>
      <c r="AW248" s="14" t="s">
        <v>32</v>
      </c>
      <c r="AX248" s="14" t="s">
        <v>76</v>
      </c>
      <c r="AY248" s="253" t="s">
        <v>151</v>
      </c>
    </row>
    <row r="249" s="16" customFormat="1">
      <c r="A249" s="16"/>
      <c r="B249" s="265"/>
      <c r="C249" s="266"/>
      <c r="D249" s="234" t="s">
        <v>167</v>
      </c>
      <c r="E249" s="267" t="s">
        <v>1</v>
      </c>
      <c r="F249" s="268" t="s">
        <v>178</v>
      </c>
      <c r="G249" s="266"/>
      <c r="H249" s="269">
        <v>2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5" t="s">
        <v>167</v>
      </c>
      <c r="AU249" s="275" t="s">
        <v>86</v>
      </c>
      <c r="AV249" s="16" t="s">
        <v>158</v>
      </c>
      <c r="AW249" s="16" t="s">
        <v>32</v>
      </c>
      <c r="AX249" s="16" t="s">
        <v>84</v>
      </c>
      <c r="AY249" s="275" t="s">
        <v>151</v>
      </c>
    </row>
    <row r="250" s="2" customFormat="1" ht="24.15" customHeight="1">
      <c r="A250" s="39"/>
      <c r="B250" s="40"/>
      <c r="C250" s="219" t="s">
        <v>384</v>
      </c>
      <c r="D250" s="219" t="s">
        <v>154</v>
      </c>
      <c r="E250" s="220" t="s">
        <v>277</v>
      </c>
      <c r="F250" s="221" t="s">
        <v>278</v>
      </c>
      <c r="G250" s="222" t="s">
        <v>203</v>
      </c>
      <c r="H250" s="223">
        <v>3</v>
      </c>
      <c r="I250" s="224"/>
      <c r="J250" s="225">
        <f>ROUND(I250*H250,2)</f>
        <v>0</v>
      </c>
      <c r="K250" s="221" t="s">
        <v>1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243</v>
      </c>
      <c r="AT250" s="230" t="s">
        <v>154</v>
      </c>
      <c r="AU250" s="230" t="s">
        <v>86</v>
      </c>
      <c r="AY250" s="18" t="s">
        <v>151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243</v>
      </c>
      <c r="BM250" s="230" t="s">
        <v>279</v>
      </c>
    </row>
    <row r="251" s="2" customFormat="1" ht="33" customHeight="1">
      <c r="A251" s="39"/>
      <c r="B251" s="40"/>
      <c r="C251" s="219" t="s">
        <v>392</v>
      </c>
      <c r="D251" s="219" t="s">
        <v>154</v>
      </c>
      <c r="E251" s="220" t="s">
        <v>281</v>
      </c>
      <c r="F251" s="221" t="s">
        <v>282</v>
      </c>
      <c r="G251" s="222" t="s">
        <v>203</v>
      </c>
      <c r="H251" s="223">
        <v>1</v>
      </c>
      <c r="I251" s="224"/>
      <c r="J251" s="225">
        <f>ROUND(I251*H251,2)</f>
        <v>0</v>
      </c>
      <c r="K251" s="221" t="s">
        <v>1</v>
      </c>
      <c r="L251" s="45"/>
      <c r="M251" s="226" t="s">
        <v>1</v>
      </c>
      <c r="N251" s="227" t="s">
        <v>41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243</v>
      </c>
      <c r="AT251" s="230" t="s">
        <v>154</v>
      </c>
      <c r="AU251" s="230" t="s">
        <v>86</v>
      </c>
      <c r="AY251" s="18" t="s">
        <v>151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243</v>
      </c>
      <c r="BM251" s="230" t="s">
        <v>283</v>
      </c>
    </row>
    <row r="252" s="2" customFormat="1" ht="33" customHeight="1">
      <c r="A252" s="39"/>
      <c r="B252" s="40"/>
      <c r="C252" s="219" t="s">
        <v>400</v>
      </c>
      <c r="D252" s="219" t="s">
        <v>154</v>
      </c>
      <c r="E252" s="220" t="s">
        <v>285</v>
      </c>
      <c r="F252" s="221" t="s">
        <v>286</v>
      </c>
      <c r="G252" s="222" t="s">
        <v>203</v>
      </c>
      <c r="H252" s="223">
        <v>2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243</v>
      </c>
      <c r="AT252" s="230" t="s">
        <v>154</v>
      </c>
      <c r="AU252" s="230" t="s">
        <v>86</v>
      </c>
      <c r="AY252" s="18" t="s">
        <v>151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243</v>
      </c>
      <c r="BM252" s="230" t="s">
        <v>287</v>
      </c>
    </row>
    <row r="253" s="2" customFormat="1" ht="24.15" customHeight="1">
      <c r="A253" s="39"/>
      <c r="B253" s="40"/>
      <c r="C253" s="219" t="s">
        <v>507</v>
      </c>
      <c r="D253" s="219" t="s">
        <v>154</v>
      </c>
      <c r="E253" s="220" t="s">
        <v>289</v>
      </c>
      <c r="F253" s="221" t="s">
        <v>509</v>
      </c>
      <c r="G253" s="222" t="s">
        <v>203</v>
      </c>
      <c r="H253" s="223">
        <v>2</v>
      </c>
      <c r="I253" s="224"/>
      <c r="J253" s="225">
        <f>ROUND(I253*H253,2)</f>
        <v>0</v>
      </c>
      <c r="K253" s="221" t="s">
        <v>1</v>
      </c>
      <c r="L253" s="45"/>
      <c r="M253" s="226" t="s">
        <v>1</v>
      </c>
      <c r="N253" s="227" t="s">
        <v>41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243</v>
      </c>
      <c r="AT253" s="230" t="s">
        <v>154</v>
      </c>
      <c r="AU253" s="230" t="s">
        <v>86</v>
      </c>
      <c r="AY253" s="18" t="s">
        <v>151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84</v>
      </c>
      <c r="BK253" s="231">
        <f>ROUND(I253*H253,2)</f>
        <v>0</v>
      </c>
      <c r="BL253" s="18" t="s">
        <v>243</v>
      </c>
      <c r="BM253" s="230" t="s">
        <v>291</v>
      </c>
    </row>
    <row r="254" s="2" customFormat="1" ht="24.15" customHeight="1">
      <c r="A254" s="39"/>
      <c r="B254" s="40"/>
      <c r="C254" s="219" t="s">
        <v>510</v>
      </c>
      <c r="D254" s="219" t="s">
        <v>154</v>
      </c>
      <c r="E254" s="220" t="s">
        <v>293</v>
      </c>
      <c r="F254" s="221" t="s">
        <v>294</v>
      </c>
      <c r="G254" s="222" t="s">
        <v>203</v>
      </c>
      <c r="H254" s="223">
        <v>1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243</v>
      </c>
      <c r="AT254" s="230" t="s">
        <v>154</v>
      </c>
      <c r="AU254" s="230" t="s">
        <v>86</v>
      </c>
      <c r="AY254" s="18" t="s">
        <v>151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243</v>
      </c>
      <c r="BM254" s="230" t="s">
        <v>679</v>
      </c>
    </row>
    <row r="255" s="2" customFormat="1" ht="16.5" customHeight="1">
      <c r="A255" s="39"/>
      <c r="B255" s="40"/>
      <c r="C255" s="219" t="s">
        <v>512</v>
      </c>
      <c r="D255" s="219" t="s">
        <v>154</v>
      </c>
      <c r="E255" s="220" t="s">
        <v>297</v>
      </c>
      <c r="F255" s="221" t="s">
        <v>298</v>
      </c>
      <c r="G255" s="222" t="s">
        <v>203</v>
      </c>
      <c r="H255" s="223">
        <v>6</v>
      </c>
      <c r="I255" s="224"/>
      <c r="J255" s="225">
        <f>ROUND(I255*H255,2)</f>
        <v>0</v>
      </c>
      <c r="K255" s="221" t="s">
        <v>1</v>
      </c>
      <c r="L255" s="45"/>
      <c r="M255" s="226" t="s">
        <v>1</v>
      </c>
      <c r="N255" s="227" t="s">
        <v>41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243</v>
      </c>
      <c r="AT255" s="230" t="s">
        <v>154</v>
      </c>
      <c r="AU255" s="230" t="s">
        <v>86</v>
      </c>
      <c r="AY255" s="18" t="s">
        <v>151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0</v>
      </c>
      <c r="BL255" s="18" t="s">
        <v>243</v>
      </c>
      <c r="BM255" s="230" t="s">
        <v>299</v>
      </c>
    </row>
    <row r="256" s="14" customFormat="1">
      <c r="A256" s="14"/>
      <c r="B256" s="243"/>
      <c r="C256" s="244"/>
      <c r="D256" s="234" t="s">
        <v>167</v>
      </c>
      <c r="E256" s="245" t="s">
        <v>1</v>
      </c>
      <c r="F256" s="246" t="s">
        <v>680</v>
      </c>
      <c r="G256" s="244"/>
      <c r="H256" s="247">
        <v>6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167</v>
      </c>
      <c r="AU256" s="253" t="s">
        <v>86</v>
      </c>
      <c r="AV256" s="14" t="s">
        <v>86</v>
      </c>
      <c r="AW256" s="14" t="s">
        <v>32</v>
      </c>
      <c r="AX256" s="14" t="s">
        <v>84</v>
      </c>
      <c r="AY256" s="253" t="s">
        <v>151</v>
      </c>
    </row>
    <row r="257" s="2" customFormat="1" ht="16.5" customHeight="1">
      <c r="A257" s="39"/>
      <c r="B257" s="40"/>
      <c r="C257" s="219" t="s">
        <v>513</v>
      </c>
      <c r="D257" s="219" t="s">
        <v>154</v>
      </c>
      <c r="E257" s="220" t="s">
        <v>681</v>
      </c>
      <c r="F257" s="221" t="s">
        <v>682</v>
      </c>
      <c r="G257" s="222" t="s">
        <v>203</v>
      </c>
      <c r="H257" s="223">
        <v>4</v>
      </c>
      <c r="I257" s="224"/>
      <c r="J257" s="225">
        <f>ROUND(I257*H257,2)</f>
        <v>0</v>
      </c>
      <c r="K257" s="221" t="s">
        <v>1</v>
      </c>
      <c r="L257" s="45"/>
      <c r="M257" s="226" t="s">
        <v>1</v>
      </c>
      <c r="N257" s="227" t="s">
        <v>41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243</v>
      </c>
      <c r="AT257" s="230" t="s">
        <v>154</v>
      </c>
      <c r="AU257" s="230" t="s">
        <v>86</v>
      </c>
      <c r="AY257" s="18" t="s">
        <v>151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84</v>
      </c>
      <c r="BK257" s="231">
        <f>ROUND(I257*H257,2)</f>
        <v>0</v>
      </c>
      <c r="BL257" s="18" t="s">
        <v>243</v>
      </c>
      <c r="BM257" s="230" t="s">
        <v>683</v>
      </c>
    </row>
    <row r="258" s="14" customFormat="1">
      <c r="A258" s="14"/>
      <c r="B258" s="243"/>
      <c r="C258" s="244"/>
      <c r="D258" s="234" t="s">
        <v>167</v>
      </c>
      <c r="E258" s="245" t="s">
        <v>1</v>
      </c>
      <c r="F258" s="246" t="s">
        <v>158</v>
      </c>
      <c r="G258" s="244"/>
      <c r="H258" s="247">
        <v>4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167</v>
      </c>
      <c r="AU258" s="253" t="s">
        <v>86</v>
      </c>
      <c r="AV258" s="14" t="s">
        <v>86</v>
      </c>
      <c r="AW258" s="14" t="s">
        <v>32</v>
      </c>
      <c r="AX258" s="14" t="s">
        <v>84</v>
      </c>
      <c r="AY258" s="253" t="s">
        <v>151</v>
      </c>
    </row>
    <row r="259" s="2" customFormat="1" ht="16.5" customHeight="1">
      <c r="A259" s="39"/>
      <c r="B259" s="40"/>
      <c r="C259" s="219" t="s">
        <v>517</v>
      </c>
      <c r="D259" s="219" t="s">
        <v>154</v>
      </c>
      <c r="E259" s="220" t="s">
        <v>684</v>
      </c>
      <c r="F259" s="221" t="s">
        <v>685</v>
      </c>
      <c r="G259" s="222" t="s">
        <v>555</v>
      </c>
      <c r="H259" s="223">
        <v>1</v>
      </c>
      <c r="I259" s="224"/>
      <c r="J259" s="225">
        <f>ROUND(I259*H259,2)</f>
        <v>0</v>
      </c>
      <c r="K259" s="221" t="s">
        <v>1</v>
      </c>
      <c r="L259" s="45"/>
      <c r="M259" s="226" t="s">
        <v>1</v>
      </c>
      <c r="N259" s="227" t="s">
        <v>41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243</v>
      </c>
      <c r="AT259" s="230" t="s">
        <v>154</v>
      </c>
      <c r="AU259" s="230" t="s">
        <v>86</v>
      </c>
      <c r="AY259" s="18" t="s">
        <v>151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84</v>
      </c>
      <c r="BK259" s="231">
        <f>ROUND(I259*H259,2)</f>
        <v>0</v>
      </c>
      <c r="BL259" s="18" t="s">
        <v>243</v>
      </c>
      <c r="BM259" s="230" t="s">
        <v>686</v>
      </c>
    </row>
    <row r="260" s="14" customFormat="1">
      <c r="A260" s="14"/>
      <c r="B260" s="243"/>
      <c r="C260" s="244"/>
      <c r="D260" s="234" t="s">
        <v>167</v>
      </c>
      <c r="E260" s="245" t="s">
        <v>1</v>
      </c>
      <c r="F260" s="246" t="s">
        <v>84</v>
      </c>
      <c r="G260" s="244"/>
      <c r="H260" s="247">
        <v>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167</v>
      </c>
      <c r="AU260" s="253" t="s">
        <v>86</v>
      </c>
      <c r="AV260" s="14" t="s">
        <v>86</v>
      </c>
      <c r="AW260" s="14" t="s">
        <v>32</v>
      </c>
      <c r="AX260" s="14" t="s">
        <v>84</v>
      </c>
      <c r="AY260" s="253" t="s">
        <v>151</v>
      </c>
    </row>
    <row r="261" s="12" customFormat="1" ht="22.8" customHeight="1">
      <c r="A261" s="12"/>
      <c r="B261" s="203"/>
      <c r="C261" s="204"/>
      <c r="D261" s="205" t="s">
        <v>75</v>
      </c>
      <c r="E261" s="217" t="s">
        <v>300</v>
      </c>
      <c r="F261" s="217" t="s">
        <v>301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SUM(P262:P274)</f>
        <v>0</v>
      </c>
      <c r="Q261" s="211"/>
      <c r="R261" s="212">
        <f>SUM(R262:R274)</f>
        <v>0.14384</v>
      </c>
      <c r="S261" s="211"/>
      <c r="T261" s="213">
        <f>SUM(T262:T274)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86</v>
      </c>
      <c r="AT261" s="215" t="s">
        <v>75</v>
      </c>
      <c r="AU261" s="215" t="s">
        <v>84</v>
      </c>
      <c r="AY261" s="214" t="s">
        <v>151</v>
      </c>
      <c r="BK261" s="216">
        <f>SUM(BK262:BK274)</f>
        <v>0</v>
      </c>
    </row>
    <row r="262" s="2" customFormat="1" ht="16.5" customHeight="1">
      <c r="A262" s="39"/>
      <c r="B262" s="40"/>
      <c r="C262" s="219" t="s">
        <v>520</v>
      </c>
      <c r="D262" s="219" t="s">
        <v>154</v>
      </c>
      <c r="E262" s="220" t="s">
        <v>303</v>
      </c>
      <c r="F262" s="221" t="s">
        <v>304</v>
      </c>
      <c r="G262" s="222" t="s">
        <v>164</v>
      </c>
      <c r="H262" s="223">
        <v>32.96</v>
      </c>
      <c r="I262" s="224"/>
      <c r="J262" s="225">
        <f>ROUND(I262*H262,2)</f>
        <v>0</v>
      </c>
      <c r="K262" s="221" t="s">
        <v>181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0.00029999999999999996</v>
      </c>
      <c r="R262" s="228">
        <f>Q262*H262</f>
        <v>0.009888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243</v>
      </c>
      <c r="AT262" s="230" t="s">
        <v>154</v>
      </c>
      <c r="AU262" s="230" t="s">
        <v>86</v>
      </c>
      <c r="AY262" s="18" t="s">
        <v>151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243</v>
      </c>
      <c r="BM262" s="230" t="s">
        <v>305</v>
      </c>
    </row>
    <row r="263" s="14" customFormat="1">
      <c r="A263" s="14"/>
      <c r="B263" s="243"/>
      <c r="C263" s="244"/>
      <c r="D263" s="234" t="s">
        <v>167</v>
      </c>
      <c r="E263" s="245" t="s">
        <v>1</v>
      </c>
      <c r="F263" s="246" t="s">
        <v>306</v>
      </c>
      <c r="G263" s="244"/>
      <c r="H263" s="247">
        <v>0.96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167</v>
      </c>
      <c r="AU263" s="253" t="s">
        <v>86</v>
      </c>
      <c r="AV263" s="14" t="s">
        <v>86</v>
      </c>
      <c r="AW263" s="14" t="s">
        <v>32</v>
      </c>
      <c r="AX263" s="14" t="s">
        <v>76</v>
      </c>
      <c r="AY263" s="253" t="s">
        <v>151</v>
      </c>
    </row>
    <row r="264" s="14" customFormat="1">
      <c r="A264" s="14"/>
      <c r="B264" s="243"/>
      <c r="C264" s="244"/>
      <c r="D264" s="234" t="s">
        <v>167</v>
      </c>
      <c r="E264" s="245" t="s">
        <v>1</v>
      </c>
      <c r="F264" s="246" t="s">
        <v>177</v>
      </c>
      <c r="G264" s="244"/>
      <c r="H264" s="247">
        <v>32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167</v>
      </c>
      <c r="AU264" s="253" t="s">
        <v>86</v>
      </c>
      <c r="AV264" s="14" t="s">
        <v>86</v>
      </c>
      <c r="AW264" s="14" t="s">
        <v>32</v>
      </c>
      <c r="AX264" s="14" t="s">
        <v>76</v>
      </c>
      <c r="AY264" s="253" t="s">
        <v>151</v>
      </c>
    </row>
    <row r="265" s="16" customFormat="1">
      <c r="A265" s="16"/>
      <c r="B265" s="265"/>
      <c r="C265" s="266"/>
      <c r="D265" s="234" t="s">
        <v>167</v>
      </c>
      <c r="E265" s="267" t="s">
        <v>1</v>
      </c>
      <c r="F265" s="268" t="s">
        <v>178</v>
      </c>
      <c r="G265" s="266"/>
      <c r="H265" s="269">
        <v>32.96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5" t="s">
        <v>167</v>
      </c>
      <c r="AU265" s="275" t="s">
        <v>86</v>
      </c>
      <c r="AV265" s="16" t="s">
        <v>158</v>
      </c>
      <c r="AW265" s="16" t="s">
        <v>32</v>
      </c>
      <c r="AX265" s="16" t="s">
        <v>84</v>
      </c>
      <c r="AY265" s="275" t="s">
        <v>151</v>
      </c>
    </row>
    <row r="266" s="2" customFormat="1" ht="33" customHeight="1">
      <c r="A266" s="39"/>
      <c r="B266" s="40"/>
      <c r="C266" s="219" t="s">
        <v>521</v>
      </c>
      <c r="D266" s="219" t="s">
        <v>154</v>
      </c>
      <c r="E266" s="220" t="s">
        <v>308</v>
      </c>
      <c r="F266" s="221" t="s">
        <v>309</v>
      </c>
      <c r="G266" s="222" t="s">
        <v>187</v>
      </c>
      <c r="H266" s="223">
        <v>41.6</v>
      </c>
      <c r="I266" s="224"/>
      <c r="J266" s="225">
        <f>ROUND(I266*H266,2)</f>
        <v>0</v>
      </c>
      <c r="K266" s="221" t="s">
        <v>181</v>
      </c>
      <c r="L266" s="45"/>
      <c r="M266" s="226" t="s">
        <v>1</v>
      </c>
      <c r="N266" s="227" t="s">
        <v>41</v>
      </c>
      <c r="O266" s="92"/>
      <c r="P266" s="228">
        <f>O266*H266</f>
        <v>0</v>
      </c>
      <c r="Q266" s="228">
        <v>0.00058</v>
      </c>
      <c r="R266" s="228">
        <f>Q266*H266</f>
        <v>0.024128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243</v>
      </c>
      <c r="AT266" s="230" t="s">
        <v>154</v>
      </c>
      <c r="AU266" s="230" t="s">
        <v>86</v>
      </c>
      <c r="AY266" s="18" t="s">
        <v>151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84</v>
      </c>
      <c r="BK266" s="231">
        <f>ROUND(I266*H266,2)</f>
        <v>0</v>
      </c>
      <c r="BL266" s="18" t="s">
        <v>243</v>
      </c>
      <c r="BM266" s="230" t="s">
        <v>310</v>
      </c>
    </row>
    <row r="267" s="14" customFormat="1">
      <c r="A267" s="14"/>
      <c r="B267" s="243"/>
      <c r="C267" s="244"/>
      <c r="D267" s="234" t="s">
        <v>167</v>
      </c>
      <c r="E267" s="245" t="s">
        <v>1</v>
      </c>
      <c r="F267" s="246" t="s">
        <v>311</v>
      </c>
      <c r="G267" s="244"/>
      <c r="H267" s="247">
        <v>9.6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167</v>
      </c>
      <c r="AU267" s="253" t="s">
        <v>86</v>
      </c>
      <c r="AV267" s="14" t="s">
        <v>86</v>
      </c>
      <c r="AW267" s="14" t="s">
        <v>32</v>
      </c>
      <c r="AX267" s="14" t="s">
        <v>76</v>
      </c>
      <c r="AY267" s="253" t="s">
        <v>151</v>
      </c>
    </row>
    <row r="268" s="14" customFormat="1">
      <c r="A268" s="14"/>
      <c r="B268" s="243"/>
      <c r="C268" s="244"/>
      <c r="D268" s="234" t="s">
        <v>167</v>
      </c>
      <c r="E268" s="245" t="s">
        <v>1</v>
      </c>
      <c r="F268" s="246" t="s">
        <v>177</v>
      </c>
      <c r="G268" s="244"/>
      <c r="H268" s="247">
        <v>32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167</v>
      </c>
      <c r="AU268" s="253" t="s">
        <v>86</v>
      </c>
      <c r="AV268" s="14" t="s">
        <v>86</v>
      </c>
      <c r="AW268" s="14" t="s">
        <v>32</v>
      </c>
      <c r="AX268" s="14" t="s">
        <v>76</v>
      </c>
      <c r="AY268" s="253" t="s">
        <v>151</v>
      </c>
    </row>
    <row r="269" s="16" customFormat="1">
      <c r="A269" s="16"/>
      <c r="B269" s="265"/>
      <c r="C269" s="266"/>
      <c r="D269" s="234" t="s">
        <v>167</v>
      </c>
      <c r="E269" s="267" t="s">
        <v>1</v>
      </c>
      <c r="F269" s="268" t="s">
        <v>178</v>
      </c>
      <c r="G269" s="266"/>
      <c r="H269" s="269">
        <v>41.6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5" t="s">
        <v>167</v>
      </c>
      <c r="AU269" s="275" t="s">
        <v>86</v>
      </c>
      <c r="AV269" s="16" t="s">
        <v>158</v>
      </c>
      <c r="AW269" s="16" t="s">
        <v>32</v>
      </c>
      <c r="AX269" s="16" t="s">
        <v>84</v>
      </c>
      <c r="AY269" s="275" t="s">
        <v>151</v>
      </c>
    </row>
    <row r="270" s="2" customFormat="1" ht="33" customHeight="1">
      <c r="A270" s="39"/>
      <c r="B270" s="40"/>
      <c r="C270" s="281" t="s">
        <v>522</v>
      </c>
      <c r="D270" s="281" t="s">
        <v>313</v>
      </c>
      <c r="E270" s="282" t="s">
        <v>314</v>
      </c>
      <c r="F270" s="283" t="s">
        <v>315</v>
      </c>
      <c r="G270" s="284" t="s">
        <v>164</v>
      </c>
      <c r="H270" s="285">
        <v>4.992</v>
      </c>
      <c r="I270" s="286"/>
      <c r="J270" s="287">
        <f>ROUND(I270*H270,2)</f>
        <v>0</v>
      </c>
      <c r="K270" s="283" t="s">
        <v>181</v>
      </c>
      <c r="L270" s="288"/>
      <c r="M270" s="289" t="s">
        <v>1</v>
      </c>
      <c r="N270" s="290" t="s">
        <v>41</v>
      </c>
      <c r="O270" s="92"/>
      <c r="P270" s="228">
        <f>O270*H270</f>
        <v>0</v>
      </c>
      <c r="Q270" s="228">
        <v>0.021999999999999996</v>
      </c>
      <c r="R270" s="228">
        <f>Q270*H270</f>
        <v>0.10982399999999998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316</v>
      </c>
      <c r="AT270" s="230" t="s">
        <v>313</v>
      </c>
      <c r="AU270" s="230" t="s">
        <v>86</v>
      </c>
      <c r="AY270" s="18" t="s">
        <v>151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243</v>
      </c>
      <c r="BM270" s="230" t="s">
        <v>317</v>
      </c>
    </row>
    <row r="271" s="14" customFormat="1">
      <c r="A271" s="14"/>
      <c r="B271" s="243"/>
      <c r="C271" s="244"/>
      <c r="D271" s="234" t="s">
        <v>167</v>
      </c>
      <c r="E271" s="245" t="s">
        <v>1</v>
      </c>
      <c r="F271" s="246" t="s">
        <v>318</v>
      </c>
      <c r="G271" s="244"/>
      <c r="H271" s="247">
        <v>1.152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167</v>
      </c>
      <c r="AU271" s="253" t="s">
        <v>86</v>
      </c>
      <c r="AV271" s="14" t="s">
        <v>86</v>
      </c>
      <c r="AW271" s="14" t="s">
        <v>32</v>
      </c>
      <c r="AX271" s="14" t="s">
        <v>76</v>
      </c>
      <c r="AY271" s="253" t="s">
        <v>151</v>
      </c>
    </row>
    <row r="272" s="14" customFormat="1">
      <c r="A272" s="14"/>
      <c r="B272" s="243"/>
      <c r="C272" s="244"/>
      <c r="D272" s="234" t="s">
        <v>167</v>
      </c>
      <c r="E272" s="245" t="s">
        <v>1</v>
      </c>
      <c r="F272" s="246" t="s">
        <v>319</v>
      </c>
      <c r="G272" s="244"/>
      <c r="H272" s="247">
        <v>3.84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167</v>
      </c>
      <c r="AU272" s="253" t="s">
        <v>86</v>
      </c>
      <c r="AV272" s="14" t="s">
        <v>86</v>
      </c>
      <c r="AW272" s="14" t="s">
        <v>32</v>
      </c>
      <c r="AX272" s="14" t="s">
        <v>76</v>
      </c>
      <c r="AY272" s="253" t="s">
        <v>151</v>
      </c>
    </row>
    <row r="273" s="16" customFormat="1">
      <c r="A273" s="16"/>
      <c r="B273" s="265"/>
      <c r="C273" s="266"/>
      <c r="D273" s="234" t="s">
        <v>167</v>
      </c>
      <c r="E273" s="267" t="s">
        <v>1</v>
      </c>
      <c r="F273" s="268" t="s">
        <v>178</v>
      </c>
      <c r="G273" s="266"/>
      <c r="H273" s="269">
        <v>4.992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5" t="s">
        <v>167</v>
      </c>
      <c r="AU273" s="275" t="s">
        <v>86</v>
      </c>
      <c r="AV273" s="16" t="s">
        <v>158</v>
      </c>
      <c r="AW273" s="16" t="s">
        <v>32</v>
      </c>
      <c r="AX273" s="16" t="s">
        <v>84</v>
      </c>
      <c r="AY273" s="275" t="s">
        <v>151</v>
      </c>
    </row>
    <row r="274" s="2" customFormat="1" ht="24.15" customHeight="1">
      <c r="A274" s="39"/>
      <c r="B274" s="40"/>
      <c r="C274" s="219" t="s">
        <v>523</v>
      </c>
      <c r="D274" s="219" t="s">
        <v>154</v>
      </c>
      <c r="E274" s="220" t="s">
        <v>321</v>
      </c>
      <c r="F274" s="221" t="s">
        <v>322</v>
      </c>
      <c r="G274" s="222" t="s">
        <v>242</v>
      </c>
      <c r="H274" s="276"/>
      <c r="I274" s="224"/>
      <c r="J274" s="225">
        <f>ROUND(I274*H274,2)</f>
        <v>0</v>
      </c>
      <c r="K274" s="221" t="s">
        <v>181</v>
      </c>
      <c r="L274" s="45"/>
      <c r="M274" s="226" t="s">
        <v>1</v>
      </c>
      <c r="N274" s="227" t="s">
        <v>41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243</v>
      </c>
      <c r="AT274" s="230" t="s">
        <v>154</v>
      </c>
      <c r="AU274" s="230" t="s">
        <v>86</v>
      </c>
      <c r="AY274" s="18" t="s">
        <v>151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243</v>
      </c>
      <c r="BM274" s="230" t="s">
        <v>323</v>
      </c>
    </row>
    <row r="275" s="12" customFormat="1" ht="22.8" customHeight="1">
      <c r="A275" s="12"/>
      <c r="B275" s="203"/>
      <c r="C275" s="204"/>
      <c r="D275" s="205" t="s">
        <v>75</v>
      </c>
      <c r="E275" s="217" t="s">
        <v>324</v>
      </c>
      <c r="F275" s="217" t="s">
        <v>325</v>
      </c>
      <c r="G275" s="204"/>
      <c r="H275" s="204"/>
      <c r="I275" s="207"/>
      <c r="J275" s="218">
        <f>BK275</f>
        <v>0</v>
      </c>
      <c r="K275" s="204"/>
      <c r="L275" s="209"/>
      <c r="M275" s="210"/>
      <c r="N275" s="211"/>
      <c r="O275" s="211"/>
      <c r="P275" s="212">
        <f>SUM(P276:P291)</f>
        <v>0</v>
      </c>
      <c r="Q275" s="211"/>
      <c r="R275" s="212">
        <f>SUM(R276:R291)</f>
        <v>0.573033</v>
      </c>
      <c r="S275" s="211"/>
      <c r="T275" s="213">
        <f>SUM(T276:T291)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86</v>
      </c>
      <c r="AT275" s="215" t="s">
        <v>75</v>
      </c>
      <c r="AU275" s="215" t="s">
        <v>84</v>
      </c>
      <c r="AY275" s="214" t="s">
        <v>151</v>
      </c>
      <c r="BK275" s="216">
        <f>SUM(BK276:BK291)</f>
        <v>0</v>
      </c>
    </row>
    <row r="276" s="2" customFormat="1" ht="24.15" customHeight="1">
      <c r="A276" s="39"/>
      <c r="B276" s="40"/>
      <c r="C276" s="219" t="s">
        <v>525</v>
      </c>
      <c r="D276" s="219" t="s">
        <v>154</v>
      </c>
      <c r="E276" s="220" t="s">
        <v>327</v>
      </c>
      <c r="F276" s="221" t="s">
        <v>328</v>
      </c>
      <c r="G276" s="222" t="s">
        <v>164</v>
      </c>
      <c r="H276" s="223">
        <v>76.1</v>
      </c>
      <c r="I276" s="224"/>
      <c r="J276" s="225">
        <f>ROUND(I276*H276,2)</f>
        <v>0</v>
      </c>
      <c r="K276" s="221" t="s">
        <v>181</v>
      </c>
      <c r="L276" s="45"/>
      <c r="M276" s="226" t="s">
        <v>1</v>
      </c>
      <c r="N276" s="227" t="s">
        <v>41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243</v>
      </c>
      <c r="AT276" s="230" t="s">
        <v>154</v>
      </c>
      <c r="AU276" s="230" t="s">
        <v>86</v>
      </c>
      <c r="AY276" s="18" t="s">
        <v>151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0</v>
      </c>
      <c r="BL276" s="18" t="s">
        <v>243</v>
      </c>
      <c r="BM276" s="230" t="s">
        <v>329</v>
      </c>
    </row>
    <row r="277" s="14" customFormat="1">
      <c r="A277" s="14"/>
      <c r="B277" s="243"/>
      <c r="C277" s="244"/>
      <c r="D277" s="234" t="s">
        <v>167</v>
      </c>
      <c r="E277" s="245" t="s">
        <v>1</v>
      </c>
      <c r="F277" s="246" t="s">
        <v>330</v>
      </c>
      <c r="G277" s="244"/>
      <c r="H277" s="247">
        <v>76.1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167</v>
      </c>
      <c r="AU277" s="253" t="s">
        <v>86</v>
      </c>
      <c r="AV277" s="14" t="s">
        <v>86</v>
      </c>
      <c r="AW277" s="14" t="s">
        <v>32</v>
      </c>
      <c r="AX277" s="14" t="s">
        <v>84</v>
      </c>
      <c r="AY277" s="253" t="s">
        <v>151</v>
      </c>
    </row>
    <row r="278" s="2" customFormat="1" ht="16.5" customHeight="1">
      <c r="A278" s="39"/>
      <c r="B278" s="40"/>
      <c r="C278" s="219" t="s">
        <v>526</v>
      </c>
      <c r="D278" s="219" t="s">
        <v>154</v>
      </c>
      <c r="E278" s="220" t="s">
        <v>331</v>
      </c>
      <c r="F278" s="221" t="s">
        <v>332</v>
      </c>
      <c r="G278" s="222" t="s">
        <v>164</v>
      </c>
      <c r="H278" s="223">
        <v>76.1</v>
      </c>
      <c r="I278" s="224"/>
      <c r="J278" s="225">
        <f>ROUND(I278*H278,2)</f>
        <v>0</v>
      </c>
      <c r="K278" s="221" t="s">
        <v>181</v>
      </c>
      <c r="L278" s="45"/>
      <c r="M278" s="226" t="s">
        <v>1</v>
      </c>
      <c r="N278" s="227" t="s">
        <v>41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243</v>
      </c>
      <c r="AT278" s="230" t="s">
        <v>154</v>
      </c>
      <c r="AU278" s="230" t="s">
        <v>86</v>
      </c>
      <c r="AY278" s="18" t="s">
        <v>151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84</v>
      </c>
      <c r="BK278" s="231">
        <f>ROUND(I278*H278,2)</f>
        <v>0</v>
      </c>
      <c r="BL278" s="18" t="s">
        <v>243</v>
      </c>
      <c r="BM278" s="230" t="s">
        <v>333</v>
      </c>
    </row>
    <row r="279" s="14" customFormat="1">
      <c r="A279" s="14"/>
      <c r="B279" s="243"/>
      <c r="C279" s="244"/>
      <c r="D279" s="234" t="s">
        <v>167</v>
      </c>
      <c r="E279" s="245" t="s">
        <v>1</v>
      </c>
      <c r="F279" s="246" t="s">
        <v>330</v>
      </c>
      <c r="G279" s="244"/>
      <c r="H279" s="247">
        <v>76.1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167</v>
      </c>
      <c r="AU279" s="253" t="s">
        <v>86</v>
      </c>
      <c r="AV279" s="14" t="s">
        <v>86</v>
      </c>
      <c r="AW279" s="14" t="s">
        <v>32</v>
      </c>
      <c r="AX279" s="14" t="s">
        <v>84</v>
      </c>
      <c r="AY279" s="253" t="s">
        <v>151</v>
      </c>
    </row>
    <row r="280" s="2" customFormat="1" ht="24.15" customHeight="1">
      <c r="A280" s="39"/>
      <c r="B280" s="40"/>
      <c r="C280" s="219" t="s">
        <v>527</v>
      </c>
      <c r="D280" s="219" t="s">
        <v>154</v>
      </c>
      <c r="E280" s="220" t="s">
        <v>335</v>
      </c>
      <c r="F280" s="221" t="s">
        <v>336</v>
      </c>
      <c r="G280" s="222" t="s">
        <v>164</v>
      </c>
      <c r="H280" s="223">
        <v>76.1</v>
      </c>
      <c r="I280" s="224"/>
      <c r="J280" s="225">
        <f>ROUND(I280*H280,2)</f>
        <v>0</v>
      </c>
      <c r="K280" s="221" t="s">
        <v>181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3E-05</v>
      </c>
      <c r="R280" s="228">
        <f>Q280*H280</f>
        <v>0.002283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243</v>
      </c>
      <c r="AT280" s="230" t="s">
        <v>154</v>
      </c>
      <c r="AU280" s="230" t="s">
        <v>86</v>
      </c>
      <c r="AY280" s="18" t="s">
        <v>151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243</v>
      </c>
      <c r="BM280" s="230" t="s">
        <v>337</v>
      </c>
    </row>
    <row r="281" s="14" customFormat="1">
      <c r="A281" s="14"/>
      <c r="B281" s="243"/>
      <c r="C281" s="244"/>
      <c r="D281" s="234" t="s">
        <v>167</v>
      </c>
      <c r="E281" s="245" t="s">
        <v>1</v>
      </c>
      <c r="F281" s="246" t="s">
        <v>330</v>
      </c>
      <c r="G281" s="244"/>
      <c r="H281" s="247">
        <v>76.1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167</v>
      </c>
      <c r="AU281" s="253" t="s">
        <v>86</v>
      </c>
      <c r="AV281" s="14" t="s">
        <v>86</v>
      </c>
      <c r="AW281" s="14" t="s">
        <v>32</v>
      </c>
      <c r="AX281" s="14" t="s">
        <v>84</v>
      </c>
      <c r="AY281" s="253" t="s">
        <v>151</v>
      </c>
    </row>
    <row r="282" s="2" customFormat="1" ht="33" customHeight="1">
      <c r="A282" s="39"/>
      <c r="B282" s="40"/>
      <c r="C282" s="219" t="s">
        <v>528</v>
      </c>
      <c r="D282" s="219" t="s">
        <v>154</v>
      </c>
      <c r="E282" s="220" t="s">
        <v>339</v>
      </c>
      <c r="F282" s="221" t="s">
        <v>340</v>
      </c>
      <c r="G282" s="222" t="s">
        <v>164</v>
      </c>
      <c r="H282" s="223">
        <v>76.1</v>
      </c>
      <c r="I282" s="224"/>
      <c r="J282" s="225">
        <f>ROUND(I282*H282,2)</f>
        <v>0</v>
      </c>
      <c r="K282" s="221" t="s">
        <v>165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0.0075</v>
      </c>
      <c r="R282" s="228">
        <f>Q282*H282</f>
        <v>0.57074999999999992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243</v>
      </c>
      <c r="AT282" s="230" t="s">
        <v>154</v>
      </c>
      <c r="AU282" s="230" t="s">
        <v>86</v>
      </c>
      <c r="AY282" s="18" t="s">
        <v>151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243</v>
      </c>
      <c r="BM282" s="230" t="s">
        <v>341</v>
      </c>
    </row>
    <row r="283" s="14" customFormat="1">
      <c r="A283" s="14"/>
      <c r="B283" s="243"/>
      <c r="C283" s="244"/>
      <c r="D283" s="234" t="s">
        <v>167</v>
      </c>
      <c r="E283" s="245" t="s">
        <v>1</v>
      </c>
      <c r="F283" s="246" t="s">
        <v>330</v>
      </c>
      <c r="G283" s="244"/>
      <c r="H283" s="247">
        <v>76.1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167</v>
      </c>
      <c r="AU283" s="253" t="s">
        <v>86</v>
      </c>
      <c r="AV283" s="14" t="s">
        <v>86</v>
      </c>
      <c r="AW283" s="14" t="s">
        <v>32</v>
      </c>
      <c r="AX283" s="14" t="s">
        <v>84</v>
      </c>
      <c r="AY283" s="253" t="s">
        <v>151</v>
      </c>
    </row>
    <row r="284" s="2" customFormat="1" ht="24.15" customHeight="1">
      <c r="A284" s="39"/>
      <c r="B284" s="40"/>
      <c r="C284" s="219" t="s">
        <v>529</v>
      </c>
      <c r="D284" s="219" t="s">
        <v>154</v>
      </c>
      <c r="E284" s="220" t="s">
        <v>343</v>
      </c>
      <c r="F284" s="221" t="s">
        <v>344</v>
      </c>
      <c r="G284" s="222" t="s">
        <v>242</v>
      </c>
      <c r="H284" s="276"/>
      <c r="I284" s="224"/>
      <c r="J284" s="225">
        <f>ROUND(I284*H284,2)</f>
        <v>0</v>
      </c>
      <c r="K284" s="221" t="s">
        <v>181</v>
      </c>
      <c r="L284" s="45"/>
      <c r="M284" s="226" t="s">
        <v>1</v>
      </c>
      <c r="N284" s="227" t="s">
        <v>41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243</v>
      </c>
      <c r="AT284" s="230" t="s">
        <v>154</v>
      </c>
      <c r="AU284" s="230" t="s">
        <v>86</v>
      </c>
      <c r="AY284" s="18" t="s">
        <v>151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84</v>
      </c>
      <c r="BK284" s="231">
        <f>ROUND(I284*H284,2)</f>
        <v>0</v>
      </c>
      <c r="BL284" s="18" t="s">
        <v>243</v>
      </c>
      <c r="BM284" s="230" t="s">
        <v>345</v>
      </c>
    </row>
    <row r="285" s="2" customFormat="1" ht="24.15" customHeight="1">
      <c r="A285" s="39"/>
      <c r="B285" s="40"/>
      <c r="C285" s="219" t="s">
        <v>531</v>
      </c>
      <c r="D285" s="219" t="s">
        <v>154</v>
      </c>
      <c r="E285" s="220" t="s">
        <v>347</v>
      </c>
      <c r="F285" s="221" t="s">
        <v>348</v>
      </c>
      <c r="G285" s="222" t="s">
        <v>164</v>
      </c>
      <c r="H285" s="223">
        <v>76.1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243</v>
      </c>
      <c r="AT285" s="230" t="s">
        <v>154</v>
      </c>
      <c r="AU285" s="230" t="s">
        <v>86</v>
      </c>
      <c r="AY285" s="18" t="s">
        <v>151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243</v>
      </c>
      <c r="BM285" s="230" t="s">
        <v>349</v>
      </c>
    </row>
    <row r="286" s="2" customFormat="1">
      <c r="A286" s="39"/>
      <c r="B286" s="40"/>
      <c r="C286" s="41"/>
      <c r="D286" s="234" t="s">
        <v>265</v>
      </c>
      <c r="E286" s="41"/>
      <c r="F286" s="277" t="s">
        <v>615</v>
      </c>
      <c r="G286" s="41"/>
      <c r="H286" s="41"/>
      <c r="I286" s="278"/>
      <c r="J286" s="41"/>
      <c r="K286" s="41"/>
      <c r="L286" s="45"/>
      <c r="M286" s="279"/>
      <c r="N286" s="280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265</v>
      </c>
      <c r="AU286" s="18" t="s">
        <v>86</v>
      </c>
    </row>
    <row r="287" s="14" customFormat="1">
      <c r="A287" s="14"/>
      <c r="B287" s="243"/>
      <c r="C287" s="244"/>
      <c r="D287" s="234" t="s">
        <v>167</v>
      </c>
      <c r="E287" s="245" t="s">
        <v>1</v>
      </c>
      <c r="F287" s="246" t="s">
        <v>330</v>
      </c>
      <c r="G287" s="244"/>
      <c r="H287" s="247">
        <v>76.1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167</v>
      </c>
      <c r="AU287" s="253" t="s">
        <v>86</v>
      </c>
      <c r="AV287" s="14" t="s">
        <v>86</v>
      </c>
      <c r="AW287" s="14" t="s">
        <v>32</v>
      </c>
      <c r="AX287" s="14" t="s">
        <v>84</v>
      </c>
      <c r="AY287" s="253" t="s">
        <v>151</v>
      </c>
    </row>
    <row r="288" s="2" customFormat="1" ht="16.5" customHeight="1">
      <c r="A288" s="39"/>
      <c r="B288" s="40"/>
      <c r="C288" s="219" t="s">
        <v>533</v>
      </c>
      <c r="D288" s="219" t="s">
        <v>154</v>
      </c>
      <c r="E288" s="220" t="s">
        <v>351</v>
      </c>
      <c r="F288" s="221" t="s">
        <v>352</v>
      </c>
      <c r="G288" s="222" t="s">
        <v>187</v>
      </c>
      <c r="H288" s="223">
        <v>83</v>
      </c>
      <c r="I288" s="224"/>
      <c r="J288" s="225">
        <f>ROUND(I288*H288,2)</f>
        <v>0</v>
      </c>
      <c r="K288" s="221" t="s">
        <v>1</v>
      </c>
      <c r="L288" s="45"/>
      <c r="M288" s="226" t="s">
        <v>1</v>
      </c>
      <c r="N288" s="227" t="s">
        <v>41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243</v>
      </c>
      <c r="AT288" s="230" t="s">
        <v>154</v>
      </c>
      <c r="AU288" s="230" t="s">
        <v>86</v>
      </c>
      <c r="AY288" s="18" t="s">
        <v>151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84</v>
      </c>
      <c r="BK288" s="231">
        <f>ROUND(I288*H288,2)</f>
        <v>0</v>
      </c>
      <c r="BL288" s="18" t="s">
        <v>243</v>
      </c>
      <c r="BM288" s="230" t="s">
        <v>353</v>
      </c>
    </row>
    <row r="289" s="14" customFormat="1">
      <c r="A289" s="14"/>
      <c r="B289" s="243"/>
      <c r="C289" s="244"/>
      <c r="D289" s="234" t="s">
        <v>167</v>
      </c>
      <c r="E289" s="245" t="s">
        <v>1</v>
      </c>
      <c r="F289" s="246" t="s">
        <v>354</v>
      </c>
      <c r="G289" s="244"/>
      <c r="H289" s="247">
        <v>83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167</v>
      </c>
      <c r="AU289" s="253" t="s">
        <v>86</v>
      </c>
      <c r="AV289" s="14" t="s">
        <v>86</v>
      </c>
      <c r="AW289" s="14" t="s">
        <v>32</v>
      </c>
      <c r="AX289" s="14" t="s">
        <v>84</v>
      </c>
      <c r="AY289" s="253" t="s">
        <v>151</v>
      </c>
    </row>
    <row r="290" s="2" customFormat="1" ht="16.5" customHeight="1">
      <c r="A290" s="39"/>
      <c r="B290" s="40"/>
      <c r="C290" s="219" t="s">
        <v>536</v>
      </c>
      <c r="D290" s="219" t="s">
        <v>154</v>
      </c>
      <c r="E290" s="220" t="s">
        <v>356</v>
      </c>
      <c r="F290" s="221" t="s">
        <v>357</v>
      </c>
      <c r="G290" s="222" t="s">
        <v>187</v>
      </c>
      <c r="H290" s="223">
        <v>7</v>
      </c>
      <c r="I290" s="224"/>
      <c r="J290" s="225">
        <f>ROUND(I290*H290,2)</f>
        <v>0</v>
      </c>
      <c r="K290" s="221" t="s">
        <v>1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243</v>
      </c>
      <c r="AT290" s="230" t="s">
        <v>154</v>
      </c>
      <c r="AU290" s="230" t="s">
        <v>86</v>
      </c>
      <c r="AY290" s="18" t="s">
        <v>151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243</v>
      </c>
      <c r="BM290" s="230" t="s">
        <v>687</v>
      </c>
    </row>
    <row r="291" s="14" customFormat="1">
      <c r="A291" s="14"/>
      <c r="B291" s="243"/>
      <c r="C291" s="244"/>
      <c r="D291" s="234" t="s">
        <v>167</v>
      </c>
      <c r="E291" s="245" t="s">
        <v>1</v>
      </c>
      <c r="F291" s="246" t="s">
        <v>359</v>
      </c>
      <c r="G291" s="244"/>
      <c r="H291" s="247">
        <v>7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167</v>
      </c>
      <c r="AU291" s="253" t="s">
        <v>86</v>
      </c>
      <c r="AV291" s="14" t="s">
        <v>86</v>
      </c>
      <c r="AW291" s="14" t="s">
        <v>32</v>
      </c>
      <c r="AX291" s="14" t="s">
        <v>84</v>
      </c>
      <c r="AY291" s="253" t="s">
        <v>151</v>
      </c>
    </row>
    <row r="292" s="12" customFormat="1" ht="22.8" customHeight="1">
      <c r="A292" s="12"/>
      <c r="B292" s="203"/>
      <c r="C292" s="204"/>
      <c r="D292" s="205" t="s">
        <v>75</v>
      </c>
      <c r="E292" s="217" t="s">
        <v>360</v>
      </c>
      <c r="F292" s="217" t="s">
        <v>361</v>
      </c>
      <c r="G292" s="204"/>
      <c r="H292" s="204"/>
      <c r="I292" s="207"/>
      <c r="J292" s="218">
        <f>BK292</f>
        <v>0</v>
      </c>
      <c r="K292" s="204"/>
      <c r="L292" s="209"/>
      <c r="M292" s="210"/>
      <c r="N292" s="211"/>
      <c r="O292" s="211"/>
      <c r="P292" s="212">
        <f>P293</f>
        <v>0</v>
      </c>
      <c r="Q292" s="211"/>
      <c r="R292" s="212">
        <f>R293</f>
        <v>0</v>
      </c>
      <c r="S292" s="211"/>
      <c r="T292" s="213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4" t="s">
        <v>86</v>
      </c>
      <c r="AT292" s="215" t="s">
        <v>75</v>
      </c>
      <c r="AU292" s="215" t="s">
        <v>84</v>
      </c>
      <c r="AY292" s="214" t="s">
        <v>151</v>
      </c>
      <c r="BK292" s="216">
        <f>BK293</f>
        <v>0</v>
      </c>
    </row>
    <row r="293" s="2" customFormat="1" ht="24.15" customHeight="1">
      <c r="A293" s="39"/>
      <c r="B293" s="40"/>
      <c r="C293" s="219" t="s">
        <v>538</v>
      </c>
      <c r="D293" s="219" t="s">
        <v>154</v>
      </c>
      <c r="E293" s="220" t="s">
        <v>363</v>
      </c>
      <c r="F293" s="221" t="s">
        <v>364</v>
      </c>
      <c r="G293" s="222" t="s">
        <v>203</v>
      </c>
      <c r="H293" s="223">
        <v>3</v>
      </c>
      <c r="I293" s="224"/>
      <c r="J293" s="225">
        <f>ROUND(I293*H293,2)</f>
        <v>0</v>
      </c>
      <c r="K293" s="221" t="s">
        <v>1</v>
      </c>
      <c r="L293" s="45"/>
      <c r="M293" s="226" t="s">
        <v>1</v>
      </c>
      <c r="N293" s="227" t="s">
        <v>41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243</v>
      </c>
      <c r="AT293" s="230" t="s">
        <v>154</v>
      </c>
      <c r="AU293" s="230" t="s">
        <v>86</v>
      </c>
      <c r="AY293" s="18" t="s">
        <v>151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84</v>
      </c>
      <c r="BK293" s="231">
        <f>ROUND(I293*H293,2)</f>
        <v>0</v>
      </c>
      <c r="BL293" s="18" t="s">
        <v>243</v>
      </c>
      <c r="BM293" s="230" t="s">
        <v>688</v>
      </c>
    </row>
    <row r="294" s="12" customFormat="1" ht="22.8" customHeight="1">
      <c r="A294" s="12"/>
      <c r="B294" s="203"/>
      <c r="C294" s="204"/>
      <c r="D294" s="205" t="s">
        <v>75</v>
      </c>
      <c r="E294" s="217" t="s">
        <v>366</v>
      </c>
      <c r="F294" s="217" t="s">
        <v>367</v>
      </c>
      <c r="G294" s="204"/>
      <c r="H294" s="204"/>
      <c r="I294" s="207"/>
      <c r="J294" s="218">
        <f>BK294</f>
        <v>0</v>
      </c>
      <c r="K294" s="204"/>
      <c r="L294" s="209"/>
      <c r="M294" s="210"/>
      <c r="N294" s="211"/>
      <c r="O294" s="211"/>
      <c r="P294" s="212">
        <f>SUM(P295:P328)</f>
        <v>0</v>
      </c>
      <c r="Q294" s="211"/>
      <c r="R294" s="212">
        <f>SUM(R295:R328)</f>
        <v>0.229995</v>
      </c>
      <c r="S294" s="211"/>
      <c r="T294" s="213">
        <f>SUM(T295:T328)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4" t="s">
        <v>86</v>
      </c>
      <c r="AT294" s="215" t="s">
        <v>75</v>
      </c>
      <c r="AU294" s="215" t="s">
        <v>84</v>
      </c>
      <c r="AY294" s="214" t="s">
        <v>151</v>
      </c>
      <c r="BK294" s="216">
        <f>SUM(BK295:BK328)</f>
        <v>0</v>
      </c>
    </row>
    <row r="295" s="2" customFormat="1" ht="24.15" customHeight="1">
      <c r="A295" s="39"/>
      <c r="B295" s="40"/>
      <c r="C295" s="219" t="s">
        <v>542</v>
      </c>
      <c r="D295" s="219" t="s">
        <v>154</v>
      </c>
      <c r="E295" s="220" t="s">
        <v>369</v>
      </c>
      <c r="F295" s="221" t="s">
        <v>370</v>
      </c>
      <c r="G295" s="222" t="s">
        <v>164</v>
      </c>
      <c r="H295" s="223">
        <v>459.99</v>
      </c>
      <c r="I295" s="224"/>
      <c r="J295" s="225">
        <f>ROUND(I295*H295,2)</f>
        <v>0</v>
      </c>
      <c r="K295" s="221" t="s">
        <v>165</v>
      </c>
      <c r="L295" s="45"/>
      <c r="M295" s="226" t="s">
        <v>1</v>
      </c>
      <c r="N295" s="227" t="s">
        <v>41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243</v>
      </c>
      <c r="AT295" s="230" t="s">
        <v>154</v>
      </c>
      <c r="AU295" s="230" t="s">
        <v>86</v>
      </c>
      <c r="AY295" s="18" t="s">
        <v>151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84</v>
      </c>
      <c r="BK295" s="231">
        <f>ROUND(I295*H295,2)</f>
        <v>0</v>
      </c>
      <c r="BL295" s="18" t="s">
        <v>243</v>
      </c>
      <c r="BM295" s="230" t="s">
        <v>371</v>
      </c>
    </row>
    <row r="296" s="14" customFormat="1">
      <c r="A296" s="14"/>
      <c r="B296" s="243"/>
      <c r="C296" s="244"/>
      <c r="D296" s="234" t="s">
        <v>167</v>
      </c>
      <c r="E296" s="245" t="s">
        <v>1</v>
      </c>
      <c r="F296" s="246" t="s">
        <v>372</v>
      </c>
      <c r="G296" s="244"/>
      <c r="H296" s="247">
        <v>32.76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167</v>
      </c>
      <c r="AU296" s="253" t="s">
        <v>86</v>
      </c>
      <c r="AV296" s="14" t="s">
        <v>86</v>
      </c>
      <c r="AW296" s="14" t="s">
        <v>32</v>
      </c>
      <c r="AX296" s="14" t="s">
        <v>76</v>
      </c>
      <c r="AY296" s="253" t="s">
        <v>151</v>
      </c>
    </row>
    <row r="297" s="14" customFormat="1">
      <c r="A297" s="14"/>
      <c r="B297" s="243"/>
      <c r="C297" s="244"/>
      <c r="D297" s="234" t="s">
        <v>167</v>
      </c>
      <c r="E297" s="245" t="s">
        <v>1</v>
      </c>
      <c r="F297" s="246" t="s">
        <v>373</v>
      </c>
      <c r="G297" s="244"/>
      <c r="H297" s="247">
        <v>59.28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167</v>
      </c>
      <c r="AU297" s="253" t="s">
        <v>86</v>
      </c>
      <c r="AV297" s="14" t="s">
        <v>86</v>
      </c>
      <c r="AW297" s="14" t="s">
        <v>32</v>
      </c>
      <c r="AX297" s="14" t="s">
        <v>76</v>
      </c>
      <c r="AY297" s="253" t="s">
        <v>151</v>
      </c>
    </row>
    <row r="298" s="14" customFormat="1">
      <c r="A298" s="14"/>
      <c r="B298" s="243"/>
      <c r="C298" s="244"/>
      <c r="D298" s="234" t="s">
        <v>167</v>
      </c>
      <c r="E298" s="245" t="s">
        <v>1</v>
      </c>
      <c r="F298" s="246" t="s">
        <v>374</v>
      </c>
      <c r="G298" s="244"/>
      <c r="H298" s="247">
        <v>43.42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167</v>
      </c>
      <c r="AU298" s="253" t="s">
        <v>86</v>
      </c>
      <c r="AV298" s="14" t="s">
        <v>86</v>
      </c>
      <c r="AW298" s="14" t="s">
        <v>32</v>
      </c>
      <c r="AX298" s="14" t="s">
        <v>76</v>
      </c>
      <c r="AY298" s="253" t="s">
        <v>151</v>
      </c>
    </row>
    <row r="299" s="14" customFormat="1">
      <c r="A299" s="14"/>
      <c r="B299" s="243"/>
      <c r="C299" s="244"/>
      <c r="D299" s="234" t="s">
        <v>167</v>
      </c>
      <c r="E299" s="245" t="s">
        <v>1</v>
      </c>
      <c r="F299" s="246" t="s">
        <v>375</v>
      </c>
      <c r="G299" s="244"/>
      <c r="H299" s="247">
        <v>43.16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167</v>
      </c>
      <c r="AU299" s="253" t="s">
        <v>86</v>
      </c>
      <c r="AV299" s="14" t="s">
        <v>86</v>
      </c>
      <c r="AW299" s="14" t="s">
        <v>32</v>
      </c>
      <c r="AX299" s="14" t="s">
        <v>76</v>
      </c>
      <c r="AY299" s="253" t="s">
        <v>151</v>
      </c>
    </row>
    <row r="300" s="14" customFormat="1">
      <c r="A300" s="14"/>
      <c r="B300" s="243"/>
      <c r="C300" s="244"/>
      <c r="D300" s="234" t="s">
        <v>167</v>
      </c>
      <c r="E300" s="245" t="s">
        <v>1</v>
      </c>
      <c r="F300" s="246" t="s">
        <v>376</v>
      </c>
      <c r="G300" s="244"/>
      <c r="H300" s="247">
        <v>41.34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167</v>
      </c>
      <c r="AU300" s="253" t="s">
        <v>86</v>
      </c>
      <c r="AV300" s="14" t="s">
        <v>86</v>
      </c>
      <c r="AW300" s="14" t="s">
        <v>32</v>
      </c>
      <c r="AX300" s="14" t="s">
        <v>76</v>
      </c>
      <c r="AY300" s="253" t="s">
        <v>151</v>
      </c>
    </row>
    <row r="301" s="14" customFormat="1">
      <c r="A301" s="14"/>
      <c r="B301" s="243"/>
      <c r="C301" s="244"/>
      <c r="D301" s="234" t="s">
        <v>167</v>
      </c>
      <c r="E301" s="245" t="s">
        <v>1</v>
      </c>
      <c r="F301" s="246" t="s">
        <v>377</v>
      </c>
      <c r="G301" s="244"/>
      <c r="H301" s="247">
        <v>36.4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167</v>
      </c>
      <c r="AU301" s="253" t="s">
        <v>86</v>
      </c>
      <c r="AV301" s="14" t="s">
        <v>86</v>
      </c>
      <c r="AW301" s="14" t="s">
        <v>32</v>
      </c>
      <c r="AX301" s="14" t="s">
        <v>76</v>
      </c>
      <c r="AY301" s="253" t="s">
        <v>151</v>
      </c>
    </row>
    <row r="302" s="14" customFormat="1">
      <c r="A302" s="14"/>
      <c r="B302" s="243"/>
      <c r="C302" s="244"/>
      <c r="D302" s="234" t="s">
        <v>167</v>
      </c>
      <c r="E302" s="245" t="s">
        <v>1</v>
      </c>
      <c r="F302" s="246" t="s">
        <v>378</v>
      </c>
      <c r="G302" s="244"/>
      <c r="H302" s="247">
        <v>87.43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167</v>
      </c>
      <c r="AU302" s="253" t="s">
        <v>86</v>
      </c>
      <c r="AV302" s="14" t="s">
        <v>86</v>
      </c>
      <c r="AW302" s="14" t="s">
        <v>32</v>
      </c>
      <c r="AX302" s="14" t="s">
        <v>76</v>
      </c>
      <c r="AY302" s="253" t="s">
        <v>151</v>
      </c>
    </row>
    <row r="303" s="15" customFormat="1">
      <c r="A303" s="15"/>
      <c r="B303" s="254"/>
      <c r="C303" s="255"/>
      <c r="D303" s="234" t="s">
        <v>167</v>
      </c>
      <c r="E303" s="256" t="s">
        <v>1</v>
      </c>
      <c r="F303" s="257" t="s">
        <v>175</v>
      </c>
      <c r="G303" s="255"/>
      <c r="H303" s="258">
        <v>343.78999999999996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167</v>
      </c>
      <c r="AU303" s="264" t="s">
        <v>86</v>
      </c>
      <c r="AV303" s="15" t="s">
        <v>176</v>
      </c>
      <c r="AW303" s="15" t="s">
        <v>32</v>
      </c>
      <c r="AX303" s="15" t="s">
        <v>76</v>
      </c>
      <c r="AY303" s="264" t="s">
        <v>151</v>
      </c>
    </row>
    <row r="304" s="14" customFormat="1">
      <c r="A304" s="14"/>
      <c r="B304" s="243"/>
      <c r="C304" s="244"/>
      <c r="D304" s="234" t="s">
        <v>167</v>
      </c>
      <c r="E304" s="245" t="s">
        <v>1</v>
      </c>
      <c r="F304" s="246" t="s">
        <v>379</v>
      </c>
      <c r="G304" s="244"/>
      <c r="H304" s="247">
        <v>116.2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167</v>
      </c>
      <c r="AU304" s="253" t="s">
        <v>86</v>
      </c>
      <c r="AV304" s="14" t="s">
        <v>86</v>
      </c>
      <c r="AW304" s="14" t="s">
        <v>32</v>
      </c>
      <c r="AX304" s="14" t="s">
        <v>76</v>
      </c>
      <c r="AY304" s="253" t="s">
        <v>151</v>
      </c>
    </row>
    <row r="305" s="16" customFormat="1">
      <c r="A305" s="16"/>
      <c r="B305" s="265"/>
      <c r="C305" s="266"/>
      <c r="D305" s="234" t="s">
        <v>167</v>
      </c>
      <c r="E305" s="267" t="s">
        <v>1</v>
      </c>
      <c r="F305" s="268" t="s">
        <v>178</v>
      </c>
      <c r="G305" s="266"/>
      <c r="H305" s="269">
        <v>459.98999999999992</v>
      </c>
      <c r="I305" s="270"/>
      <c r="J305" s="266"/>
      <c r="K305" s="266"/>
      <c r="L305" s="271"/>
      <c r="M305" s="272"/>
      <c r="N305" s="273"/>
      <c r="O305" s="273"/>
      <c r="P305" s="273"/>
      <c r="Q305" s="273"/>
      <c r="R305" s="273"/>
      <c r="S305" s="273"/>
      <c r="T305" s="274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75" t="s">
        <v>167</v>
      </c>
      <c r="AU305" s="275" t="s">
        <v>86</v>
      </c>
      <c r="AV305" s="16" t="s">
        <v>158</v>
      </c>
      <c r="AW305" s="16" t="s">
        <v>32</v>
      </c>
      <c r="AX305" s="16" t="s">
        <v>84</v>
      </c>
      <c r="AY305" s="275" t="s">
        <v>151</v>
      </c>
    </row>
    <row r="306" s="2" customFormat="1" ht="24.15" customHeight="1">
      <c r="A306" s="39"/>
      <c r="B306" s="40"/>
      <c r="C306" s="219" t="s">
        <v>395</v>
      </c>
      <c r="D306" s="219" t="s">
        <v>154</v>
      </c>
      <c r="E306" s="220" t="s">
        <v>381</v>
      </c>
      <c r="F306" s="221" t="s">
        <v>382</v>
      </c>
      <c r="G306" s="222" t="s">
        <v>164</v>
      </c>
      <c r="H306" s="223">
        <v>459.99</v>
      </c>
      <c r="I306" s="224"/>
      <c r="J306" s="225">
        <f>ROUND(I306*H306,2)</f>
        <v>0</v>
      </c>
      <c r="K306" s="221" t="s">
        <v>181</v>
      </c>
      <c r="L306" s="45"/>
      <c r="M306" s="226" t="s">
        <v>1</v>
      </c>
      <c r="N306" s="227" t="s">
        <v>41</v>
      </c>
      <c r="O306" s="92"/>
      <c r="P306" s="228">
        <f>O306*H306</f>
        <v>0</v>
      </c>
      <c r="Q306" s="228">
        <v>0.00021</v>
      </c>
      <c r="R306" s="228">
        <f>Q306*H306</f>
        <v>0.0965979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243</v>
      </c>
      <c r="AT306" s="230" t="s">
        <v>154</v>
      </c>
      <c r="AU306" s="230" t="s">
        <v>86</v>
      </c>
      <c r="AY306" s="18" t="s">
        <v>151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84</v>
      </c>
      <c r="BK306" s="231">
        <f>ROUND(I306*H306,2)</f>
        <v>0</v>
      </c>
      <c r="BL306" s="18" t="s">
        <v>243</v>
      </c>
      <c r="BM306" s="230" t="s">
        <v>383</v>
      </c>
    </row>
    <row r="307" s="14" customFormat="1">
      <c r="A307" s="14"/>
      <c r="B307" s="243"/>
      <c r="C307" s="244"/>
      <c r="D307" s="234" t="s">
        <v>167</v>
      </c>
      <c r="E307" s="245" t="s">
        <v>1</v>
      </c>
      <c r="F307" s="246" t="s">
        <v>372</v>
      </c>
      <c r="G307" s="244"/>
      <c r="H307" s="247">
        <v>32.76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167</v>
      </c>
      <c r="AU307" s="253" t="s">
        <v>86</v>
      </c>
      <c r="AV307" s="14" t="s">
        <v>86</v>
      </c>
      <c r="AW307" s="14" t="s">
        <v>32</v>
      </c>
      <c r="AX307" s="14" t="s">
        <v>76</v>
      </c>
      <c r="AY307" s="253" t="s">
        <v>151</v>
      </c>
    </row>
    <row r="308" s="14" customFormat="1">
      <c r="A308" s="14"/>
      <c r="B308" s="243"/>
      <c r="C308" s="244"/>
      <c r="D308" s="234" t="s">
        <v>167</v>
      </c>
      <c r="E308" s="245" t="s">
        <v>1</v>
      </c>
      <c r="F308" s="246" t="s">
        <v>373</v>
      </c>
      <c r="G308" s="244"/>
      <c r="H308" s="247">
        <v>59.28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167</v>
      </c>
      <c r="AU308" s="253" t="s">
        <v>86</v>
      </c>
      <c r="AV308" s="14" t="s">
        <v>86</v>
      </c>
      <c r="AW308" s="14" t="s">
        <v>32</v>
      </c>
      <c r="AX308" s="14" t="s">
        <v>76</v>
      </c>
      <c r="AY308" s="253" t="s">
        <v>151</v>
      </c>
    </row>
    <row r="309" s="14" customFormat="1">
      <c r="A309" s="14"/>
      <c r="B309" s="243"/>
      <c r="C309" s="244"/>
      <c r="D309" s="234" t="s">
        <v>167</v>
      </c>
      <c r="E309" s="245" t="s">
        <v>1</v>
      </c>
      <c r="F309" s="246" t="s">
        <v>374</v>
      </c>
      <c r="G309" s="244"/>
      <c r="H309" s="247">
        <v>43.42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167</v>
      </c>
      <c r="AU309" s="253" t="s">
        <v>86</v>
      </c>
      <c r="AV309" s="14" t="s">
        <v>86</v>
      </c>
      <c r="AW309" s="14" t="s">
        <v>32</v>
      </c>
      <c r="AX309" s="14" t="s">
        <v>76</v>
      </c>
      <c r="AY309" s="253" t="s">
        <v>151</v>
      </c>
    </row>
    <row r="310" s="14" customFormat="1">
      <c r="A310" s="14"/>
      <c r="B310" s="243"/>
      <c r="C310" s="244"/>
      <c r="D310" s="234" t="s">
        <v>167</v>
      </c>
      <c r="E310" s="245" t="s">
        <v>1</v>
      </c>
      <c r="F310" s="246" t="s">
        <v>375</v>
      </c>
      <c r="G310" s="244"/>
      <c r="H310" s="247">
        <v>43.16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167</v>
      </c>
      <c r="AU310" s="253" t="s">
        <v>86</v>
      </c>
      <c r="AV310" s="14" t="s">
        <v>86</v>
      </c>
      <c r="AW310" s="14" t="s">
        <v>32</v>
      </c>
      <c r="AX310" s="14" t="s">
        <v>76</v>
      </c>
      <c r="AY310" s="253" t="s">
        <v>151</v>
      </c>
    </row>
    <row r="311" s="14" customFormat="1">
      <c r="A311" s="14"/>
      <c r="B311" s="243"/>
      <c r="C311" s="244"/>
      <c r="D311" s="234" t="s">
        <v>167</v>
      </c>
      <c r="E311" s="245" t="s">
        <v>1</v>
      </c>
      <c r="F311" s="246" t="s">
        <v>376</v>
      </c>
      <c r="G311" s="244"/>
      <c r="H311" s="247">
        <v>41.34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167</v>
      </c>
      <c r="AU311" s="253" t="s">
        <v>86</v>
      </c>
      <c r="AV311" s="14" t="s">
        <v>86</v>
      </c>
      <c r="AW311" s="14" t="s">
        <v>32</v>
      </c>
      <c r="AX311" s="14" t="s">
        <v>76</v>
      </c>
      <c r="AY311" s="253" t="s">
        <v>151</v>
      </c>
    </row>
    <row r="312" s="14" customFormat="1">
      <c r="A312" s="14"/>
      <c r="B312" s="243"/>
      <c r="C312" s="244"/>
      <c r="D312" s="234" t="s">
        <v>167</v>
      </c>
      <c r="E312" s="245" t="s">
        <v>1</v>
      </c>
      <c r="F312" s="246" t="s">
        <v>377</v>
      </c>
      <c r="G312" s="244"/>
      <c r="H312" s="247">
        <v>36.4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167</v>
      </c>
      <c r="AU312" s="253" t="s">
        <v>86</v>
      </c>
      <c r="AV312" s="14" t="s">
        <v>86</v>
      </c>
      <c r="AW312" s="14" t="s">
        <v>32</v>
      </c>
      <c r="AX312" s="14" t="s">
        <v>76</v>
      </c>
      <c r="AY312" s="253" t="s">
        <v>151</v>
      </c>
    </row>
    <row r="313" s="14" customFormat="1">
      <c r="A313" s="14"/>
      <c r="B313" s="243"/>
      <c r="C313" s="244"/>
      <c r="D313" s="234" t="s">
        <v>167</v>
      </c>
      <c r="E313" s="245" t="s">
        <v>1</v>
      </c>
      <c r="F313" s="246" t="s">
        <v>378</v>
      </c>
      <c r="G313" s="244"/>
      <c r="H313" s="247">
        <v>87.43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167</v>
      </c>
      <c r="AU313" s="253" t="s">
        <v>86</v>
      </c>
      <c r="AV313" s="14" t="s">
        <v>86</v>
      </c>
      <c r="AW313" s="14" t="s">
        <v>32</v>
      </c>
      <c r="AX313" s="14" t="s">
        <v>76</v>
      </c>
      <c r="AY313" s="253" t="s">
        <v>151</v>
      </c>
    </row>
    <row r="314" s="15" customFormat="1">
      <c r="A314" s="15"/>
      <c r="B314" s="254"/>
      <c r="C314" s="255"/>
      <c r="D314" s="234" t="s">
        <v>167</v>
      </c>
      <c r="E314" s="256" t="s">
        <v>1</v>
      </c>
      <c r="F314" s="257" t="s">
        <v>175</v>
      </c>
      <c r="G314" s="255"/>
      <c r="H314" s="258">
        <v>343.78999999999996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4" t="s">
        <v>167</v>
      </c>
      <c r="AU314" s="264" t="s">
        <v>86</v>
      </c>
      <c r="AV314" s="15" t="s">
        <v>176</v>
      </c>
      <c r="AW314" s="15" t="s">
        <v>32</v>
      </c>
      <c r="AX314" s="15" t="s">
        <v>76</v>
      </c>
      <c r="AY314" s="264" t="s">
        <v>151</v>
      </c>
    </row>
    <row r="315" s="14" customFormat="1">
      <c r="A315" s="14"/>
      <c r="B315" s="243"/>
      <c r="C315" s="244"/>
      <c r="D315" s="234" t="s">
        <v>167</v>
      </c>
      <c r="E315" s="245" t="s">
        <v>1</v>
      </c>
      <c r="F315" s="246" t="s">
        <v>379</v>
      </c>
      <c r="G315" s="244"/>
      <c r="H315" s="247">
        <v>116.2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167</v>
      </c>
      <c r="AU315" s="253" t="s">
        <v>86</v>
      </c>
      <c r="AV315" s="14" t="s">
        <v>86</v>
      </c>
      <c r="AW315" s="14" t="s">
        <v>32</v>
      </c>
      <c r="AX315" s="14" t="s">
        <v>76</v>
      </c>
      <c r="AY315" s="253" t="s">
        <v>151</v>
      </c>
    </row>
    <row r="316" s="16" customFormat="1">
      <c r="A316" s="16"/>
      <c r="B316" s="265"/>
      <c r="C316" s="266"/>
      <c r="D316" s="234" t="s">
        <v>167</v>
      </c>
      <c r="E316" s="267" t="s">
        <v>1</v>
      </c>
      <c r="F316" s="268" t="s">
        <v>178</v>
      </c>
      <c r="G316" s="266"/>
      <c r="H316" s="269">
        <v>459.98999999999992</v>
      </c>
      <c r="I316" s="270"/>
      <c r="J316" s="266"/>
      <c r="K316" s="266"/>
      <c r="L316" s="271"/>
      <c r="M316" s="272"/>
      <c r="N316" s="273"/>
      <c r="O316" s="273"/>
      <c r="P316" s="273"/>
      <c r="Q316" s="273"/>
      <c r="R316" s="273"/>
      <c r="S316" s="273"/>
      <c r="T316" s="274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75" t="s">
        <v>167</v>
      </c>
      <c r="AU316" s="275" t="s">
        <v>86</v>
      </c>
      <c r="AV316" s="16" t="s">
        <v>158</v>
      </c>
      <c r="AW316" s="16" t="s">
        <v>32</v>
      </c>
      <c r="AX316" s="16" t="s">
        <v>84</v>
      </c>
      <c r="AY316" s="275" t="s">
        <v>151</v>
      </c>
    </row>
    <row r="317" s="2" customFormat="1" ht="24.15" customHeight="1">
      <c r="A317" s="39"/>
      <c r="B317" s="40"/>
      <c r="C317" s="219" t="s">
        <v>543</v>
      </c>
      <c r="D317" s="219" t="s">
        <v>154</v>
      </c>
      <c r="E317" s="220" t="s">
        <v>385</v>
      </c>
      <c r="F317" s="221" t="s">
        <v>386</v>
      </c>
      <c r="G317" s="222" t="s">
        <v>164</v>
      </c>
      <c r="H317" s="223">
        <v>459.99</v>
      </c>
      <c r="I317" s="224"/>
      <c r="J317" s="225">
        <f>ROUND(I317*H317,2)</f>
        <v>0</v>
      </c>
      <c r="K317" s="221" t="s">
        <v>181</v>
      </c>
      <c r="L317" s="45"/>
      <c r="M317" s="226" t="s">
        <v>1</v>
      </c>
      <c r="N317" s="227" t="s">
        <v>41</v>
      </c>
      <c r="O317" s="92"/>
      <c r="P317" s="228">
        <f>O317*H317</f>
        <v>0</v>
      </c>
      <c r="Q317" s="228">
        <v>0.00029</v>
      </c>
      <c r="R317" s="228">
        <f>Q317*H317</f>
        <v>0.13339709999999998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243</v>
      </c>
      <c r="AT317" s="230" t="s">
        <v>154</v>
      </c>
      <c r="AU317" s="230" t="s">
        <v>86</v>
      </c>
      <c r="AY317" s="18" t="s">
        <v>151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243</v>
      </c>
      <c r="BM317" s="230" t="s">
        <v>387</v>
      </c>
    </row>
    <row r="318" s="2" customFormat="1">
      <c r="A318" s="39"/>
      <c r="B318" s="40"/>
      <c r="C318" s="41"/>
      <c r="D318" s="234" t="s">
        <v>265</v>
      </c>
      <c r="E318" s="41"/>
      <c r="F318" s="277" t="s">
        <v>388</v>
      </c>
      <c r="G318" s="41"/>
      <c r="H318" s="41"/>
      <c r="I318" s="278"/>
      <c r="J318" s="41"/>
      <c r="K318" s="41"/>
      <c r="L318" s="45"/>
      <c r="M318" s="279"/>
      <c r="N318" s="280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265</v>
      </c>
      <c r="AU318" s="18" t="s">
        <v>86</v>
      </c>
    </row>
    <row r="319" s="14" customFormat="1">
      <c r="A319" s="14"/>
      <c r="B319" s="243"/>
      <c r="C319" s="244"/>
      <c r="D319" s="234" t="s">
        <v>167</v>
      </c>
      <c r="E319" s="245" t="s">
        <v>1</v>
      </c>
      <c r="F319" s="246" t="s">
        <v>372</v>
      </c>
      <c r="G319" s="244"/>
      <c r="H319" s="247">
        <v>32.76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167</v>
      </c>
      <c r="AU319" s="253" t="s">
        <v>86</v>
      </c>
      <c r="AV319" s="14" t="s">
        <v>86</v>
      </c>
      <c r="AW319" s="14" t="s">
        <v>32</v>
      </c>
      <c r="AX319" s="14" t="s">
        <v>76</v>
      </c>
      <c r="AY319" s="253" t="s">
        <v>151</v>
      </c>
    </row>
    <row r="320" s="14" customFormat="1">
      <c r="A320" s="14"/>
      <c r="B320" s="243"/>
      <c r="C320" s="244"/>
      <c r="D320" s="234" t="s">
        <v>167</v>
      </c>
      <c r="E320" s="245" t="s">
        <v>1</v>
      </c>
      <c r="F320" s="246" t="s">
        <v>373</v>
      </c>
      <c r="G320" s="244"/>
      <c r="H320" s="247">
        <v>59.28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167</v>
      </c>
      <c r="AU320" s="253" t="s">
        <v>86</v>
      </c>
      <c r="AV320" s="14" t="s">
        <v>86</v>
      </c>
      <c r="AW320" s="14" t="s">
        <v>32</v>
      </c>
      <c r="AX320" s="14" t="s">
        <v>76</v>
      </c>
      <c r="AY320" s="253" t="s">
        <v>151</v>
      </c>
    </row>
    <row r="321" s="14" customFormat="1">
      <c r="A321" s="14"/>
      <c r="B321" s="243"/>
      <c r="C321" s="244"/>
      <c r="D321" s="234" t="s">
        <v>167</v>
      </c>
      <c r="E321" s="245" t="s">
        <v>1</v>
      </c>
      <c r="F321" s="246" t="s">
        <v>374</v>
      </c>
      <c r="G321" s="244"/>
      <c r="H321" s="247">
        <v>43.42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167</v>
      </c>
      <c r="AU321" s="253" t="s">
        <v>86</v>
      </c>
      <c r="AV321" s="14" t="s">
        <v>86</v>
      </c>
      <c r="AW321" s="14" t="s">
        <v>32</v>
      </c>
      <c r="AX321" s="14" t="s">
        <v>76</v>
      </c>
      <c r="AY321" s="253" t="s">
        <v>151</v>
      </c>
    </row>
    <row r="322" s="14" customFormat="1">
      <c r="A322" s="14"/>
      <c r="B322" s="243"/>
      <c r="C322" s="244"/>
      <c r="D322" s="234" t="s">
        <v>167</v>
      </c>
      <c r="E322" s="245" t="s">
        <v>1</v>
      </c>
      <c r="F322" s="246" t="s">
        <v>375</v>
      </c>
      <c r="G322" s="244"/>
      <c r="H322" s="247">
        <v>43.16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167</v>
      </c>
      <c r="AU322" s="253" t="s">
        <v>86</v>
      </c>
      <c r="AV322" s="14" t="s">
        <v>86</v>
      </c>
      <c r="AW322" s="14" t="s">
        <v>32</v>
      </c>
      <c r="AX322" s="14" t="s">
        <v>76</v>
      </c>
      <c r="AY322" s="253" t="s">
        <v>151</v>
      </c>
    </row>
    <row r="323" s="14" customFormat="1">
      <c r="A323" s="14"/>
      <c r="B323" s="243"/>
      <c r="C323" s="244"/>
      <c r="D323" s="234" t="s">
        <v>167</v>
      </c>
      <c r="E323" s="245" t="s">
        <v>1</v>
      </c>
      <c r="F323" s="246" t="s">
        <v>376</v>
      </c>
      <c r="G323" s="244"/>
      <c r="H323" s="247">
        <v>41.34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167</v>
      </c>
      <c r="AU323" s="253" t="s">
        <v>86</v>
      </c>
      <c r="AV323" s="14" t="s">
        <v>86</v>
      </c>
      <c r="AW323" s="14" t="s">
        <v>32</v>
      </c>
      <c r="AX323" s="14" t="s">
        <v>76</v>
      </c>
      <c r="AY323" s="253" t="s">
        <v>151</v>
      </c>
    </row>
    <row r="324" s="14" customFormat="1">
      <c r="A324" s="14"/>
      <c r="B324" s="243"/>
      <c r="C324" s="244"/>
      <c r="D324" s="234" t="s">
        <v>167</v>
      </c>
      <c r="E324" s="245" t="s">
        <v>1</v>
      </c>
      <c r="F324" s="246" t="s">
        <v>377</v>
      </c>
      <c r="G324" s="244"/>
      <c r="H324" s="247">
        <v>36.4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167</v>
      </c>
      <c r="AU324" s="253" t="s">
        <v>86</v>
      </c>
      <c r="AV324" s="14" t="s">
        <v>86</v>
      </c>
      <c r="AW324" s="14" t="s">
        <v>32</v>
      </c>
      <c r="AX324" s="14" t="s">
        <v>76</v>
      </c>
      <c r="AY324" s="253" t="s">
        <v>151</v>
      </c>
    </row>
    <row r="325" s="14" customFormat="1">
      <c r="A325" s="14"/>
      <c r="B325" s="243"/>
      <c r="C325" s="244"/>
      <c r="D325" s="234" t="s">
        <v>167</v>
      </c>
      <c r="E325" s="245" t="s">
        <v>1</v>
      </c>
      <c r="F325" s="246" t="s">
        <v>378</v>
      </c>
      <c r="G325" s="244"/>
      <c r="H325" s="247">
        <v>87.43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167</v>
      </c>
      <c r="AU325" s="253" t="s">
        <v>86</v>
      </c>
      <c r="AV325" s="14" t="s">
        <v>86</v>
      </c>
      <c r="AW325" s="14" t="s">
        <v>32</v>
      </c>
      <c r="AX325" s="14" t="s">
        <v>76</v>
      </c>
      <c r="AY325" s="253" t="s">
        <v>151</v>
      </c>
    </row>
    <row r="326" s="15" customFormat="1">
      <c r="A326" s="15"/>
      <c r="B326" s="254"/>
      <c r="C326" s="255"/>
      <c r="D326" s="234" t="s">
        <v>167</v>
      </c>
      <c r="E326" s="256" t="s">
        <v>1</v>
      </c>
      <c r="F326" s="257" t="s">
        <v>175</v>
      </c>
      <c r="G326" s="255"/>
      <c r="H326" s="258">
        <v>343.78999999999996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167</v>
      </c>
      <c r="AU326" s="264" t="s">
        <v>86</v>
      </c>
      <c r="AV326" s="15" t="s">
        <v>176</v>
      </c>
      <c r="AW326" s="15" t="s">
        <v>32</v>
      </c>
      <c r="AX326" s="15" t="s">
        <v>76</v>
      </c>
      <c r="AY326" s="264" t="s">
        <v>151</v>
      </c>
    </row>
    <row r="327" s="14" customFormat="1">
      <c r="A327" s="14"/>
      <c r="B327" s="243"/>
      <c r="C327" s="244"/>
      <c r="D327" s="234" t="s">
        <v>167</v>
      </c>
      <c r="E327" s="245" t="s">
        <v>1</v>
      </c>
      <c r="F327" s="246" t="s">
        <v>379</v>
      </c>
      <c r="G327" s="244"/>
      <c r="H327" s="247">
        <v>116.2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167</v>
      </c>
      <c r="AU327" s="253" t="s">
        <v>86</v>
      </c>
      <c r="AV327" s="14" t="s">
        <v>86</v>
      </c>
      <c r="AW327" s="14" t="s">
        <v>32</v>
      </c>
      <c r="AX327" s="14" t="s">
        <v>76</v>
      </c>
      <c r="AY327" s="253" t="s">
        <v>151</v>
      </c>
    </row>
    <row r="328" s="16" customFormat="1">
      <c r="A328" s="16"/>
      <c r="B328" s="265"/>
      <c r="C328" s="266"/>
      <c r="D328" s="234" t="s">
        <v>167</v>
      </c>
      <c r="E328" s="267" t="s">
        <v>1</v>
      </c>
      <c r="F328" s="268" t="s">
        <v>178</v>
      </c>
      <c r="G328" s="266"/>
      <c r="H328" s="269">
        <v>459.98999999999992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5" t="s">
        <v>167</v>
      </c>
      <c r="AU328" s="275" t="s">
        <v>86</v>
      </c>
      <c r="AV328" s="16" t="s">
        <v>158</v>
      </c>
      <c r="AW328" s="16" t="s">
        <v>32</v>
      </c>
      <c r="AX328" s="16" t="s">
        <v>84</v>
      </c>
      <c r="AY328" s="275" t="s">
        <v>151</v>
      </c>
    </row>
    <row r="329" s="12" customFormat="1" ht="25.92" customHeight="1">
      <c r="A329" s="12"/>
      <c r="B329" s="203"/>
      <c r="C329" s="204"/>
      <c r="D329" s="205" t="s">
        <v>75</v>
      </c>
      <c r="E329" s="206" t="s">
        <v>313</v>
      </c>
      <c r="F329" s="206" t="s">
        <v>389</v>
      </c>
      <c r="G329" s="204"/>
      <c r="H329" s="204"/>
      <c r="I329" s="207"/>
      <c r="J329" s="208">
        <f>BK329</f>
        <v>0</v>
      </c>
      <c r="K329" s="204"/>
      <c r="L329" s="209"/>
      <c r="M329" s="210"/>
      <c r="N329" s="211"/>
      <c r="O329" s="211"/>
      <c r="P329" s="212">
        <f>P330</f>
        <v>0</v>
      </c>
      <c r="Q329" s="211"/>
      <c r="R329" s="212">
        <f>R330</f>
        <v>0</v>
      </c>
      <c r="S329" s="211"/>
      <c r="T329" s="213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4" t="s">
        <v>176</v>
      </c>
      <c r="AT329" s="215" t="s">
        <v>75</v>
      </c>
      <c r="AU329" s="215" t="s">
        <v>76</v>
      </c>
      <c r="AY329" s="214" t="s">
        <v>151</v>
      </c>
      <c r="BK329" s="216">
        <f>BK330</f>
        <v>0</v>
      </c>
    </row>
    <row r="330" s="12" customFormat="1" ht="22.8" customHeight="1">
      <c r="A330" s="12"/>
      <c r="B330" s="203"/>
      <c r="C330" s="204"/>
      <c r="D330" s="205" t="s">
        <v>75</v>
      </c>
      <c r="E330" s="217" t="s">
        <v>390</v>
      </c>
      <c r="F330" s="217" t="s">
        <v>391</v>
      </c>
      <c r="G330" s="204"/>
      <c r="H330" s="204"/>
      <c r="I330" s="207"/>
      <c r="J330" s="218">
        <f>BK330</f>
        <v>0</v>
      </c>
      <c r="K330" s="204"/>
      <c r="L330" s="209"/>
      <c r="M330" s="210"/>
      <c r="N330" s="211"/>
      <c r="O330" s="211"/>
      <c r="P330" s="212">
        <f>SUM(P331:P332)</f>
        <v>0</v>
      </c>
      <c r="Q330" s="211"/>
      <c r="R330" s="212">
        <f>SUM(R331:R332)</f>
        <v>0</v>
      </c>
      <c r="S330" s="211"/>
      <c r="T330" s="213">
        <f>SUM(T331:T332)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4" t="s">
        <v>176</v>
      </c>
      <c r="AT330" s="215" t="s">
        <v>75</v>
      </c>
      <c r="AU330" s="215" t="s">
        <v>84</v>
      </c>
      <c r="AY330" s="214" t="s">
        <v>151</v>
      </c>
      <c r="BK330" s="216">
        <f>SUM(BK331:BK332)</f>
        <v>0</v>
      </c>
    </row>
    <row r="331" s="2" customFormat="1" ht="21.75" customHeight="1">
      <c r="A331" s="39"/>
      <c r="B331" s="40"/>
      <c r="C331" s="219" t="s">
        <v>547</v>
      </c>
      <c r="D331" s="219" t="s">
        <v>154</v>
      </c>
      <c r="E331" s="220" t="s">
        <v>393</v>
      </c>
      <c r="F331" s="221" t="s">
        <v>394</v>
      </c>
      <c r="G331" s="222" t="s">
        <v>203</v>
      </c>
      <c r="H331" s="223">
        <v>19</v>
      </c>
      <c r="I331" s="224"/>
      <c r="J331" s="225">
        <f>ROUND(I331*H331,2)</f>
        <v>0</v>
      </c>
      <c r="K331" s="221" t="s">
        <v>1</v>
      </c>
      <c r="L331" s="45"/>
      <c r="M331" s="226" t="s">
        <v>1</v>
      </c>
      <c r="N331" s="227" t="s">
        <v>41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395</v>
      </c>
      <c r="AT331" s="230" t="s">
        <v>154</v>
      </c>
      <c r="AU331" s="230" t="s">
        <v>86</v>
      </c>
      <c r="AY331" s="18" t="s">
        <v>151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84</v>
      </c>
      <c r="BK331" s="231">
        <f>ROUND(I331*H331,2)</f>
        <v>0</v>
      </c>
      <c r="BL331" s="18" t="s">
        <v>395</v>
      </c>
      <c r="BM331" s="230" t="s">
        <v>396</v>
      </c>
    </row>
    <row r="332" s="14" customFormat="1">
      <c r="A332" s="14"/>
      <c r="B332" s="243"/>
      <c r="C332" s="244"/>
      <c r="D332" s="234" t="s">
        <v>167</v>
      </c>
      <c r="E332" s="245" t="s">
        <v>1</v>
      </c>
      <c r="F332" s="246" t="s">
        <v>689</v>
      </c>
      <c r="G332" s="244"/>
      <c r="H332" s="247">
        <v>19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167</v>
      </c>
      <c r="AU332" s="253" t="s">
        <v>86</v>
      </c>
      <c r="AV332" s="14" t="s">
        <v>86</v>
      </c>
      <c r="AW332" s="14" t="s">
        <v>32</v>
      </c>
      <c r="AX332" s="14" t="s">
        <v>84</v>
      </c>
      <c r="AY332" s="253" t="s">
        <v>151</v>
      </c>
    </row>
    <row r="333" s="12" customFormat="1" ht="25.92" customHeight="1">
      <c r="A333" s="12"/>
      <c r="B333" s="203"/>
      <c r="C333" s="204"/>
      <c r="D333" s="205" t="s">
        <v>75</v>
      </c>
      <c r="E333" s="206" t="s">
        <v>545</v>
      </c>
      <c r="F333" s="206" t="s">
        <v>546</v>
      </c>
      <c r="G333" s="204"/>
      <c r="H333" s="204"/>
      <c r="I333" s="207"/>
      <c r="J333" s="208">
        <f>BK333</f>
        <v>0</v>
      </c>
      <c r="K333" s="204"/>
      <c r="L333" s="209"/>
      <c r="M333" s="210"/>
      <c r="N333" s="211"/>
      <c r="O333" s="211"/>
      <c r="P333" s="212">
        <f>SUM(P334:P338)</f>
        <v>0</v>
      </c>
      <c r="Q333" s="211"/>
      <c r="R333" s="212">
        <f>SUM(R334:R338)</f>
        <v>0</v>
      </c>
      <c r="S333" s="211"/>
      <c r="T333" s="213">
        <f>SUM(T334:T338)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4" t="s">
        <v>158</v>
      </c>
      <c r="AT333" s="215" t="s">
        <v>75</v>
      </c>
      <c r="AU333" s="215" t="s">
        <v>76</v>
      </c>
      <c r="AY333" s="214" t="s">
        <v>151</v>
      </c>
      <c r="BK333" s="216">
        <f>SUM(BK334:BK338)</f>
        <v>0</v>
      </c>
    </row>
    <row r="334" s="2" customFormat="1" ht="16.5" customHeight="1">
      <c r="A334" s="39"/>
      <c r="B334" s="40"/>
      <c r="C334" s="219" t="s">
        <v>552</v>
      </c>
      <c r="D334" s="219" t="s">
        <v>154</v>
      </c>
      <c r="E334" s="220" t="s">
        <v>548</v>
      </c>
      <c r="F334" s="221" t="s">
        <v>549</v>
      </c>
      <c r="G334" s="222" t="s">
        <v>550</v>
      </c>
      <c r="H334" s="223">
        <v>8</v>
      </c>
      <c r="I334" s="224"/>
      <c r="J334" s="225">
        <f>ROUND(I334*H334,2)</f>
        <v>0</v>
      </c>
      <c r="K334" s="221" t="s">
        <v>1</v>
      </c>
      <c r="L334" s="45"/>
      <c r="M334" s="226" t="s">
        <v>1</v>
      </c>
      <c r="N334" s="227" t="s">
        <v>41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243</v>
      </c>
      <c r="AT334" s="230" t="s">
        <v>154</v>
      </c>
      <c r="AU334" s="230" t="s">
        <v>84</v>
      </c>
      <c r="AY334" s="18" t="s">
        <v>151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84</v>
      </c>
      <c r="BK334" s="231">
        <f>ROUND(I334*H334,2)</f>
        <v>0</v>
      </c>
      <c r="BL334" s="18" t="s">
        <v>243</v>
      </c>
      <c r="BM334" s="230" t="s">
        <v>690</v>
      </c>
    </row>
    <row r="335" s="2" customFormat="1" ht="16.5" customHeight="1">
      <c r="A335" s="39"/>
      <c r="B335" s="40"/>
      <c r="C335" s="219" t="s">
        <v>557</v>
      </c>
      <c r="D335" s="219" t="s">
        <v>154</v>
      </c>
      <c r="E335" s="220" t="s">
        <v>553</v>
      </c>
      <c r="F335" s="221" t="s">
        <v>554</v>
      </c>
      <c r="G335" s="222" t="s">
        <v>555</v>
      </c>
      <c r="H335" s="223">
        <v>1</v>
      </c>
      <c r="I335" s="224"/>
      <c r="J335" s="225">
        <f>ROUND(I335*H335,2)</f>
        <v>0</v>
      </c>
      <c r="K335" s="221" t="s">
        <v>1</v>
      </c>
      <c r="L335" s="45"/>
      <c r="M335" s="226" t="s">
        <v>1</v>
      </c>
      <c r="N335" s="227" t="s">
        <v>41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243</v>
      </c>
      <c r="AT335" s="230" t="s">
        <v>154</v>
      </c>
      <c r="AU335" s="230" t="s">
        <v>84</v>
      </c>
      <c r="AY335" s="18" t="s">
        <v>151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84</v>
      </c>
      <c r="BK335" s="231">
        <f>ROUND(I335*H335,2)</f>
        <v>0</v>
      </c>
      <c r="BL335" s="18" t="s">
        <v>243</v>
      </c>
      <c r="BM335" s="230" t="s">
        <v>691</v>
      </c>
    </row>
    <row r="336" s="2" customFormat="1" ht="16.5" customHeight="1">
      <c r="A336" s="39"/>
      <c r="B336" s="40"/>
      <c r="C336" s="219" t="s">
        <v>562</v>
      </c>
      <c r="D336" s="219" t="s">
        <v>154</v>
      </c>
      <c r="E336" s="220" t="s">
        <v>558</v>
      </c>
      <c r="F336" s="221" t="s">
        <v>559</v>
      </c>
      <c r="G336" s="222" t="s">
        <v>560</v>
      </c>
      <c r="H336" s="223">
        <v>1</v>
      </c>
      <c r="I336" s="224"/>
      <c r="J336" s="225">
        <f>ROUND(I336*H336,2)</f>
        <v>0</v>
      </c>
      <c r="K336" s="221" t="s">
        <v>1</v>
      </c>
      <c r="L336" s="45"/>
      <c r="M336" s="226" t="s">
        <v>1</v>
      </c>
      <c r="N336" s="227" t="s">
        <v>41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243</v>
      </c>
      <c r="AT336" s="230" t="s">
        <v>154</v>
      </c>
      <c r="AU336" s="230" t="s">
        <v>84</v>
      </c>
      <c r="AY336" s="18" t="s">
        <v>151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84</v>
      </c>
      <c r="BK336" s="231">
        <f>ROUND(I336*H336,2)</f>
        <v>0</v>
      </c>
      <c r="BL336" s="18" t="s">
        <v>243</v>
      </c>
      <c r="BM336" s="230" t="s">
        <v>692</v>
      </c>
    </row>
    <row r="337" s="2" customFormat="1" ht="16.5" customHeight="1">
      <c r="A337" s="39"/>
      <c r="B337" s="40"/>
      <c r="C337" s="219" t="s">
        <v>566</v>
      </c>
      <c r="D337" s="219" t="s">
        <v>154</v>
      </c>
      <c r="E337" s="220" t="s">
        <v>563</v>
      </c>
      <c r="F337" s="221" t="s">
        <v>564</v>
      </c>
      <c r="G337" s="222" t="s">
        <v>560</v>
      </c>
      <c r="H337" s="223">
        <v>1</v>
      </c>
      <c r="I337" s="224"/>
      <c r="J337" s="225">
        <f>ROUND(I337*H337,2)</f>
        <v>0</v>
      </c>
      <c r="K337" s="221" t="s">
        <v>1</v>
      </c>
      <c r="L337" s="45"/>
      <c r="M337" s="226" t="s">
        <v>1</v>
      </c>
      <c r="N337" s="227" t="s">
        <v>41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243</v>
      </c>
      <c r="AT337" s="230" t="s">
        <v>154</v>
      </c>
      <c r="AU337" s="230" t="s">
        <v>84</v>
      </c>
      <c r="AY337" s="18" t="s">
        <v>151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84</v>
      </c>
      <c r="BK337" s="231">
        <f>ROUND(I337*H337,2)</f>
        <v>0</v>
      </c>
      <c r="BL337" s="18" t="s">
        <v>243</v>
      </c>
      <c r="BM337" s="230" t="s">
        <v>693</v>
      </c>
    </row>
    <row r="338" s="2" customFormat="1" ht="16.5" customHeight="1">
      <c r="A338" s="39"/>
      <c r="B338" s="40"/>
      <c r="C338" s="219" t="s">
        <v>574</v>
      </c>
      <c r="D338" s="219" t="s">
        <v>154</v>
      </c>
      <c r="E338" s="220" t="s">
        <v>567</v>
      </c>
      <c r="F338" s="221" t="s">
        <v>568</v>
      </c>
      <c r="G338" s="222" t="s">
        <v>560</v>
      </c>
      <c r="H338" s="223">
        <v>1</v>
      </c>
      <c r="I338" s="224"/>
      <c r="J338" s="225">
        <f>ROUND(I338*H338,2)</f>
        <v>0</v>
      </c>
      <c r="K338" s="221" t="s">
        <v>1</v>
      </c>
      <c r="L338" s="45"/>
      <c r="M338" s="226" t="s">
        <v>1</v>
      </c>
      <c r="N338" s="227" t="s">
        <v>41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243</v>
      </c>
      <c r="AT338" s="230" t="s">
        <v>154</v>
      </c>
      <c r="AU338" s="230" t="s">
        <v>84</v>
      </c>
      <c r="AY338" s="18" t="s">
        <v>151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84</v>
      </c>
      <c r="BK338" s="231">
        <f>ROUND(I338*H338,2)</f>
        <v>0</v>
      </c>
      <c r="BL338" s="18" t="s">
        <v>243</v>
      </c>
      <c r="BM338" s="230" t="s">
        <v>694</v>
      </c>
    </row>
    <row r="339" s="12" customFormat="1" ht="25.92" customHeight="1">
      <c r="A339" s="12"/>
      <c r="B339" s="203"/>
      <c r="C339" s="204"/>
      <c r="D339" s="205" t="s">
        <v>75</v>
      </c>
      <c r="E339" s="206" t="s">
        <v>570</v>
      </c>
      <c r="F339" s="206" t="s">
        <v>571</v>
      </c>
      <c r="G339" s="204"/>
      <c r="H339" s="204"/>
      <c r="I339" s="207"/>
      <c r="J339" s="208">
        <f>BK339</f>
        <v>0</v>
      </c>
      <c r="K339" s="204"/>
      <c r="L339" s="209"/>
      <c r="M339" s="210"/>
      <c r="N339" s="211"/>
      <c r="O339" s="211"/>
      <c r="P339" s="212">
        <f>P340</f>
        <v>0</v>
      </c>
      <c r="Q339" s="211"/>
      <c r="R339" s="212">
        <f>R340</f>
        <v>0</v>
      </c>
      <c r="S339" s="211"/>
      <c r="T339" s="213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4" t="s">
        <v>193</v>
      </c>
      <c r="AT339" s="215" t="s">
        <v>75</v>
      </c>
      <c r="AU339" s="215" t="s">
        <v>76</v>
      </c>
      <c r="AY339" s="214" t="s">
        <v>151</v>
      </c>
      <c r="BK339" s="216">
        <f>BK340</f>
        <v>0</v>
      </c>
    </row>
    <row r="340" s="12" customFormat="1" ht="22.8" customHeight="1">
      <c r="A340" s="12"/>
      <c r="B340" s="203"/>
      <c r="C340" s="204"/>
      <c r="D340" s="205" t="s">
        <v>75</v>
      </c>
      <c r="E340" s="217" t="s">
        <v>572</v>
      </c>
      <c r="F340" s="217" t="s">
        <v>573</v>
      </c>
      <c r="G340" s="204"/>
      <c r="H340" s="204"/>
      <c r="I340" s="207"/>
      <c r="J340" s="218">
        <f>BK340</f>
        <v>0</v>
      </c>
      <c r="K340" s="204"/>
      <c r="L340" s="209"/>
      <c r="M340" s="210"/>
      <c r="N340" s="211"/>
      <c r="O340" s="211"/>
      <c r="P340" s="212">
        <f>P341</f>
        <v>0</v>
      </c>
      <c r="Q340" s="211"/>
      <c r="R340" s="212">
        <f>R341</f>
        <v>0</v>
      </c>
      <c r="S340" s="211"/>
      <c r="T340" s="213">
        <f>T341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4" t="s">
        <v>193</v>
      </c>
      <c r="AT340" s="215" t="s">
        <v>75</v>
      </c>
      <c r="AU340" s="215" t="s">
        <v>84</v>
      </c>
      <c r="AY340" s="214" t="s">
        <v>151</v>
      </c>
      <c r="BK340" s="216">
        <f>BK341</f>
        <v>0</v>
      </c>
    </row>
    <row r="341" s="2" customFormat="1" ht="16.5" customHeight="1">
      <c r="A341" s="39"/>
      <c r="B341" s="40"/>
      <c r="C341" s="219" t="s">
        <v>626</v>
      </c>
      <c r="D341" s="219" t="s">
        <v>154</v>
      </c>
      <c r="E341" s="220" t="s">
        <v>575</v>
      </c>
      <c r="F341" s="221" t="s">
        <v>576</v>
      </c>
      <c r="G341" s="222" t="s">
        <v>550</v>
      </c>
      <c r="H341" s="223">
        <v>24</v>
      </c>
      <c r="I341" s="224"/>
      <c r="J341" s="225">
        <f>ROUND(I341*H341,2)</f>
        <v>0</v>
      </c>
      <c r="K341" s="221" t="s">
        <v>1</v>
      </c>
      <c r="L341" s="45"/>
      <c r="M341" s="291" t="s">
        <v>1</v>
      </c>
      <c r="N341" s="292" t="s">
        <v>41</v>
      </c>
      <c r="O341" s="293"/>
      <c r="P341" s="294">
        <f>O341*H341</f>
        <v>0</v>
      </c>
      <c r="Q341" s="294">
        <v>0</v>
      </c>
      <c r="R341" s="294">
        <f>Q341*H341</f>
        <v>0</v>
      </c>
      <c r="S341" s="294">
        <v>0</v>
      </c>
      <c r="T341" s="29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577</v>
      </c>
      <c r="AT341" s="230" t="s">
        <v>154</v>
      </c>
      <c r="AU341" s="230" t="s">
        <v>86</v>
      </c>
      <c r="AY341" s="18" t="s">
        <v>151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84</v>
      </c>
      <c r="BK341" s="231">
        <f>ROUND(I341*H341,2)</f>
        <v>0</v>
      </c>
      <c r="BL341" s="18" t="s">
        <v>577</v>
      </c>
      <c r="BM341" s="230" t="s">
        <v>695</v>
      </c>
    </row>
    <row r="342" s="2" customFormat="1" ht="6.96" customHeight="1">
      <c r="A342" s="39"/>
      <c r="B342" s="67"/>
      <c r="C342" s="68"/>
      <c r="D342" s="68"/>
      <c r="E342" s="68"/>
      <c r="F342" s="68"/>
      <c r="G342" s="68"/>
      <c r="H342" s="68"/>
      <c r="I342" s="68"/>
      <c r="J342" s="68"/>
      <c r="K342" s="68"/>
      <c r="L342" s="45"/>
      <c r="M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</row>
  </sheetData>
  <sheetProtection sheet="1" autoFilter="0" formatColumns="0" formatRows="0" objects="1" scenarios="1" spinCount="100000" saltValue="oTmj89MbpvhFm+kh3SM1UyhwjVHLW9aS+cm9HPZiwCiqDtru0yrrzN/kttRRRZAY22kJ80+/FF3mRr2IQeOJ8g==" hashValue="bbw19BvUTkHOonifUmp2pRLJc6PTu/EDLiNMZ+XurxyFVOYhN5sSJnnp5Fs7lelAJTPDBYLHITKFBdh2l1op5w==" algorithmName="SHA-512" password="CC35"/>
  <autoFilter ref="C138:K341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 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ROUND((SUM(BE139:BE324)),  2)</f>
        <v>0</v>
      </c>
      <c r="G33" s="39"/>
      <c r="H33" s="39"/>
      <c r="I33" s="156">
        <v>0.21</v>
      </c>
      <c r="J33" s="155">
        <f>ROUND(((SUM(BE139:BE324))*I33),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ROUND((SUM(BF139:BF324)),  2)</f>
        <v>0</v>
      </c>
      <c r="G34" s="39"/>
      <c r="H34" s="39"/>
      <c r="I34" s="156">
        <v>0.12</v>
      </c>
      <c r="J34" s="155">
        <f>ROUND(((SUM(BF139:BF324))*I34),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ROUND((SUM(BG139:BG324)),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ROUND((SUM(BH139:BH324)),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ROUND((SUM(BI139:BI324)),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 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006 - Čp 382, byt č. 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J168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124</v>
      </c>
      <c r="E102" s="189"/>
      <c r="F102" s="189"/>
      <c r="G102" s="189"/>
      <c r="H102" s="189"/>
      <c r="I102" s="189"/>
      <c r="J102" s="190">
        <f>J186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125</v>
      </c>
      <c r="E103" s="183"/>
      <c r="F103" s="183"/>
      <c r="G103" s="183"/>
      <c r="H103" s="183"/>
      <c r="I103" s="183"/>
      <c r="J103" s="184">
        <f>J188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405</v>
      </c>
      <c r="E104" s="189"/>
      <c r="F104" s="189"/>
      <c r="G104" s="189"/>
      <c r="H104" s="189"/>
      <c r="I104" s="189"/>
      <c r="J104" s="190">
        <f>J189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126</v>
      </c>
      <c r="E105" s="189"/>
      <c r="F105" s="189"/>
      <c r="G105" s="189"/>
      <c r="H105" s="189"/>
      <c r="I105" s="189"/>
      <c r="J105" s="190">
        <f>J195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406</v>
      </c>
      <c r="E106" s="189"/>
      <c r="F106" s="189"/>
      <c r="G106" s="189"/>
      <c r="H106" s="189"/>
      <c r="I106" s="189"/>
      <c r="J106" s="190">
        <f>J202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407</v>
      </c>
      <c r="E107" s="189"/>
      <c r="F107" s="189"/>
      <c r="G107" s="189"/>
      <c r="H107" s="189"/>
      <c r="I107" s="189"/>
      <c r="J107" s="190">
        <f>J204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408</v>
      </c>
      <c r="E108" s="189"/>
      <c r="F108" s="189"/>
      <c r="G108" s="189"/>
      <c r="H108" s="189"/>
      <c r="I108" s="189"/>
      <c r="J108" s="190">
        <f>J209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127</v>
      </c>
      <c r="E109" s="189"/>
      <c r="F109" s="189"/>
      <c r="G109" s="189"/>
      <c r="H109" s="189"/>
      <c r="I109" s="189"/>
      <c r="J109" s="190">
        <f>J222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128</v>
      </c>
      <c r="E110" s="189"/>
      <c r="F110" s="189"/>
      <c r="G110" s="189"/>
      <c r="H110" s="189"/>
      <c r="I110" s="189"/>
      <c r="J110" s="190">
        <f>J226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129</v>
      </c>
      <c r="E111" s="189"/>
      <c r="F111" s="189"/>
      <c r="G111" s="189"/>
      <c r="H111" s="189"/>
      <c r="I111" s="189"/>
      <c r="J111" s="190">
        <f>J251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130</v>
      </c>
      <c r="E112" s="189"/>
      <c r="F112" s="189"/>
      <c r="G112" s="189"/>
      <c r="H112" s="189"/>
      <c r="I112" s="189"/>
      <c r="J112" s="190">
        <f>J268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131</v>
      </c>
      <c r="E113" s="189"/>
      <c r="F113" s="189"/>
      <c r="G113" s="189"/>
      <c r="H113" s="189"/>
      <c r="I113" s="189"/>
      <c r="J113" s="190">
        <f>J284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132</v>
      </c>
      <c r="E114" s="189"/>
      <c r="F114" s="189"/>
      <c r="G114" s="189"/>
      <c r="H114" s="189"/>
      <c r="I114" s="189"/>
      <c r="J114" s="190">
        <f>J286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133</v>
      </c>
      <c r="E115" s="183"/>
      <c r="F115" s="183"/>
      <c r="G115" s="183"/>
      <c r="H115" s="183"/>
      <c r="I115" s="183"/>
      <c r="J115" s="184">
        <f>J312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6"/>
      <c r="C116" s="187"/>
      <c r="D116" s="188" t="s">
        <v>134</v>
      </c>
      <c r="E116" s="189"/>
      <c r="F116" s="189"/>
      <c r="G116" s="189"/>
      <c r="H116" s="189"/>
      <c r="I116" s="189"/>
      <c r="J116" s="190">
        <f>J313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0"/>
      <c r="C117" s="181"/>
      <c r="D117" s="182" t="s">
        <v>409</v>
      </c>
      <c r="E117" s="183"/>
      <c r="F117" s="183"/>
      <c r="G117" s="183"/>
      <c r="H117" s="183"/>
      <c r="I117" s="183"/>
      <c r="J117" s="184">
        <f>J316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80"/>
      <c r="C118" s="181"/>
      <c r="D118" s="182" t="s">
        <v>410</v>
      </c>
      <c r="E118" s="183"/>
      <c r="F118" s="183"/>
      <c r="G118" s="183"/>
      <c r="H118" s="183"/>
      <c r="I118" s="183"/>
      <c r="J118" s="184">
        <f>J322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6"/>
      <c r="C119" s="187"/>
      <c r="D119" s="188" t="s">
        <v>411</v>
      </c>
      <c r="E119" s="189"/>
      <c r="F119" s="189"/>
      <c r="G119" s="189"/>
      <c r="H119" s="189"/>
      <c r="I119" s="189"/>
      <c r="J119" s="190">
        <f>J323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136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>Oprava bytů po povodni , Červená kolonie Bohumín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112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006 - Čp 382, byt č. 2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Bohumín</v>
      </c>
      <c r="G133" s="41"/>
      <c r="H133" s="41"/>
      <c r="I133" s="33" t="s">
        <v>22</v>
      </c>
      <c r="J133" s="80" t="str">
        <f>IF(J12="","",J12)</f>
        <v>15. 11. 2024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>Město Bohumín</v>
      </c>
      <c r="G135" s="41"/>
      <c r="H135" s="41"/>
      <c r="I135" s="33" t="s">
        <v>30</v>
      </c>
      <c r="J135" s="37" t="str">
        <f>E21</f>
        <v>ATRIS s.r.o.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>Barbora Kyšková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137</v>
      </c>
      <c r="D138" s="195" t="s">
        <v>61</v>
      </c>
      <c r="E138" s="195" t="s">
        <v>57</v>
      </c>
      <c r="F138" s="195" t="s">
        <v>58</v>
      </c>
      <c r="G138" s="195" t="s">
        <v>138</v>
      </c>
      <c r="H138" s="195" t="s">
        <v>139</v>
      </c>
      <c r="I138" s="195" t="s">
        <v>140</v>
      </c>
      <c r="J138" s="195" t="s">
        <v>116</v>
      </c>
      <c r="K138" s="196" t="s">
        <v>141</v>
      </c>
      <c r="L138" s="197"/>
      <c r="M138" s="101" t="s">
        <v>1</v>
      </c>
      <c r="N138" s="102" t="s">
        <v>40</v>
      </c>
      <c r="O138" s="102" t="s">
        <v>142</v>
      </c>
      <c r="P138" s="102" t="s">
        <v>143</v>
      </c>
      <c r="Q138" s="102" t="s">
        <v>144</v>
      </c>
      <c r="R138" s="102" t="s">
        <v>145</v>
      </c>
      <c r="S138" s="102" t="s">
        <v>146</v>
      </c>
      <c r="T138" s="103" t="s">
        <v>147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148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P140+P188+P312+P316+P322</f>
        <v>0</v>
      </c>
      <c r="Q139" s="105"/>
      <c r="R139" s="200">
        <f>R140+R188+R312+R316+R322</f>
        <v>6.4427088</v>
      </c>
      <c r="S139" s="105"/>
      <c r="T139" s="201">
        <f>T140+T188+T312+T316+T322</f>
        <v>0.84243700000000016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75</v>
      </c>
      <c r="AU139" s="18" t="s">
        <v>118</v>
      </c>
      <c r="BK139" s="202">
        <f>BK140+BK188+BK312+BK316+BK322</f>
        <v>0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149</v>
      </c>
      <c r="F140" s="206" t="s">
        <v>150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P141+P143+P168+P180+P186</f>
        <v>0</v>
      </c>
      <c r="Q140" s="211"/>
      <c r="R140" s="212">
        <f>R141+R143+R168+R180+R186</f>
        <v>5.568081</v>
      </c>
      <c r="S140" s="211"/>
      <c r="T140" s="213">
        <f>T141+T143+T168+T180+T186</f>
        <v>0.77043700000000016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151</v>
      </c>
      <c r="BK140" s="216">
        <f>BK141+BK143+BK168+BK180+BK186</f>
        <v>0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152</v>
      </c>
      <c r="F141" s="217" t="s">
        <v>153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84</v>
      </c>
      <c r="AY141" s="214" t="s">
        <v>151</v>
      </c>
      <c r="BK141" s="216">
        <f>BK142</f>
        <v>0</v>
      </c>
    </row>
    <row r="142" s="2" customFormat="1" ht="16.5" customHeight="1">
      <c r="A142" s="39"/>
      <c r="B142" s="40"/>
      <c r="C142" s="219" t="s">
        <v>84</v>
      </c>
      <c r="D142" s="219" t="s">
        <v>154</v>
      </c>
      <c r="E142" s="220" t="s">
        <v>155</v>
      </c>
      <c r="F142" s="221" t="s">
        <v>156</v>
      </c>
      <c r="G142" s="222" t="s">
        <v>157</v>
      </c>
      <c r="H142" s="223">
        <v>10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158</v>
      </c>
      <c r="AT142" s="230" t="s">
        <v>154</v>
      </c>
      <c r="AU142" s="230" t="s">
        <v>86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158</v>
      </c>
      <c r="BM142" s="230" t="s">
        <v>697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160</v>
      </c>
      <c r="F143" s="217" t="s">
        <v>161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SUM(P144:P167)</f>
        <v>0</v>
      </c>
      <c r="Q143" s="211"/>
      <c r="R143" s="212">
        <f>SUM(R144:R167)</f>
        <v>5.564281</v>
      </c>
      <c r="S143" s="211"/>
      <c r="T143" s="213">
        <f>SUM(T144:T167)</f>
        <v>0.001437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151</v>
      </c>
      <c r="BK143" s="216">
        <f>SUM(BK144:BK167)</f>
        <v>0</v>
      </c>
    </row>
    <row r="144" s="2" customFormat="1" ht="24.15" customHeight="1">
      <c r="A144" s="39"/>
      <c r="B144" s="40"/>
      <c r="C144" s="219" t="s">
        <v>86</v>
      </c>
      <c r="D144" s="219" t="s">
        <v>154</v>
      </c>
      <c r="E144" s="220" t="s">
        <v>162</v>
      </c>
      <c r="F144" s="221" t="s">
        <v>163</v>
      </c>
      <c r="G144" s="222" t="s">
        <v>164</v>
      </c>
      <c r="H144" s="223">
        <v>76.9</v>
      </c>
      <c r="I144" s="224"/>
      <c r="J144" s="225">
        <f>ROUND(I144*H144,2)</f>
        <v>0</v>
      </c>
      <c r="K144" s="221" t="s">
        <v>165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0.017000000000000002</v>
      </c>
      <c r="R144" s="228">
        <f>Q144*H144</f>
        <v>1.3073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158</v>
      </c>
      <c r="AT144" s="230" t="s">
        <v>154</v>
      </c>
      <c r="AU144" s="230" t="s">
        <v>86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158</v>
      </c>
      <c r="BM144" s="230" t="s">
        <v>166</v>
      </c>
    </row>
    <row r="145" s="13" customFormat="1">
      <c r="A145" s="13"/>
      <c r="B145" s="232"/>
      <c r="C145" s="233"/>
      <c r="D145" s="234" t="s">
        <v>167</v>
      </c>
      <c r="E145" s="235" t="s">
        <v>1</v>
      </c>
      <c r="F145" s="236" t="s">
        <v>168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167</v>
      </c>
      <c r="AU145" s="242" t="s">
        <v>86</v>
      </c>
      <c r="AV145" s="13" t="s">
        <v>84</v>
      </c>
      <c r="AW145" s="13" t="s">
        <v>32</v>
      </c>
      <c r="AX145" s="13" t="s">
        <v>76</v>
      </c>
      <c r="AY145" s="242" t="s">
        <v>151</v>
      </c>
    </row>
    <row r="146" s="14" customFormat="1">
      <c r="A146" s="14"/>
      <c r="B146" s="243"/>
      <c r="C146" s="244"/>
      <c r="D146" s="234" t="s">
        <v>167</v>
      </c>
      <c r="E146" s="245" t="s">
        <v>1</v>
      </c>
      <c r="F146" s="246" t="s">
        <v>169</v>
      </c>
      <c r="G146" s="244"/>
      <c r="H146" s="247">
        <v>9.6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167</v>
      </c>
      <c r="AU146" s="253" t="s">
        <v>86</v>
      </c>
      <c r="AV146" s="14" t="s">
        <v>86</v>
      </c>
      <c r="AW146" s="14" t="s">
        <v>32</v>
      </c>
      <c r="AX146" s="14" t="s">
        <v>76</v>
      </c>
      <c r="AY146" s="253" t="s">
        <v>151</v>
      </c>
    </row>
    <row r="147" s="14" customFormat="1">
      <c r="A147" s="14"/>
      <c r="B147" s="243"/>
      <c r="C147" s="244"/>
      <c r="D147" s="234" t="s">
        <v>167</v>
      </c>
      <c r="E147" s="245" t="s">
        <v>1</v>
      </c>
      <c r="F147" s="246" t="s">
        <v>170</v>
      </c>
      <c r="G147" s="244"/>
      <c r="H147" s="247">
        <v>18.7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167</v>
      </c>
      <c r="AU147" s="253" t="s">
        <v>86</v>
      </c>
      <c r="AV147" s="14" t="s">
        <v>86</v>
      </c>
      <c r="AW147" s="14" t="s">
        <v>32</v>
      </c>
      <c r="AX147" s="14" t="s">
        <v>76</v>
      </c>
      <c r="AY147" s="253" t="s">
        <v>151</v>
      </c>
    </row>
    <row r="148" s="14" customFormat="1">
      <c r="A148" s="14"/>
      <c r="B148" s="243"/>
      <c r="C148" s="244"/>
      <c r="D148" s="234" t="s">
        <v>167</v>
      </c>
      <c r="E148" s="245" t="s">
        <v>1</v>
      </c>
      <c r="F148" s="246" t="s">
        <v>413</v>
      </c>
      <c r="G148" s="244"/>
      <c r="H148" s="247">
        <v>16.600000000000002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167</v>
      </c>
      <c r="AU148" s="253" t="s">
        <v>86</v>
      </c>
      <c r="AV148" s="14" t="s">
        <v>86</v>
      </c>
      <c r="AW148" s="14" t="s">
        <v>32</v>
      </c>
      <c r="AX148" s="14" t="s">
        <v>76</v>
      </c>
      <c r="AY148" s="253" t="s">
        <v>151</v>
      </c>
    </row>
    <row r="149" s="15" customFormat="1">
      <c r="A149" s="15"/>
      <c r="B149" s="254"/>
      <c r="C149" s="255"/>
      <c r="D149" s="234" t="s">
        <v>167</v>
      </c>
      <c r="E149" s="256" t="s">
        <v>1</v>
      </c>
      <c r="F149" s="257" t="s">
        <v>175</v>
      </c>
      <c r="G149" s="255"/>
      <c r="H149" s="258">
        <v>44.9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167</v>
      </c>
      <c r="AU149" s="264" t="s">
        <v>86</v>
      </c>
      <c r="AV149" s="15" t="s">
        <v>176</v>
      </c>
      <c r="AW149" s="15" t="s">
        <v>32</v>
      </c>
      <c r="AX149" s="15" t="s">
        <v>76</v>
      </c>
      <c r="AY149" s="264" t="s">
        <v>151</v>
      </c>
    </row>
    <row r="150" s="14" customFormat="1">
      <c r="A150" s="14"/>
      <c r="B150" s="243"/>
      <c r="C150" s="244"/>
      <c r="D150" s="234" t="s">
        <v>167</v>
      </c>
      <c r="E150" s="245" t="s">
        <v>1</v>
      </c>
      <c r="F150" s="246" t="s">
        <v>177</v>
      </c>
      <c r="G150" s="244"/>
      <c r="H150" s="247">
        <v>32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167</v>
      </c>
      <c r="AU150" s="253" t="s">
        <v>86</v>
      </c>
      <c r="AV150" s="14" t="s">
        <v>86</v>
      </c>
      <c r="AW150" s="14" t="s">
        <v>32</v>
      </c>
      <c r="AX150" s="14" t="s">
        <v>76</v>
      </c>
      <c r="AY150" s="253" t="s">
        <v>151</v>
      </c>
    </row>
    <row r="151" s="16" customFormat="1">
      <c r="A151" s="16"/>
      <c r="B151" s="265"/>
      <c r="C151" s="266"/>
      <c r="D151" s="234" t="s">
        <v>167</v>
      </c>
      <c r="E151" s="267" t="s">
        <v>1</v>
      </c>
      <c r="F151" s="268" t="s">
        <v>178</v>
      </c>
      <c r="G151" s="266"/>
      <c r="H151" s="269">
        <v>76.9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167</v>
      </c>
      <c r="AU151" s="275" t="s">
        <v>86</v>
      </c>
      <c r="AV151" s="16" t="s">
        <v>158</v>
      </c>
      <c r="AW151" s="16" t="s">
        <v>32</v>
      </c>
      <c r="AX151" s="16" t="s">
        <v>84</v>
      </c>
      <c r="AY151" s="275" t="s">
        <v>151</v>
      </c>
    </row>
    <row r="152" s="2" customFormat="1" ht="16.5" customHeight="1">
      <c r="A152" s="39"/>
      <c r="B152" s="40"/>
      <c r="C152" s="219" t="s">
        <v>176</v>
      </c>
      <c r="D152" s="219" t="s">
        <v>154</v>
      </c>
      <c r="E152" s="220" t="s">
        <v>179</v>
      </c>
      <c r="F152" s="221" t="s">
        <v>180</v>
      </c>
      <c r="G152" s="222" t="s">
        <v>164</v>
      </c>
      <c r="H152" s="223">
        <v>23.95</v>
      </c>
      <c r="I152" s="224"/>
      <c r="J152" s="225">
        <f>ROUND(I152*H152,2)</f>
        <v>0</v>
      </c>
      <c r="K152" s="221" t="s">
        <v>181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0.00198</v>
      </c>
      <c r="R152" s="228">
        <f>Q152*H152</f>
        <v>0.047421</v>
      </c>
      <c r="S152" s="228">
        <v>6E-05</v>
      </c>
      <c r="T152" s="229">
        <f>S152*H152</f>
        <v>0.001437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158</v>
      </c>
      <c r="AT152" s="230" t="s">
        <v>154</v>
      </c>
      <c r="AU152" s="230" t="s">
        <v>86</v>
      </c>
      <c r="AY152" s="18" t="s">
        <v>151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158</v>
      </c>
      <c r="BM152" s="230" t="s">
        <v>182</v>
      </c>
    </row>
    <row r="153" s="14" customFormat="1">
      <c r="A153" s="14"/>
      <c r="B153" s="243"/>
      <c r="C153" s="244"/>
      <c r="D153" s="234" t="s">
        <v>167</v>
      </c>
      <c r="E153" s="245" t="s">
        <v>1</v>
      </c>
      <c r="F153" s="246" t="s">
        <v>414</v>
      </c>
      <c r="G153" s="244"/>
      <c r="H153" s="247">
        <v>10.44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167</v>
      </c>
      <c r="AU153" s="253" t="s">
        <v>86</v>
      </c>
      <c r="AV153" s="14" t="s">
        <v>86</v>
      </c>
      <c r="AW153" s="14" t="s">
        <v>32</v>
      </c>
      <c r="AX153" s="14" t="s">
        <v>76</v>
      </c>
      <c r="AY153" s="253" t="s">
        <v>151</v>
      </c>
    </row>
    <row r="154" s="14" customFormat="1">
      <c r="A154" s="14"/>
      <c r="B154" s="243"/>
      <c r="C154" s="244"/>
      <c r="D154" s="234" t="s">
        <v>167</v>
      </c>
      <c r="E154" s="245" t="s">
        <v>1</v>
      </c>
      <c r="F154" s="246" t="s">
        <v>184</v>
      </c>
      <c r="G154" s="244"/>
      <c r="H154" s="247">
        <v>13.51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167</v>
      </c>
      <c r="AU154" s="253" t="s">
        <v>86</v>
      </c>
      <c r="AV154" s="14" t="s">
        <v>86</v>
      </c>
      <c r="AW154" s="14" t="s">
        <v>32</v>
      </c>
      <c r="AX154" s="14" t="s">
        <v>76</v>
      </c>
      <c r="AY154" s="253" t="s">
        <v>151</v>
      </c>
    </row>
    <row r="155" s="16" customFormat="1">
      <c r="A155" s="16"/>
      <c r="B155" s="265"/>
      <c r="C155" s="266"/>
      <c r="D155" s="234" t="s">
        <v>167</v>
      </c>
      <c r="E155" s="267" t="s">
        <v>1</v>
      </c>
      <c r="F155" s="268" t="s">
        <v>178</v>
      </c>
      <c r="G155" s="266"/>
      <c r="H155" s="269">
        <v>23.95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5" t="s">
        <v>167</v>
      </c>
      <c r="AU155" s="275" t="s">
        <v>86</v>
      </c>
      <c r="AV155" s="16" t="s">
        <v>158</v>
      </c>
      <c r="AW155" s="16" t="s">
        <v>32</v>
      </c>
      <c r="AX155" s="16" t="s">
        <v>84</v>
      </c>
      <c r="AY155" s="275" t="s">
        <v>151</v>
      </c>
    </row>
    <row r="156" s="2" customFormat="1" ht="24.15" customHeight="1">
      <c r="A156" s="39"/>
      <c r="B156" s="40"/>
      <c r="C156" s="219" t="s">
        <v>158</v>
      </c>
      <c r="D156" s="219" t="s">
        <v>154</v>
      </c>
      <c r="E156" s="220" t="s">
        <v>185</v>
      </c>
      <c r="F156" s="221" t="s">
        <v>186</v>
      </c>
      <c r="G156" s="222" t="s">
        <v>187</v>
      </c>
      <c r="H156" s="223">
        <v>20</v>
      </c>
      <c r="I156" s="224"/>
      <c r="J156" s="225">
        <f>ROUND(I156*H156,2)</f>
        <v>0</v>
      </c>
      <c r="K156" s="221" t="s">
        <v>181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0.0015</v>
      </c>
      <c r="R156" s="228">
        <f>Q156*H156</f>
        <v>0.03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158</v>
      </c>
      <c r="AT156" s="230" t="s">
        <v>154</v>
      </c>
      <c r="AU156" s="230" t="s">
        <v>86</v>
      </c>
      <c r="AY156" s="18" t="s">
        <v>151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158</v>
      </c>
      <c r="BM156" s="230" t="s">
        <v>188</v>
      </c>
    </row>
    <row r="157" s="14" customFormat="1">
      <c r="A157" s="14"/>
      <c r="B157" s="243"/>
      <c r="C157" s="244"/>
      <c r="D157" s="234" t="s">
        <v>167</v>
      </c>
      <c r="E157" s="245" t="s">
        <v>1</v>
      </c>
      <c r="F157" s="246" t="s">
        <v>415</v>
      </c>
      <c r="G157" s="244"/>
      <c r="H157" s="247">
        <v>10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167</v>
      </c>
      <c r="AU157" s="253" t="s">
        <v>86</v>
      </c>
      <c r="AV157" s="14" t="s">
        <v>86</v>
      </c>
      <c r="AW157" s="14" t="s">
        <v>32</v>
      </c>
      <c r="AX157" s="14" t="s">
        <v>76</v>
      </c>
      <c r="AY157" s="253" t="s">
        <v>151</v>
      </c>
    </row>
    <row r="158" s="14" customFormat="1">
      <c r="A158" s="14"/>
      <c r="B158" s="243"/>
      <c r="C158" s="244"/>
      <c r="D158" s="234" t="s">
        <v>167</v>
      </c>
      <c r="E158" s="245" t="s">
        <v>1</v>
      </c>
      <c r="F158" s="246" t="s">
        <v>190</v>
      </c>
      <c r="G158" s="244"/>
      <c r="H158" s="247">
        <v>10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167</v>
      </c>
      <c r="AU158" s="253" t="s">
        <v>86</v>
      </c>
      <c r="AV158" s="14" t="s">
        <v>86</v>
      </c>
      <c r="AW158" s="14" t="s">
        <v>32</v>
      </c>
      <c r="AX158" s="14" t="s">
        <v>76</v>
      </c>
      <c r="AY158" s="253" t="s">
        <v>151</v>
      </c>
    </row>
    <row r="159" s="16" customFormat="1">
      <c r="A159" s="16"/>
      <c r="B159" s="265"/>
      <c r="C159" s="266"/>
      <c r="D159" s="234" t="s">
        <v>167</v>
      </c>
      <c r="E159" s="267" t="s">
        <v>1</v>
      </c>
      <c r="F159" s="268" t="s">
        <v>178</v>
      </c>
      <c r="G159" s="266"/>
      <c r="H159" s="269">
        <v>20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5" t="s">
        <v>167</v>
      </c>
      <c r="AU159" s="275" t="s">
        <v>86</v>
      </c>
      <c r="AV159" s="16" t="s">
        <v>158</v>
      </c>
      <c r="AW159" s="16" t="s">
        <v>32</v>
      </c>
      <c r="AX159" s="16" t="s">
        <v>84</v>
      </c>
      <c r="AY159" s="275" t="s">
        <v>151</v>
      </c>
    </row>
    <row r="160" s="2" customFormat="1" ht="24.15" customHeight="1">
      <c r="A160" s="39"/>
      <c r="B160" s="40"/>
      <c r="C160" s="219" t="s">
        <v>193</v>
      </c>
      <c r="D160" s="219" t="s">
        <v>154</v>
      </c>
      <c r="E160" s="220" t="s">
        <v>416</v>
      </c>
      <c r="F160" s="221" t="s">
        <v>417</v>
      </c>
      <c r="G160" s="222" t="s">
        <v>164</v>
      </c>
      <c r="H160" s="223">
        <v>27.14</v>
      </c>
      <c r="I160" s="224"/>
      <c r="J160" s="225">
        <f>ROUND(I160*H160,2)</f>
        <v>0</v>
      </c>
      <c r="K160" s="221" t="s">
        <v>181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0.11</v>
      </c>
      <c r="R160" s="228">
        <f>Q160*H160</f>
        <v>2.9854000000000004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158</v>
      </c>
      <c r="AT160" s="230" t="s">
        <v>154</v>
      </c>
      <c r="AU160" s="230" t="s">
        <v>86</v>
      </c>
      <c r="AY160" s="18" t="s">
        <v>151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158</v>
      </c>
      <c r="BM160" s="230" t="s">
        <v>418</v>
      </c>
    </row>
    <row r="161" s="14" customFormat="1">
      <c r="A161" s="14"/>
      <c r="B161" s="243"/>
      <c r="C161" s="244"/>
      <c r="D161" s="234" t="s">
        <v>167</v>
      </c>
      <c r="E161" s="245" t="s">
        <v>1</v>
      </c>
      <c r="F161" s="246" t="s">
        <v>582</v>
      </c>
      <c r="G161" s="244"/>
      <c r="H161" s="247">
        <v>27.14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167</v>
      </c>
      <c r="AU161" s="253" t="s">
        <v>86</v>
      </c>
      <c r="AV161" s="14" t="s">
        <v>86</v>
      </c>
      <c r="AW161" s="14" t="s">
        <v>32</v>
      </c>
      <c r="AX161" s="14" t="s">
        <v>84</v>
      </c>
      <c r="AY161" s="253" t="s">
        <v>151</v>
      </c>
    </row>
    <row r="162" s="2" customFormat="1" ht="24.15" customHeight="1">
      <c r="A162" s="39"/>
      <c r="B162" s="40"/>
      <c r="C162" s="219" t="s">
        <v>160</v>
      </c>
      <c r="D162" s="219" t="s">
        <v>154</v>
      </c>
      <c r="E162" s="220" t="s">
        <v>420</v>
      </c>
      <c r="F162" s="221" t="s">
        <v>421</v>
      </c>
      <c r="G162" s="222" t="s">
        <v>164</v>
      </c>
      <c r="H162" s="223">
        <v>108.56</v>
      </c>
      <c r="I162" s="224"/>
      <c r="J162" s="225">
        <f>ROUND(I162*H162,2)</f>
        <v>0</v>
      </c>
      <c r="K162" s="221" t="s">
        <v>181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0.011</v>
      </c>
      <c r="R162" s="228">
        <f>Q162*H162</f>
        <v>1.19416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158</v>
      </c>
      <c r="AT162" s="230" t="s">
        <v>154</v>
      </c>
      <c r="AU162" s="230" t="s">
        <v>86</v>
      </c>
      <c r="AY162" s="18" t="s">
        <v>151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158</v>
      </c>
      <c r="BM162" s="230" t="s">
        <v>422</v>
      </c>
    </row>
    <row r="163" s="14" customFormat="1">
      <c r="A163" s="14"/>
      <c r="B163" s="243"/>
      <c r="C163" s="244"/>
      <c r="D163" s="234" t="s">
        <v>167</v>
      </c>
      <c r="E163" s="245" t="s">
        <v>1</v>
      </c>
      <c r="F163" s="246" t="s">
        <v>584</v>
      </c>
      <c r="G163" s="244"/>
      <c r="H163" s="247">
        <v>108.56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167</v>
      </c>
      <c r="AU163" s="253" t="s">
        <v>86</v>
      </c>
      <c r="AV163" s="14" t="s">
        <v>86</v>
      </c>
      <c r="AW163" s="14" t="s">
        <v>32</v>
      </c>
      <c r="AX163" s="14" t="s">
        <v>84</v>
      </c>
      <c r="AY163" s="253" t="s">
        <v>151</v>
      </c>
    </row>
    <row r="164" s="2" customFormat="1" ht="16.5" customHeight="1">
      <c r="A164" s="39"/>
      <c r="B164" s="40"/>
      <c r="C164" s="219" t="s">
        <v>200</v>
      </c>
      <c r="D164" s="219" t="s">
        <v>154</v>
      </c>
      <c r="E164" s="220" t="s">
        <v>424</v>
      </c>
      <c r="F164" s="221" t="s">
        <v>425</v>
      </c>
      <c r="G164" s="222" t="s">
        <v>164</v>
      </c>
      <c r="H164" s="223">
        <v>27.14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158</v>
      </c>
      <c r="AT164" s="230" t="s">
        <v>154</v>
      </c>
      <c r="AU164" s="230" t="s">
        <v>86</v>
      </c>
      <c r="AY164" s="18" t="s">
        <v>151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158</v>
      </c>
      <c r="BM164" s="230" t="s">
        <v>631</v>
      </c>
    </row>
    <row r="165" s="14" customFormat="1">
      <c r="A165" s="14"/>
      <c r="B165" s="243"/>
      <c r="C165" s="244"/>
      <c r="D165" s="234" t="s">
        <v>167</v>
      </c>
      <c r="E165" s="245" t="s">
        <v>1</v>
      </c>
      <c r="F165" s="246" t="s">
        <v>582</v>
      </c>
      <c r="G165" s="244"/>
      <c r="H165" s="247">
        <v>27.14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167</v>
      </c>
      <c r="AU165" s="253" t="s">
        <v>86</v>
      </c>
      <c r="AV165" s="14" t="s">
        <v>86</v>
      </c>
      <c r="AW165" s="14" t="s">
        <v>32</v>
      </c>
      <c r="AX165" s="14" t="s">
        <v>84</v>
      </c>
      <c r="AY165" s="253" t="s">
        <v>151</v>
      </c>
    </row>
    <row r="166" s="2" customFormat="1" ht="16.5" customHeight="1">
      <c r="A166" s="39"/>
      <c r="B166" s="40"/>
      <c r="C166" s="219" t="s">
        <v>205</v>
      </c>
      <c r="D166" s="219" t="s">
        <v>154</v>
      </c>
      <c r="E166" s="220" t="s">
        <v>427</v>
      </c>
      <c r="F166" s="221" t="s">
        <v>428</v>
      </c>
      <c r="G166" s="222" t="s">
        <v>164</v>
      </c>
      <c r="H166" s="223">
        <v>27.14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158</v>
      </c>
      <c r="AT166" s="230" t="s">
        <v>154</v>
      </c>
      <c r="AU166" s="230" t="s">
        <v>86</v>
      </c>
      <c r="AY166" s="18" t="s">
        <v>151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158</v>
      </c>
      <c r="BM166" s="230" t="s">
        <v>632</v>
      </c>
    </row>
    <row r="167" s="14" customFormat="1">
      <c r="A167" s="14"/>
      <c r="B167" s="243"/>
      <c r="C167" s="244"/>
      <c r="D167" s="234" t="s">
        <v>167</v>
      </c>
      <c r="E167" s="245" t="s">
        <v>1</v>
      </c>
      <c r="F167" s="246" t="s">
        <v>582</v>
      </c>
      <c r="G167" s="244"/>
      <c r="H167" s="247">
        <v>27.14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167</v>
      </c>
      <c r="AU167" s="253" t="s">
        <v>86</v>
      </c>
      <c r="AV167" s="14" t="s">
        <v>86</v>
      </c>
      <c r="AW167" s="14" t="s">
        <v>32</v>
      </c>
      <c r="AX167" s="14" t="s">
        <v>84</v>
      </c>
      <c r="AY167" s="253" t="s">
        <v>151</v>
      </c>
    </row>
    <row r="168" s="12" customFormat="1" ht="22.8" customHeight="1">
      <c r="A168" s="12"/>
      <c r="B168" s="203"/>
      <c r="C168" s="204"/>
      <c r="D168" s="205" t="s">
        <v>75</v>
      </c>
      <c r="E168" s="217" t="s">
        <v>191</v>
      </c>
      <c r="F168" s="217" t="s">
        <v>192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SUM(P169:P179)</f>
        <v>0</v>
      </c>
      <c r="Q168" s="211"/>
      <c r="R168" s="212">
        <f>SUM(R169:R179)</f>
        <v>0.0038</v>
      </c>
      <c r="S168" s="211"/>
      <c r="T168" s="213">
        <f>SUM(T169:T179)</f>
        <v>0.76900000000000016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84</v>
      </c>
      <c r="AT168" s="215" t="s">
        <v>75</v>
      </c>
      <c r="AU168" s="215" t="s">
        <v>84</v>
      </c>
      <c r="AY168" s="214" t="s">
        <v>151</v>
      </c>
      <c r="BK168" s="216">
        <f>SUM(BK169:BK179)</f>
        <v>0</v>
      </c>
    </row>
    <row r="169" s="2" customFormat="1" ht="24.15" customHeight="1">
      <c r="A169" s="39"/>
      <c r="B169" s="40"/>
      <c r="C169" s="219" t="s">
        <v>191</v>
      </c>
      <c r="D169" s="219" t="s">
        <v>154</v>
      </c>
      <c r="E169" s="220" t="s">
        <v>194</v>
      </c>
      <c r="F169" s="221" t="s">
        <v>195</v>
      </c>
      <c r="G169" s="222" t="s">
        <v>164</v>
      </c>
      <c r="H169" s="223">
        <v>95</v>
      </c>
      <c r="I169" s="224"/>
      <c r="J169" s="225">
        <f>ROUND(I169*H169,2)</f>
        <v>0</v>
      </c>
      <c r="K169" s="221" t="s">
        <v>181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4E-05</v>
      </c>
      <c r="R169" s="228">
        <f>Q169*H169</f>
        <v>0.0038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158</v>
      </c>
      <c r="AT169" s="230" t="s">
        <v>154</v>
      </c>
      <c r="AU169" s="230" t="s">
        <v>86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158</v>
      </c>
      <c r="BM169" s="230" t="s">
        <v>196</v>
      </c>
    </row>
    <row r="170" s="2" customFormat="1" ht="37.8" customHeight="1">
      <c r="A170" s="39"/>
      <c r="B170" s="40"/>
      <c r="C170" s="219" t="s">
        <v>215</v>
      </c>
      <c r="D170" s="219" t="s">
        <v>154</v>
      </c>
      <c r="E170" s="220" t="s">
        <v>197</v>
      </c>
      <c r="F170" s="221" t="s">
        <v>198</v>
      </c>
      <c r="G170" s="222" t="s">
        <v>164</v>
      </c>
      <c r="H170" s="223">
        <v>76.9</v>
      </c>
      <c r="I170" s="224"/>
      <c r="J170" s="225">
        <f>ROUND(I170*H170,2)</f>
        <v>0</v>
      </c>
      <c r="K170" s="221" t="s">
        <v>165</v>
      </c>
      <c r="L170" s="45"/>
      <c r="M170" s="226" t="s">
        <v>1</v>
      </c>
      <c r="N170" s="227" t="s">
        <v>41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0.01</v>
      </c>
      <c r="T170" s="229">
        <f>S170*H170</f>
        <v>0.76900000000000016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158</v>
      </c>
      <c r="AT170" s="230" t="s">
        <v>154</v>
      </c>
      <c r="AU170" s="230" t="s">
        <v>86</v>
      </c>
      <c r="AY170" s="18" t="s">
        <v>151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158</v>
      </c>
      <c r="BM170" s="230" t="s">
        <v>199</v>
      </c>
    </row>
    <row r="171" s="13" customFormat="1">
      <c r="A171" s="13"/>
      <c r="B171" s="232"/>
      <c r="C171" s="233"/>
      <c r="D171" s="234" t="s">
        <v>167</v>
      </c>
      <c r="E171" s="235" t="s">
        <v>1</v>
      </c>
      <c r="F171" s="236" t="s">
        <v>168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167</v>
      </c>
      <c r="AU171" s="242" t="s">
        <v>86</v>
      </c>
      <c r="AV171" s="13" t="s">
        <v>84</v>
      </c>
      <c r="AW171" s="13" t="s">
        <v>32</v>
      </c>
      <c r="AX171" s="13" t="s">
        <v>76</v>
      </c>
      <c r="AY171" s="242" t="s">
        <v>151</v>
      </c>
    </row>
    <row r="172" s="14" customFormat="1">
      <c r="A172" s="14"/>
      <c r="B172" s="243"/>
      <c r="C172" s="244"/>
      <c r="D172" s="234" t="s">
        <v>167</v>
      </c>
      <c r="E172" s="245" t="s">
        <v>1</v>
      </c>
      <c r="F172" s="246" t="s">
        <v>169</v>
      </c>
      <c r="G172" s="244"/>
      <c r="H172" s="247">
        <v>9.6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167</v>
      </c>
      <c r="AU172" s="253" t="s">
        <v>86</v>
      </c>
      <c r="AV172" s="14" t="s">
        <v>86</v>
      </c>
      <c r="AW172" s="14" t="s">
        <v>32</v>
      </c>
      <c r="AX172" s="14" t="s">
        <v>76</v>
      </c>
      <c r="AY172" s="253" t="s">
        <v>151</v>
      </c>
    </row>
    <row r="173" s="14" customFormat="1">
      <c r="A173" s="14"/>
      <c r="B173" s="243"/>
      <c r="C173" s="244"/>
      <c r="D173" s="234" t="s">
        <v>167</v>
      </c>
      <c r="E173" s="245" t="s">
        <v>1</v>
      </c>
      <c r="F173" s="246" t="s">
        <v>170</v>
      </c>
      <c r="G173" s="244"/>
      <c r="H173" s="247">
        <v>18.7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167</v>
      </c>
      <c r="AU173" s="253" t="s">
        <v>86</v>
      </c>
      <c r="AV173" s="14" t="s">
        <v>86</v>
      </c>
      <c r="AW173" s="14" t="s">
        <v>32</v>
      </c>
      <c r="AX173" s="14" t="s">
        <v>76</v>
      </c>
      <c r="AY173" s="253" t="s">
        <v>151</v>
      </c>
    </row>
    <row r="174" s="14" customFormat="1">
      <c r="A174" s="14"/>
      <c r="B174" s="243"/>
      <c r="C174" s="244"/>
      <c r="D174" s="234" t="s">
        <v>167</v>
      </c>
      <c r="E174" s="245" t="s">
        <v>1</v>
      </c>
      <c r="F174" s="246" t="s">
        <v>413</v>
      </c>
      <c r="G174" s="244"/>
      <c r="H174" s="247">
        <v>16.600000000000002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167</v>
      </c>
      <c r="AU174" s="253" t="s">
        <v>86</v>
      </c>
      <c r="AV174" s="14" t="s">
        <v>86</v>
      </c>
      <c r="AW174" s="14" t="s">
        <v>32</v>
      </c>
      <c r="AX174" s="14" t="s">
        <v>76</v>
      </c>
      <c r="AY174" s="253" t="s">
        <v>151</v>
      </c>
    </row>
    <row r="175" s="15" customFormat="1">
      <c r="A175" s="15"/>
      <c r="B175" s="254"/>
      <c r="C175" s="255"/>
      <c r="D175" s="234" t="s">
        <v>167</v>
      </c>
      <c r="E175" s="256" t="s">
        <v>1</v>
      </c>
      <c r="F175" s="257" t="s">
        <v>175</v>
      </c>
      <c r="G175" s="255"/>
      <c r="H175" s="258">
        <v>44.9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167</v>
      </c>
      <c r="AU175" s="264" t="s">
        <v>86</v>
      </c>
      <c r="AV175" s="15" t="s">
        <v>176</v>
      </c>
      <c r="AW175" s="15" t="s">
        <v>32</v>
      </c>
      <c r="AX175" s="15" t="s">
        <v>76</v>
      </c>
      <c r="AY175" s="264" t="s">
        <v>151</v>
      </c>
    </row>
    <row r="176" s="14" customFormat="1">
      <c r="A176" s="14"/>
      <c r="B176" s="243"/>
      <c r="C176" s="244"/>
      <c r="D176" s="234" t="s">
        <v>167</v>
      </c>
      <c r="E176" s="245" t="s">
        <v>1</v>
      </c>
      <c r="F176" s="246" t="s">
        <v>177</v>
      </c>
      <c r="G176" s="244"/>
      <c r="H176" s="247">
        <v>32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167</v>
      </c>
      <c r="AU176" s="253" t="s">
        <v>86</v>
      </c>
      <c r="AV176" s="14" t="s">
        <v>86</v>
      </c>
      <c r="AW176" s="14" t="s">
        <v>32</v>
      </c>
      <c r="AX176" s="14" t="s">
        <v>76</v>
      </c>
      <c r="AY176" s="253" t="s">
        <v>151</v>
      </c>
    </row>
    <row r="177" s="16" customFormat="1">
      <c r="A177" s="16"/>
      <c r="B177" s="265"/>
      <c r="C177" s="266"/>
      <c r="D177" s="234" t="s">
        <v>167</v>
      </c>
      <c r="E177" s="267" t="s">
        <v>1</v>
      </c>
      <c r="F177" s="268" t="s">
        <v>178</v>
      </c>
      <c r="G177" s="266"/>
      <c r="H177" s="269">
        <v>76.9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5" t="s">
        <v>167</v>
      </c>
      <c r="AU177" s="275" t="s">
        <v>86</v>
      </c>
      <c r="AV177" s="16" t="s">
        <v>158</v>
      </c>
      <c r="AW177" s="16" t="s">
        <v>32</v>
      </c>
      <c r="AX177" s="16" t="s">
        <v>84</v>
      </c>
      <c r="AY177" s="275" t="s">
        <v>151</v>
      </c>
    </row>
    <row r="178" s="2" customFormat="1" ht="16.5" customHeight="1">
      <c r="A178" s="39"/>
      <c r="B178" s="40"/>
      <c r="C178" s="219" t="s">
        <v>219</v>
      </c>
      <c r="D178" s="219" t="s">
        <v>154</v>
      </c>
      <c r="E178" s="220" t="s">
        <v>201</v>
      </c>
      <c r="F178" s="221" t="s">
        <v>202</v>
      </c>
      <c r="G178" s="222" t="s">
        <v>203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158</v>
      </c>
      <c r="AT178" s="230" t="s">
        <v>154</v>
      </c>
      <c r="AU178" s="230" t="s">
        <v>86</v>
      </c>
      <c r="AY178" s="18" t="s">
        <v>151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158</v>
      </c>
      <c r="BM178" s="230" t="s">
        <v>204</v>
      </c>
    </row>
    <row r="179" s="2" customFormat="1" ht="16.5" customHeight="1">
      <c r="A179" s="39"/>
      <c r="B179" s="40"/>
      <c r="C179" s="219" t="s">
        <v>8</v>
      </c>
      <c r="D179" s="219" t="s">
        <v>154</v>
      </c>
      <c r="E179" s="220" t="s">
        <v>206</v>
      </c>
      <c r="F179" s="221" t="s">
        <v>207</v>
      </c>
      <c r="G179" s="222" t="s">
        <v>203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158</v>
      </c>
      <c r="AT179" s="230" t="s">
        <v>154</v>
      </c>
      <c r="AU179" s="230" t="s">
        <v>86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158</v>
      </c>
      <c r="BM179" s="230" t="s">
        <v>208</v>
      </c>
    </row>
    <row r="180" s="12" customFormat="1" ht="22.8" customHeight="1">
      <c r="A180" s="12"/>
      <c r="B180" s="203"/>
      <c r="C180" s="204"/>
      <c r="D180" s="205" t="s">
        <v>75</v>
      </c>
      <c r="E180" s="217" t="s">
        <v>209</v>
      </c>
      <c r="F180" s="217" t="s">
        <v>210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SUM(P181:P185)</f>
        <v>0</v>
      </c>
      <c r="Q180" s="211"/>
      <c r="R180" s="212">
        <f>SUM(R181:R185)</f>
        <v>0</v>
      </c>
      <c r="S180" s="211"/>
      <c r="T180" s="21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84</v>
      </c>
      <c r="AT180" s="215" t="s">
        <v>75</v>
      </c>
      <c r="AU180" s="215" t="s">
        <v>84</v>
      </c>
      <c r="AY180" s="214" t="s">
        <v>151</v>
      </c>
      <c r="BK180" s="216">
        <f>SUM(BK181:BK185)</f>
        <v>0</v>
      </c>
    </row>
    <row r="181" s="2" customFormat="1" ht="24.15" customHeight="1">
      <c r="A181" s="39"/>
      <c r="B181" s="40"/>
      <c r="C181" s="219" t="s">
        <v>229</v>
      </c>
      <c r="D181" s="219" t="s">
        <v>154</v>
      </c>
      <c r="E181" s="220" t="s">
        <v>211</v>
      </c>
      <c r="F181" s="221" t="s">
        <v>212</v>
      </c>
      <c r="G181" s="222" t="s">
        <v>213</v>
      </c>
      <c r="H181" s="223">
        <v>0.842</v>
      </c>
      <c r="I181" s="224"/>
      <c r="J181" s="225">
        <f>ROUND(I181*H181,2)</f>
        <v>0</v>
      </c>
      <c r="K181" s="221" t="s">
        <v>181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158</v>
      </c>
      <c r="AT181" s="230" t="s">
        <v>154</v>
      </c>
      <c r="AU181" s="230" t="s">
        <v>86</v>
      </c>
      <c r="AY181" s="18" t="s">
        <v>151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158</v>
      </c>
      <c r="BM181" s="230" t="s">
        <v>214</v>
      </c>
    </row>
    <row r="182" s="2" customFormat="1" ht="24.15" customHeight="1">
      <c r="A182" s="39"/>
      <c r="B182" s="40"/>
      <c r="C182" s="219" t="s">
        <v>239</v>
      </c>
      <c r="D182" s="219" t="s">
        <v>154</v>
      </c>
      <c r="E182" s="220" t="s">
        <v>216</v>
      </c>
      <c r="F182" s="221" t="s">
        <v>217</v>
      </c>
      <c r="G182" s="222" t="s">
        <v>213</v>
      </c>
      <c r="H182" s="223">
        <v>0.842</v>
      </c>
      <c r="I182" s="224"/>
      <c r="J182" s="225">
        <f>ROUND(I182*H182,2)</f>
        <v>0</v>
      </c>
      <c r="K182" s="221" t="s">
        <v>181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158</v>
      </c>
      <c r="AT182" s="230" t="s">
        <v>154</v>
      </c>
      <c r="AU182" s="230" t="s">
        <v>86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158</v>
      </c>
      <c r="BM182" s="230" t="s">
        <v>218</v>
      </c>
    </row>
    <row r="183" s="2" customFormat="1" ht="24.15" customHeight="1">
      <c r="A183" s="39"/>
      <c r="B183" s="40"/>
      <c r="C183" s="219" t="s">
        <v>245</v>
      </c>
      <c r="D183" s="219" t="s">
        <v>154</v>
      </c>
      <c r="E183" s="220" t="s">
        <v>220</v>
      </c>
      <c r="F183" s="221" t="s">
        <v>221</v>
      </c>
      <c r="G183" s="222" t="s">
        <v>213</v>
      </c>
      <c r="H183" s="223">
        <v>15.998</v>
      </c>
      <c r="I183" s="224"/>
      <c r="J183" s="225">
        <f>ROUND(I183*H183,2)</f>
        <v>0</v>
      </c>
      <c r="K183" s="221" t="s">
        <v>181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158</v>
      </c>
      <c r="AT183" s="230" t="s">
        <v>154</v>
      </c>
      <c r="AU183" s="230" t="s">
        <v>86</v>
      </c>
      <c r="AY183" s="18" t="s">
        <v>151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158</v>
      </c>
      <c r="BM183" s="230" t="s">
        <v>222</v>
      </c>
    </row>
    <row r="184" s="14" customFormat="1">
      <c r="A184" s="14"/>
      <c r="B184" s="243"/>
      <c r="C184" s="244"/>
      <c r="D184" s="234" t="s">
        <v>167</v>
      </c>
      <c r="E184" s="244"/>
      <c r="F184" s="246" t="s">
        <v>431</v>
      </c>
      <c r="G184" s="244"/>
      <c r="H184" s="247">
        <v>15.998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167</v>
      </c>
      <c r="AU184" s="253" t="s">
        <v>86</v>
      </c>
      <c r="AV184" s="14" t="s">
        <v>86</v>
      </c>
      <c r="AW184" s="14" t="s">
        <v>4</v>
      </c>
      <c r="AX184" s="14" t="s">
        <v>84</v>
      </c>
      <c r="AY184" s="253" t="s">
        <v>151</v>
      </c>
    </row>
    <row r="185" s="2" customFormat="1" ht="33" customHeight="1">
      <c r="A185" s="39"/>
      <c r="B185" s="40"/>
      <c r="C185" s="219" t="s">
        <v>243</v>
      </c>
      <c r="D185" s="219" t="s">
        <v>154</v>
      </c>
      <c r="E185" s="220" t="s">
        <v>224</v>
      </c>
      <c r="F185" s="221" t="s">
        <v>225</v>
      </c>
      <c r="G185" s="222" t="s">
        <v>213</v>
      </c>
      <c r="H185" s="223">
        <v>0.842</v>
      </c>
      <c r="I185" s="224"/>
      <c r="J185" s="225">
        <f>ROUND(I185*H185,2)</f>
        <v>0</v>
      </c>
      <c r="K185" s="221" t="s">
        <v>181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158</v>
      </c>
      <c r="AT185" s="230" t="s">
        <v>154</v>
      </c>
      <c r="AU185" s="230" t="s">
        <v>86</v>
      </c>
      <c r="AY185" s="18" t="s">
        <v>151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158</v>
      </c>
      <c r="BM185" s="230" t="s">
        <v>226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227</v>
      </c>
      <c r="F186" s="217" t="s">
        <v>228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P187</f>
        <v>0</v>
      </c>
      <c r="Q186" s="211"/>
      <c r="R186" s="212">
        <f>R187</f>
        <v>0</v>
      </c>
      <c r="S186" s="211"/>
      <c r="T186" s="21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84</v>
      </c>
      <c r="AT186" s="215" t="s">
        <v>75</v>
      </c>
      <c r="AU186" s="215" t="s">
        <v>84</v>
      </c>
      <c r="AY186" s="214" t="s">
        <v>151</v>
      </c>
      <c r="BK186" s="216">
        <f>BK187</f>
        <v>0</v>
      </c>
    </row>
    <row r="187" s="2" customFormat="1" ht="16.5" customHeight="1">
      <c r="A187" s="39"/>
      <c r="B187" s="40"/>
      <c r="C187" s="219" t="s">
        <v>257</v>
      </c>
      <c r="D187" s="219" t="s">
        <v>154</v>
      </c>
      <c r="E187" s="220" t="s">
        <v>230</v>
      </c>
      <c r="F187" s="221" t="s">
        <v>231</v>
      </c>
      <c r="G187" s="222" t="s">
        <v>213</v>
      </c>
      <c r="H187" s="223">
        <v>5.568</v>
      </c>
      <c r="I187" s="224"/>
      <c r="J187" s="225">
        <f>ROUND(I187*H187,2)</f>
        <v>0</v>
      </c>
      <c r="K187" s="221" t="s">
        <v>181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158</v>
      </c>
      <c r="AT187" s="230" t="s">
        <v>154</v>
      </c>
      <c r="AU187" s="230" t="s">
        <v>86</v>
      </c>
      <c r="AY187" s="18" t="s">
        <v>151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158</v>
      </c>
      <c r="BM187" s="230" t="s">
        <v>232</v>
      </c>
    </row>
    <row r="188" s="12" customFormat="1" ht="25.92" customHeight="1">
      <c r="A188" s="12"/>
      <c r="B188" s="203"/>
      <c r="C188" s="204"/>
      <c r="D188" s="205" t="s">
        <v>75</v>
      </c>
      <c r="E188" s="206" t="s">
        <v>233</v>
      </c>
      <c r="F188" s="206" t="s">
        <v>234</v>
      </c>
      <c r="G188" s="204"/>
      <c r="H188" s="204"/>
      <c r="I188" s="207"/>
      <c r="J188" s="208">
        <f>BK188</f>
        <v>0</v>
      </c>
      <c r="K188" s="204"/>
      <c r="L188" s="209"/>
      <c r="M188" s="210"/>
      <c r="N188" s="211"/>
      <c r="O188" s="211"/>
      <c r="P188" s="212">
        <f>P189+P195+P202+P204+P209+P222+P226+P251+P268+P284+P286</f>
        <v>0</v>
      </c>
      <c r="Q188" s="211"/>
      <c r="R188" s="212">
        <f>R189+R195+R202+R204+R209+R222+R226+R251+R268+R284+R286</f>
        <v>0.8746278</v>
      </c>
      <c r="S188" s="211"/>
      <c r="T188" s="213">
        <f>T189+T195+T202+T204+T209+T222+T226+T251+T268+T284+T286</f>
        <v>0.072000000000000008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86</v>
      </c>
      <c r="AT188" s="215" t="s">
        <v>75</v>
      </c>
      <c r="AU188" s="215" t="s">
        <v>76</v>
      </c>
      <c r="AY188" s="214" t="s">
        <v>151</v>
      </c>
      <c r="BK188" s="216">
        <f>BK189+BK195+BK202+BK204+BK209+BK222+BK226+BK251+BK268+BK284+BK286</f>
        <v>0</v>
      </c>
    </row>
    <row r="189" s="12" customFormat="1" ht="22.8" customHeight="1">
      <c r="A189" s="12"/>
      <c r="B189" s="203"/>
      <c r="C189" s="204"/>
      <c r="D189" s="205" t="s">
        <v>75</v>
      </c>
      <c r="E189" s="217" t="s">
        <v>432</v>
      </c>
      <c r="F189" s="217" t="s">
        <v>433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SUM(P190:P194)</f>
        <v>0</v>
      </c>
      <c r="Q189" s="211"/>
      <c r="R189" s="212">
        <f>SUM(R190:R194)</f>
        <v>0</v>
      </c>
      <c r="S189" s="211"/>
      <c r="T189" s="213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86</v>
      </c>
      <c r="AT189" s="215" t="s">
        <v>75</v>
      </c>
      <c r="AU189" s="215" t="s">
        <v>84</v>
      </c>
      <c r="AY189" s="214" t="s">
        <v>151</v>
      </c>
      <c r="BK189" s="216">
        <f>SUM(BK190:BK194)</f>
        <v>0</v>
      </c>
    </row>
    <row r="190" s="2" customFormat="1" ht="24.15" customHeight="1">
      <c r="A190" s="39"/>
      <c r="B190" s="40"/>
      <c r="C190" s="219" t="s">
        <v>261</v>
      </c>
      <c r="D190" s="219" t="s">
        <v>154</v>
      </c>
      <c r="E190" s="220" t="s">
        <v>434</v>
      </c>
      <c r="F190" s="221" t="s">
        <v>435</v>
      </c>
      <c r="G190" s="222" t="s">
        <v>164</v>
      </c>
      <c r="H190" s="223">
        <v>13.8</v>
      </c>
      <c r="I190" s="224"/>
      <c r="J190" s="225">
        <f>ROUND(I190*H190,2)</f>
        <v>0</v>
      </c>
      <c r="K190" s="221" t="s">
        <v>181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243</v>
      </c>
      <c r="AT190" s="230" t="s">
        <v>154</v>
      </c>
      <c r="AU190" s="230" t="s">
        <v>86</v>
      </c>
      <c r="AY190" s="18" t="s">
        <v>151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243</v>
      </c>
      <c r="BM190" s="230" t="s">
        <v>436</v>
      </c>
    </row>
    <row r="191" s="14" customFormat="1">
      <c r="A191" s="14"/>
      <c r="B191" s="243"/>
      <c r="C191" s="244"/>
      <c r="D191" s="234" t="s">
        <v>167</v>
      </c>
      <c r="E191" s="245" t="s">
        <v>1</v>
      </c>
      <c r="F191" s="246" t="s">
        <v>437</v>
      </c>
      <c r="G191" s="244"/>
      <c r="H191" s="247">
        <v>13.8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167</v>
      </c>
      <c r="AU191" s="253" t="s">
        <v>86</v>
      </c>
      <c r="AV191" s="14" t="s">
        <v>86</v>
      </c>
      <c r="AW191" s="14" t="s">
        <v>32</v>
      </c>
      <c r="AX191" s="14" t="s">
        <v>84</v>
      </c>
      <c r="AY191" s="253" t="s">
        <v>151</v>
      </c>
    </row>
    <row r="192" s="2" customFormat="1" ht="16.5" customHeight="1">
      <c r="A192" s="39"/>
      <c r="B192" s="40"/>
      <c r="C192" s="281" t="s">
        <v>269</v>
      </c>
      <c r="D192" s="281" t="s">
        <v>313</v>
      </c>
      <c r="E192" s="282" t="s">
        <v>438</v>
      </c>
      <c r="F192" s="283" t="s">
        <v>439</v>
      </c>
      <c r="G192" s="284" t="s">
        <v>440</v>
      </c>
      <c r="H192" s="285">
        <v>51.06</v>
      </c>
      <c r="I192" s="286"/>
      <c r="J192" s="287">
        <f>ROUND(I192*H192,2)</f>
        <v>0</v>
      </c>
      <c r="K192" s="283" t="s">
        <v>1</v>
      </c>
      <c r="L192" s="288"/>
      <c r="M192" s="289" t="s">
        <v>1</v>
      </c>
      <c r="N192" s="290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316</v>
      </c>
      <c r="AT192" s="230" t="s">
        <v>313</v>
      </c>
      <c r="AU192" s="230" t="s">
        <v>86</v>
      </c>
      <c r="AY192" s="18" t="s">
        <v>151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243</v>
      </c>
      <c r="BM192" s="230" t="s">
        <v>441</v>
      </c>
    </row>
    <row r="193" s="14" customFormat="1">
      <c r="A193" s="14"/>
      <c r="B193" s="243"/>
      <c r="C193" s="244"/>
      <c r="D193" s="234" t="s">
        <v>167</v>
      </c>
      <c r="E193" s="244"/>
      <c r="F193" s="246" t="s">
        <v>442</v>
      </c>
      <c r="G193" s="244"/>
      <c r="H193" s="247">
        <v>51.06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167</v>
      </c>
      <c r="AU193" s="253" t="s">
        <v>86</v>
      </c>
      <c r="AV193" s="14" t="s">
        <v>86</v>
      </c>
      <c r="AW193" s="14" t="s">
        <v>4</v>
      </c>
      <c r="AX193" s="14" t="s">
        <v>84</v>
      </c>
      <c r="AY193" s="253" t="s">
        <v>151</v>
      </c>
    </row>
    <row r="194" s="2" customFormat="1" ht="24.15" customHeight="1">
      <c r="A194" s="39"/>
      <c r="B194" s="40"/>
      <c r="C194" s="219" t="s">
        <v>273</v>
      </c>
      <c r="D194" s="219" t="s">
        <v>154</v>
      </c>
      <c r="E194" s="220" t="s">
        <v>443</v>
      </c>
      <c r="F194" s="221" t="s">
        <v>444</v>
      </c>
      <c r="G194" s="222" t="s">
        <v>242</v>
      </c>
      <c r="H194" s="276"/>
      <c r="I194" s="224"/>
      <c r="J194" s="225">
        <f>ROUND(I194*H194,2)</f>
        <v>0</v>
      </c>
      <c r="K194" s="221" t="s">
        <v>181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243</v>
      </c>
      <c r="AT194" s="230" t="s">
        <v>154</v>
      </c>
      <c r="AU194" s="230" t="s">
        <v>86</v>
      </c>
      <c r="AY194" s="18" t="s">
        <v>151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243</v>
      </c>
      <c r="BM194" s="230" t="s">
        <v>445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235</v>
      </c>
      <c r="F195" s="217" t="s">
        <v>236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SUM(P196:P201)</f>
        <v>0</v>
      </c>
      <c r="Q195" s="211"/>
      <c r="R195" s="212">
        <f>SUM(R196:R201)</f>
        <v>0.0716496</v>
      </c>
      <c r="S195" s="211"/>
      <c r="T195" s="213">
        <f>SUM(T196:T201)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75</v>
      </c>
      <c r="AU195" s="215" t="s">
        <v>84</v>
      </c>
      <c r="AY195" s="214" t="s">
        <v>151</v>
      </c>
      <c r="BK195" s="216">
        <f>SUM(BK196:BK201)</f>
        <v>0</v>
      </c>
    </row>
    <row r="196" s="2" customFormat="1" ht="24.15" customHeight="1">
      <c r="A196" s="39"/>
      <c r="B196" s="40"/>
      <c r="C196" s="219" t="s">
        <v>7</v>
      </c>
      <c r="D196" s="219" t="s">
        <v>154</v>
      </c>
      <c r="E196" s="220" t="s">
        <v>446</v>
      </c>
      <c r="F196" s="221" t="s">
        <v>447</v>
      </c>
      <c r="G196" s="222" t="s">
        <v>164</v>
      </c>
      <c r="H196" s="223">
        <v>27.14</v>
      </c>
      <c r="I196" s="224"/>
      <c r="J196" s="225">
        <f>ROUND(I196*H196,2)</f>
        <v>0</v>
      </c>
      <c r="K196" s="221" t="s">
        <v>181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243</v>
      </c>
      <c r="AT196" s="230" t="s">
        <v>154</v>
      </c>
      <c r="AU196" s="230" t="s">
        <v>86</v>
      </c>
      <c r="AY196" s="18" t="s">
        <v>151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243</v>
      </c>
      <c r="BM196" s="230" t="s">
        <v>698</v>
      </c>
    </row>
    <row r="197" s="14" customFormat="1">
      <c r="A197" s="14"/>
      <c r="B197" s="243"/>
      <c r="C197" s="244"/>
      <c r="D197" s="234" t="s">
        <v>167</v>
      </c>
      <c r="E197" s="245" t="s">
        <v>1</v>
      </c>
      <c r="F197" s="246" t="s">
        <v>582</v>
      </c>
      <c r="G197" s="244"/>
      <c r="H197" s="247">
        <v>27.14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167</v>
      </c>
      <c r="AU197" s="253" t="s">
        <v>86</v>
      </c>
      <c r="AV197" s="14" t="s">
        <v>86</v>
      </c>
      <c r="AW197" s="14" t="s">
        <v>32</v>
      </c>
      <c r="AX197" s="14" t="s">
        <v>84</v>
      </c>
      <c r="AY197" s="253" t="s">
        <v>151</v>
      </c>
    </row>
    <row r="198" s="2" customFormat="1" ht="24.15" customHeight="1">
      <c r="A198" s="39"/>
      <c r="B198" s="40"/>
      <c r="C198" s="281" t="s">
        <v>280</v>
      </c>
      <c r="D198" s="281" t="s">
        <v>313</v>
      </c>
      <c r="E198" s="282" t="s">
        <v>449</v>
      </c>
      <c r="F198" s="283" t="s">
        <v>450</v>
      </c>
      <c r="G198" s="284" t="s">
        <v>164</v>
      </c>
      <c r="H198" s="285">
        <v>59.708</v>
      </c>
      <c r="I198" s="286"/>
      <c r="J198" s="287">
        <f>ROUND(I198*H198,2)</f>
        <v>0</v>
      </c>
      <c r="K198" s="283" t="s">
        <v>181</v>
      </c>
      <c r="L198" s="288"/>
      <c r="M198" s="289" t="s">
        <v>1</v>
      </c>
      <c r="N198" s="290" t="s">
        <v>41</v>
      </c>
      <c r="O198" s="92"/>
      <c r="P198" s="228">
        <f>O198*H198</f>
        <v>0</v>
      </c>
      <c r="Q198" s="228">
        <v>0.0011999999999999998</v>
      </c>
      <c r="R198" s="228">
        <f>Q198*H198</f>
        <v>0.0716496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316</v>
      </c>
      <c r="AT198" s="230" t="s">
        <v>313</v>
      </c>
      <c r="AU198" s="230" t="s">
        <v>86</v>
      </c>
      <c r="AY198" s="18" t="s">
        <v>151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243</v>
      </c>
      <c r="BM198" s="230" t="s">
        <v>699</v>
      </c>
    </row>
    <row r="199" s="14" customFormat="1">
      <c r="A199" s="14"/>
      <c r="B199" s="243"/>
      <c r="C199" s="244"/>
      <c r="D199" s="234" t="s">
        <v>167</v>
      </c>
      <c r="E199" s="244"/>
      <c r="F199" s="246" t="s">
        <v>595</v>
      </c>
      <c r="G199" s="244"/>
      <c r="H199" s="247">
        <v>59.708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167</v>
      </c>
      <c r="AU199" s="253" t="s">
        <v>86</v>
      </c>
      <c r="AV199" s="14" t="s">
        <v>86</v>
      </c>
      <c r="AW199" s="14" t="s">
        <v>4</v>
      </c>
      <c r="AX199" s="14" t="s">
        <v>84</v>
      </c>
      <c r="AY199" s="253" t="s">
        <v>151</v>
      </c>
    </row>
    <row r="200" s="2" customFormat="1" ht="24.15" customHeight="1">
      <c r="A200" s="39"/>
      <c r="B200" s="40"/>
      <c r="C200" s="219" t="s">
        <v>284</v>
      </c>
      <c r="D200" s="219" t="s">
        <v>154</v>
      </c>
      <c r="E200" s="220" t="s">
        <v>453</v>
      </c>
      <c r="F200" s="221" t="s">
        <v>454</v>
      </c>
      <c r="G200" s="222" t="s">
        <v>242</v>
      </c>
      <c r="H200" s="276"/>
      <c r="I200" s="224"/>
      <c r="J200" s="225">
        <f>ROUND(I200*H200,2)</f>
        <v>0</v>
      </c>
      <c r="K200" s="221" t="s">
        <v>181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243</v>
      </c>
      <c r="AT200" s="230" t="s">
        <v>154</v>
      </c>
      <c r="AU200" s="230" t="s">
        <v>86</v>
      </c>
      <c r="AY200" s="18" t="s">
        <v>151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243</v>
      </c>
      <c r="BM200" s="230" t="s">
        <v>455</v>
      </c>
    </row>
    <row r="201" s="2" customFormat="1" ht="37.8" customHeight="1">
      <c r="A201" s="39"/>
      <c r="B201" s="40"/>
      <c r="C201" s="219" t="s">
        <v>288</v>
      </c>
      <c r="D201" s="219" t="s">
        <v>154</v>
      </c>
      <c r="E201" s="220" t="s">
        <v>456</v>
      </c>
      <c r="F201" s="221" t="s">
        <v>457</v>
      </c>
      <c r="G201" s="222" t="s">
        <v>164</v>
      </c>
      <c r="H201" s="223">
        <v>5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243</v>
      </c>
      <c r="AT201" s="230" t="s">
        <v>154</v>
      </c>
      <c r="AU201" s="230" t="s">
        <v>86</v>
      </c>
      <c r="AY201" s="18" t="s">
        <v>151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243</v>
      </c>
      <c r="BM201" s="230" t="s">
        <v>700</v>
      </c>
    </row>
    <row r="202" s="12" customFormat="1" ht="22.8" customHeight="1">
      <c r="A202" s="12"/>
      <c r="B202" s="203"/>
      <c r="C202" s="204"/>
      <c r="D202" s="205" t="s">
        <v>75</v>
      </c>
      <c r="E202" s="217" t="s">
        <v>459</v>
      </c>
      <c r="F202" s="217" t="s">
        <v>460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P203</f>
        <v>0</v>
      </c>
      <c r="Q202" s="211"/>
      <c r="R202" s="212">
        <f>R203</f>
        <v>0</v>
      </c>
      <c r="S202" s="211"/>
      <c r="T202" s="213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86</v>
      </c>
      <c r="AT202" s="215" t="s">
        <v>75</v>
      </c>
      <c r="AU202" s="215" t="s">
        <v>84</v>
      </c>
      <c r="AY202" s="214" t="s">
        <v>151</v>
      </c>
      <c r="BK202" s="216">
        <f>BK203</f>
        <v>0</v>
      </c>
    </row>
    <row r="203" s="2" customFormat="1" ht="16.5" customHeight="1">
      <c r="A203" s="39"/>
      <c r="B203" s="40"/>
      <c r="C203" s="219" t="s">
        <v>292</v>
      </c>
      <c r="D203" s="219" t="s">
        <v>154</v>
      </c>
      <c r="E203" s="220" t="s">
        <v>461</v>
      </c>
      <c r="F203" s="221" t="s">
        <v>462</v>
      </c>
      <c r="G203" s="222" t="s">
        <v>187</v>
      </c>
      <c r="H203" s="223">
        <v>140</v>
      </c>
      <c r="I203" s="224"/>
      <c r="J203" s="225">
        <f>ROUND(I203*H203,2)</f>
        <v>0</v>
      </c>
      <c r="K203" s="221" t="s">
        <v>181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243</v>
      </c>
      <c r="AT203" s="230" t="s">
        <v>154</v>
      </c>
      <c r="AU203" s="230" t="s">
        <v>86</v>
      </c>
      <c r="AY203" s="18" t="s">
        <v>151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243</v>
      </c>
      <c r="BM203" s="230" t="s">
        <v>701</v>
      </c>
    </row>
    <row r="204" s="12" customFormat="1" ht="22.8" customHeight="1">
      <c r="A204" s="12"/>
      <c r="B204" s="203"/>
      <c r="C204" s="204"/>
      <c r="D204" s="205" t="s">
        <v>75</v>
      </c>
      <c r="E204" s="217" t="s">
        <v>464</v>
      </c>
      <c r="F204" s="217" t="s">
        <v>465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SUM(P205:P208)</f>
        <v>0</v>
      </c>
      <c r="Q204" s="211"/>
      <c r="R204" s="212">
        <f>SUM(R205:R208)</f>
        <v>0</v>
      </c>
      <c r="S204" s="211"/>
      <c r="T204" s="213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75</v>
      </c>
      <c r="AU204" s="215" t="s">
        <v>84</v>
      </c>
      <c r="AY204" s="214" t="s">
        <v>151</v>
      </c>
      <c r="BK204" s="216">
        <f>SUM(BK205:BK208)</f>
        <v>0</v>
      </c>
    </row>
    <row r="205" s="2" customFormat="1" ht="24.15" customHeight="1">
      <c r="A205" s="39"/>
      <c r="B205" s="40"/>
      <c r="C205" s="219" t="s">
        <v>296</v>
      </c>
      <c r="D205" s="219" t="s">
        <v>154</v>
      </c>
      <c r="E205" s="220" t="s">
        <v>466</v>
      </c>
      <c r="F205" s="221" t="s">
        <v>467</v>
      </c>
      <c r="G205" s="222" t="s">
        <v>203</v>
      </c>
      <c r="H205" s="223">
        <v>2</v>
      </c>
      <c r="I205" s="224"/>
      <c r="J205" s="225">
        <f>ROUND(I205*H205,2)</f>
        <v>0</v>
      </c>
      <c r="K205" s="221" t="s">
        <v>468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243</v>
      </c>
      <c r="AT205" s="230" t="s">
        <v>154</v>
      </c>
      <c r="AU205" s="230" t="s">
        <v>86</v>
      </c>
      <c r="AY205" s="18" t="s">
        <v>151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243</v>
      </c>
      <c r="BM205" s="230" t="s">
        <v>702</v>
      </c>
    </row>
    <row r="206" s="2" customFormat="1">
      <c r="A206" s="39"/>
      <c r="B206" s="40"/>
      <c r="C206" s="41"/>
      <c r="D206" s="234" t="s">
        <v>265</v>
      </c>
      <c r="E206" s="41"/>
      <c r="F206" s="277" t="s">
        <v>470</v>
      </c>
      <c r="G206" s="41"/>
      <c r="H206" s="41"/>
      <c r="I206" s="278"/>
      <c r="J206" s="41"/>
      <c r="K206" s="41"/>
      <c r="L206" s="45"/>
      <c r="M206" s="279"/>
      <c r="N206" s="280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265</v>
      </c>
      <c r="AU206" s="18" t="s">
        <v>86</v>
      </c>
    </row>
    <row r="207" s="2" customFormat="1" ht="16.5" customHeight="1">
      <c r="A207" s="39"/>
      <c r="B207" s="40"/>
      <c r="C207" s="219" t="s">
        <v>302</v>
      </c>
      <c r="D207" s="219" t="s">
        <v>154</v>
      </c>
      <c r="E207" s="220" t="s">
        <v>471</v>
      </c>
      <c r="F207" s="221" t="s">
        <v>472</v>
      </c>
      <c r="G207" s="222" t="s">
        <v>203</v>
      </c>
      <c r="H207" s="223">
        <v>2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243</v>
      </c>
      <c r="AT207" s="230" t="s">
        <v>154</v>
      </c>
      <c r="AU207" s="230" t="s">
        <v>86</v>
      </c>
      <c r="AY207" s="18" t="s">
        <v>151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243</v>
      </c>
      <c r="BM207" s="230" t="s">
        <v>703</v>
      </c>
    </row>
    <row r="208" s="2" customFormat="1" ht="24.15" customHeight="1">
      <c r="A208" s="39"/>
      <c r="B208" s="40"/>
      <c r="C208" s="219" t="s">
        <v>307</v>
      </c>
      <c r="D208" s="219" t="s">
        <v>154</v>
      </c>
      <c r="E208" s="220" t="s">
        <v>474</v>
      </c>
      <c r="F208" s="221" t="s">
        <v>475</v>
      </c>
      <c r="G208" s="222" t="s">
        <v>213</v>
      </c>
      <c r="H208" s="223">
        <v>0.089</v>
      </c>
      <c r="I208" s="224"/>
      <c r="J208" s="225">
        <f>ROUND(I208*H208,2)</f>
        <v>0</v>
      </c>
      <c r="K208" s="221" t="s">
        <v>468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243</v>
      </c>
      <c r="AT208" s="230" t="s">
        <v>154</v>
      </c>
      <c r="AU208" s="230" t="s">
        <v>86</v>
      </c>
      <c r="AY208" s="18" t="s">
        <v>151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243</v>
      </c>
      <c r="BM208" s="230" t="s">
        <v>704</v>
      </c>
    </row>
    <row r="209" s="12" customFormat="1" ht="22.8" customHeight="1">
      <c r="A209" s="12"/>
      <c r="B209" s="203"/>
      <c r="C209" s="204"/>
      <c r="D209" s="205" t="s">
        <v>75</v>
      </c>
      <c r="E209" s="217" t="s">
        <v>477</v>
      </c>
      <c r="F209" s="217" t="s">
        <v>478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SUM(P210:P221)</f>
        <v>0</v>
      </c>
      <c r="Q209" s="211"/>
      <c r="R209" s="212">
        <f>SUM(R210:R221)</f>
        <v>0.08852</v>
      </c>
      <c r="S209" s="211"/>
      <c r="T209" s="213">
        <f>SUM(T210:T221)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86</v>
      </c>
      <c r="AT209" s="215" t="s">
        <v>75</v>
      </c>
      <c r="AU209" s="215" t="s">
        <v>84</v>
      </c>
      <c r="AY209" s="214" t="s">
        <v>151</v>
      </c>
      <c r="BK209" s="216">
        <f>SUM(BK210:BK221)</f>
        <v>0</v>
      </c>
    </row>
    <row r="210" s="2" customFormat="1" ht="37.8" customHeight="1">
      <c r="A210" s="39"/>
      <c r="B210" s="40"/>
      <c r="C210" s="219" t="s">
        <v>312</v>
      </c>
      <c r="D210" s="219" t="s">
        <v>154</v>
      </c>
      <c r="E210" s="220" t="s">
        <v>705</v>
      </c>
      <c r="F210" s="221" t="s">
        <v>706</v>
      </c>
      <c r="G210" s="222" t="s">
        <v>187</v>
      </c>
      <c r="H210" s="223">
        <v>140</v>
      </c>
      <c r="I210" s="224"/>
      <c r="J210" s="225">
        <f>ROUND(I210*H210,2)</f>
        <v>0</v>
      </c>
      <c r="K210" s="221" t="s">
        <v>181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0.0001</v>
      </c>
      <c r="R210" s="228">
        <f>Q210*H210</f>
        <v>0.014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243</v>
      </c>
      <c r="AT210" s="230" t="s">
        <v>154</v>
      </c>
      <c r="AU210" s="230" t="s">
        <v>86</v>
      </c>
      <c r="AY210" s="18" t="s">
        <v>151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243</v>
      </c>
      <c r="BM210" s="230" t="s">
        <v>707</v>
      </c>
    </row>
    <row r="211" s="2" customFormat="1">
      <c r="A211" s="39"/>
      <c r="B211" s="40"/>
      <c r="C211" s="41"/>
      <c r="D211" s="234" t="s">
        <v>265</v>
      </c>
      <c r="E211" s="41"/>
      <c r="F211" s="277" t="s">
        <v>708</v>
      </c>
      <c r="G211" s="41"/>
      <c r="H211" s="41"/>
      <c r="I211" s="278"/>
      <c r="J211" s="41"/>
      <c r="K211" s="41"/>
      <c r="L211" s="45"/>
      <c r="M211" s="279"/>
      <c r="N211" s="280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265</v>
      </c>
      <c r="AU211" s="18" t="s">
        <v>86</v>
      </c>
    </row>
    <row r="212" s="2" customFormat="1" ht="37.8" customHeight="1">
      <c r="A212" s="39"/>
      <c r="B212" s="40"/>
      <c r="C212" s="219" t="s">
        <v>320</v>
      </c>
      <c r="D212" s="219" t="s">
        <v>154</v>
      </c>
      <c r="E212" s="220" t="s">
        <v>479</v>
      </c>
      <c r="F212" s="221" t="s">
        <v>480</v>
      </c>
      <c r="G212" s="222" t="s">
        <v>187</v>
      </c>
      <c r="H212" s="223">
        <v>140</v>
      </c>
      <c r="I212" s="224"/>
      <c r="J212" s="225">
        <f>ROUND(I212*H212,2)</f>
        <v>0</v>
      </c>
      <c r="K212" s="221" t="s">
        <v>181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0.00012</v>
      </c>
      <c r="R212" s="228">
        <f>Q212*H212</f>
        <v>0.0168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243</v>
      </c>
      <c r="AT212" s="230" t="s">
        <v>154</v>
      </c>
      <c r="AU212" s="230" t="s">
        <v>86</v>
      </c>
      <c r="AY212" s="18" t="s">
        <v>151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243</v>
      </c>
      <c r="BM212" s="230" t="s">
        <v>709</v>
      </c>
    </row>
    <row r="213" s="2" customFormat="1">
      <c r="A213" s="39"/>
      <c r="B213" s="40"/>
      <c r="C213" s="41"/>
      <c r="D213" s="234" t="s">
        <v>265</v>
      </c>
      <c r="E213" s="41"/>
      <c r="F213" s="277" t="s">
        <v>708</v>
      </c>
      <c r="G213" s="41"/>
      <c r="H213" s="41"/>
      <c r="I213" s="278"/>
      <c r="J213" s="41"/>
      <c r="K213" s="41"/>
      <c r="L213" s="45"/>
      <c r="M213" s="279"/>
      <c r="N213" s="280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265</v>
      </c>
      <c r="AU213" s="18" t="s">
        <v>86</v>
      </c>
    </row>
    <row r="214" s="2" customFormat="1" ht="37.8" customHeight="1">
      <c r="A214" s="39"/>
      <c r="B214" s="40"/>
      <c r="C214" s="219" t="s">
        <v>326</v>
      </c>
      <c r="D214" s="219" t="s">
        <v>154</v>
      </c>
      <c r="E214" s="220" t="s">
        <v>483</v>
      </c>
      <c r="F214" s="221" t="s">
        <v>484</v>
      </c>
      <c r="G214" s="222" t="s">
        <v>164</v>
      </c>
      <c r="H214" s="223">
        <v>28</v>
      </c>
      <c r="I214" s="224"/>
      <c r="J214" s="225">
        <f>ROUND(I214*H214,2)</f>
        <v>0</v>
      </c>
      <c r="K214" s="221" t="s">
        <v>181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0.00174</v>
      </c>
      <c r="R214" s="228">
        <f>Q214*H214</f>
        <v>0.04872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243</v>
      </c>
      <c r="AT214" s="230" t="s">
        <v>154</v>
      </c>
      <c r="AU214" s="230" t="s">
        <v>86</v>
      </c>
      <c r="AY214" s="18" t="s">
        <v>151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243</v>
      </c>
      <c r="BM214" s="230" t="s">
        <v>710</v>
      </c>
    </row>
    <row r="215" s="2" customFormat="1" ht="16.5" customHeight="1">
      <c r="A215" s="39"/>
      <c r="B215" s="40"/>
      <c r="C215" s="281" t="s">
        <v>316</v>
      </c>
      <c r="D215" s="281" t="s">
        <v>313</v>
      </c>
      <c r="E215" s="282" t="s">
        <v>486</v>
      </c>
      <c r="F215" s="283" t="s">
        <v>487</v>
      </c>
      <c r="G215" s="284" t="s">
        <v>203</v>
      </c>
      <c r="H215" s="285">
        <v>8</v>
      </c>
      <c r="I215" s="286"/>
      <c r="J215" s="287">
        <f>ROUND(I215*H215,2)</f>
        <v>0</v>
      </c>
      <c r="K215" s="283" t="s">
        <v>181</v>
      </c>
      <c r="L215" s="288"/>
      <c r="M215" s="289" t="s">
        <v>1</v>
      </c>
      <c r="N215" s="290" t="s">
        <v>41</v>
      </c>
      <c r="O215" s="92"/>
      <c r="P215" s="228">
        <f>O215*H215</f>
        <v>0</v>
      </c>
      <c r="Q215" s="228">
        <v>6E-05</v>
      </c>
      <c r="R215" s="228">
        <f>Q215*H215</f>
        <v>0.00048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316</v>
      </c>
      <c r="AT215" s="230" t="s">
        <v>313</v>
      </c>
      <c r="AU215" s="230" t="s">
        <v>86</v>
      </c>
      <c r="AY215" s="18" t="s">
        <v>151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243</v>
      </c>
      <c r="BM215" s="230" t="s">
        <v>711</v>
      </c>
    </row>
    <row r="216" s="2" customFormat="1">
      <c r="A216" s="39"/>
      <c r="B216" s="40"/>
      <c r="C216" s="41"/>
      <c r="D216" s="234" t="s">
        <v>265</v>
      </c>
      <c r="E216" s="41"/>
      <c r="F216" s="277" t="s">
        <v>489</v>
      </c>
      <c r="G216" s="41"/>
      <c r="H216" s="41"/>
      <c r="I216" s="278"/>
      <c r="J216" s="41"/>
      <c r="K216" s="41"/>
      <c r="L216" s="45"/>
      <c r="M216" s="279"/>
      <c r="N216" s="280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265</v>
      </c>
      <c r="AU216" s="18" t="s">
        <v>86</v>
      </c>
    </row>
    <row r="217" s="2" customFormat="1" ht="24.15" customHeight="1">
      <c r="A217" s="39"/>
      <c r="B217" s="40"/>
      <c r="C217" s="219" t="s">
        <v>334</v>
      </c>
      <c r="D217" s="219" t="s">
        <v>154</v>
      </c>
      <c r="E217" s="220" t="s">
        <v>490</v>
      </c>
      <c r="F217" s="221" t="s">
        <v>491</v>
      </c>
      <c r="G217" s="222" t="s">
        <v>187</v>
      </c>
      <c r="H217" s="223">
        <v>24</v>
      </c>
      <c r="I217" s="224"/>
      <c r="J217" s="225">
        <f>ROUND(I217*H217,2)</f>
        <v>0</v>
      </c>
      <c r="K217" s="221" t="s">
        <v>181</v>
      </c>
      <c r="L217" s="45"/>
      <c r="M217" s="226" t="s">
        <v>1</v>
      </c>
      <c r="N217" s="227" t="s">
        <v>41</v>
      </c>
      <c r="O217" s="92"/>
      <c r="P217" s="228">
        <f>O217*H217</f>
        <v>0</v>
      </c>
      <c r="Q217" s="228">
        <v>6E-05</v>
      </c>
      <c r="R217" s="228">
        <f>Q217*H217</f>
        <v>0.00144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243</v>
      </c>
      <c r="AT217" s="230" t="s">
        <v>154</v>
      </c>
      <c r="AU217" s="230" t="s">
        <v>86</v>
      </c>
      <c r="AY217" s="18" t="s">
        <v>151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0</v>
      </c>
      <c r="BL217" s="18" t="s">
        <v>243</v>
      </c>
      <c r="BM217" s="230" t="s">
        <v>712</v>
      </c>
    </row>
    <row r="218" s="2" customFormat="1" ht="24.15" customHeight="1">
      <c r="A218" s="39"/>
      <c r="B218" s="40"/>
      <c r="C218" s="219" t="s">
        <v>338</v>
      </c>
      <c r="D218" s="219" t="s">
        <v>154</v>
      </c>
      <c r="E218" s="220" t="s">
        <v>493</v>
      </c>
      <c r="F218" s="221" t="s">
        <v>494</v>
      </c>
      <c r="G218" s="222" t="s">
        <v>187</v>
      </c>
      <c r="H218" s="223">
        <v>6</v>
      </c>
      <c r="I218" s="224"/>
      <c r="J218" s="225">
        <f>ROUND(I218*H218,2)</f>
        <v>0</v>
      </c>
      <c r="K218" s="221" t="s">
        <v>181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0.0001</v>
      </c>
      <c r="R218" s="228">
        <f>Q218*H218</f>
        <v>0.00060000000000000008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243</v>
      </c>
      <c r="AT218" s="230" t="s">
        <v>154</v>
      </c>
      <c r="AU218" s="230" t="s">
        <v>86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243</v>
      </c>
      <c r="BM218" s="230" t="s">
        <v>713</v>
      </c>
    </row>
    <row r="219" s="2" customFormat="1" ht="21.75" customHeight="1">
      <c r="A219" s="39"/>
      <c r="B219" s="40"/>
      <c r="C219" s="219" t="s">
        <v>342</v>
      </c>
      <c r="D219" s="219" t="s">
        <v>154</v>
      </c>
      <c r="E219" s="220" t="s">
        <v>496</v>
      </c>
      <c r="F219" s="221" t="s">
        <v>497</v>
      </c>
      <c r="G219" s="222" t="s">
        <v>187</v>
      </c>
      <c r="H219" s="223">
        <v>8</v>
      </c>
      <c r="I219" s="224"/>
      <c r="J219" s="225">
        <f>ROUND(I219*H219,2)</f>
        <v>0</v>
      </c>
      <c r="K219" s="221" t="s">
        <v>181</v>
      </c>
      <c r="L219" s="45"/>
      <c r="M219" s="226" t="s">
        <v>1</v>
      </c>
      <c r="N219" s="227" t="s">
        <v>41</v>
      </c>
      <c r="O219" s="92"/>
      <c r="P219" s="228">
        <f>O219*H219</f>
        <v>0</v>
      </c>
      <c r="Q219" s="228">
        <v>6E-05</v>
      </c>
      <c r="R219" s="228">
        <f>Q219*H219</f>
        <v>0.00048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243</v>
      </c>
      <c r="AT219" s="230" t="s">
        <v>154</v>
      </c>
      <c r="AU219" s="230" t="s">
        <v>86</v>
      </c>
      <c r="AY219" s="18" t="s">
        <v>151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243</v>
      </c>
      <c r="BM219" s="230" t="s">
        <v>714</v>
      </c>
    </row>
    <row r="220" s="2" customFormat="1" ht="16.5" customHeight="1">
      <c r="A220" s="39"/>
      <c r="B220" s="40"/>
      <c r="C220" s="281" t="s">
        <v>346</v>
      </c>
      <c r="D220" s="281" t="s">
        <v>313</v>
      </c>
      <c r="E220" s="282" t="s">
        <v>499</v>
      </c>
      <c r="F220" s="283" t="s">
        <v>500</v>
      </c>
      <c r="G220" s="284" t="s">
        <v>501</v>
      </c>
      <c r="H220" s="285">
        <v>6</v>
      </c>
      <c r="I220" s="286"/>
      <c r="J220" s="287">
        <f>ROUND(I220*H220,2)</f>
        <v>0</v>
      </c>
      <c r="K220" s="283" t="s">
        <v>468</v>
      </c>
      <c r="L220" s="288"/>
      <c r="M220" s="289" t="s">
        <v>1</v>
      </c>
      <c r="N220" s="290" t="s">
        <v>41</v>
      </c>
      <c r="O220" s="92"/>
      <c r="P220" s="228">
        <f>O220*H220</f>
        <v>0</v>
      </c>
      <c r="Q220" s="228">
        <v>0.001</v>
      </c>
      <c r="R220" s="228">
        <f>Q220*H220</f>
        <v>0.006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316</v>
      </c>
      <c r="AT220" s="230" t="s">
        <v>313</v>
      </c>
      <c r="AU220" s="230" t="s">
        <v>86</v>
      </c>
      <c r="AY220" s="18" t="s">
        <v>151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243</v>
      </c>
      <c r="BM220" s="230" t="s">
        <v>715</v>
      </c>
    </row>
    <row r="221" s="2" customFormat="1">
      <c r="A221" s="39"/>
      <c r="B221" s="40"/>
      <c r="C221" s="41"/>
      <c r="D221" s="234" t="s">
        <v>265</v>
      </c>
      <c r="E221" s="41"/>
      <c r="F221" s="277" t="s">
        <v>503</v>
      </c>
      <c r="G221" s="41"/>
      <c r="H221" s="41"/>
      <c r="I221" s="278"/>
      <c r="J221" s="41"/>
      <c r="K221" s="41"/>
      <c r="L221" s="45"/>
      <c r="M221" s="279"/>
      <c r="N221" s="280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265</v>
      </c>
      <c r="AU221" s="18" t="s">
        <v>86</v>
      </c>
    </row>
    <row r="222" s="12" customFormat="1" ht="22.8" customHeight="1">
      <c r="A222" s="12"/>
      <c r="B222" s="203"/>
      <c r="C222" s="204"/>
      <c r="D222" s="205" t="s">
        <v>75</v>
      </c>
      <c r="E222" s="217" t="s">
        <v>237</v>
      </c>
      <c r="F222" s="217" t="s">
        <v>238</v>
      </c>
      <c r="G222" s="204"/>
      <c r="H222" s="204"/>
      <c r="I222" s="207"/>
      <c r="J222" s="218">
        <f>BK222</f>
        <v>0</v>
      </c>
      <c r="K222" s="204"/>
      <c r="L222" s="209"/>
      <c r="M222" s="210"/>
      <c r="N222" s="211"/>
      <c r="O222" s="211"/>
      <c r="P222" s="212">
        <f>SUM(P223:P225)</f>
        <v>0</v>
      </c>
      <c r="Q222" s="211"/>
      <c r="R222" s="212">
        <f>SUM(R223:R225)</f>
        <v>0</v>
      </c>
      <c r="S222" s="211"/>
      <c r="T222" s="213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4" t="s">
        <v>86</v>
      </c>
      <c r="AT222" s="215" t="s">
        <v>75</v>
      </c>
      <c r="AU222" s="215" t="s">
        <v>84</v>
      </c>
      <c r="AY222" s="214" t="s">
        <v>151</v>
      </c>
      <c r="BK222" s="216">
        <f>SUM(BK223:BK225)</f>
        <v>0</v>
      </c>
    </row>
    <row r="223" s="2" customFormat="1" ht="24.15" customHeight="1">
      <c r="A223" s="39"/>
      <c r="B223" s="40"/>
      <c r="C223" s="219" t="s">
        <v>350</v>
      </c>
      <c r="D223" s="219" t="s">
        <v>154</v>
      </c>
      <c r="E223" s="220" t="s">
        <v>240</v>
      </c>
      <c r="F223" s="221" t="s">
        <v>241</v>
      </c>
      <c r="G223" s="222" t="s">
        <v>242</v>
      </c>
      <c r="H223" s="276"/>
      <c r="I223" s="224"/>
      <c r="J223" s="225">
        <f>ROUND(I223*H223,2)</f>
        <v>0</v>
      </c>
      <c r="K223" s="221" t="s">
        <v>181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243</v>
      </c>
      <c r="AT223" s="230" t="s">
        <v>154</v>
      </c>
      <c r="AU223" s="230" t="s">
        <v>86</v>
      </c>
      <c r="AY223" s="18" t="s">
        <v>151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243</v>
      </c>
      <c r="BM223" s="230" t="s">
        <v>244</v>
      </c>
    </row>
    <row r="224" s="2" customFormat="1" ht="37.8" customHeight="1">
      <c r="A224" s="39"/>
      <c r="B224" s="40"/>
      <c r="C224" s="219" t="s">
        <v>355</v>
      </c>
      <c r="D224" s="219" t="s">
        <v>154</v>
      </c>
      <c r="E224" s="220" t="s">
        <v>246</v>
      </c>
      <c r="F224" s="221" t="s">
        <v>247</v>
      </c>
      <c r="G224" s="222" t="s">
        <v>164</v>
      </c>
      <c r="H224" s="223">
        <v>6.84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41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243</v>
      </c>
      <c r="AT224" s="230" t="s">
        <v>154</v>
      </c>
      <c r="AU224" s="230" t="s">
        <v>86</v>
      </c>
      <c r="AY224" s="18" t="s">
        <v>151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243</v>
      </c>
      <c r="BM224" s="230" t="s">
        <v>248</v>
      </c>
    </row>
    <row r="225" s="14" customFormat="1">
      <c r="A225" s="14"/>
      <c r="B225" s="243"/>
      <c r="C225" s="244"/>
      <c r="D225" s="234" t="s">
        <v>167</v>
      </c>
      <c r="E225" s="245" t="s">
        <v>1</v>
      </c>
      <c r="F225" s="246" t="s">
        <v>504</v>
      </c>
      <c r="G225" s="244"/>
      <c r="H225" s="247">
        <v>6.84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167</v>
      </c>
      <c r="AU225" s="253" t="s">
        <v>86</v>
      </c>
      <c r="AV225" s="14" t="s">
        <v>86</v>
      </c>
      <c r="AW225" s="14" t="s">
        <v>32</v>
      </c>
      <c r="AX225" s="14" t="s">
        <v>84</v>
      </c>
      <c r="AY225" s="253" t="s">
        <v>151</v>
      </c>
    </row>
    <row r="226" s="12" customFormat="1" ht="22.8" customHeight="1">
      <c r="A226" s="12"/>
      <c r="B226" s="203"/>
      <c r="C226" s="204"/>
      <c r="D226" s="205" t="s">
        <v>75</v>
      </c>
      <c r="E226" s="217" t="s">
        <v>250</v>
      </c>
      <c r="F226" s="217" t="s">
        <v>251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SUM(P227:P250)</f>
        <v>0</v>
      </c>
      <c r="Q226" s="211"/>
      <c r="R226" s="212">
        <f>SUM(R227:R250)</f>
        <v>0</v>
      </c>
      <c r="S226" s="211"/>
      <c r="T226" s="213">
        <f>SUM(T227:T250)</f>
        <v>0.072000000000000008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86</v>
      </c>
      <c r="AT226" s="215" t="s">
        <v>75</v>
      </c>
      <c r="AU226" s="215" t="s">
        <v>84</v>
      </c>
      <c r="AY226" s="214" t="s">
        <v>151</v>
      </c>
      <c r="BK226" s="216">
        <f>SUM(BK227:BK250)</f>
        <v>0</v>
      </c>
    </row>
    <row r="227" s="2" customFormat="1" ht="24.15" customHeight="1">
      <c r="A227" s="39"/>
      <c r="B227" s="40"/>
      <c r="C227" s="219" t="s">
        <v>362</v>
      </c>
      <c r="D227" s="219" t="s">
        <v>154</v>
      </c>
      <c r="E227" s="220" t="s">
        <v>252</v>
      </c>
      <c r="F227" s="221" t="s">
        <v>253</v>
      </c>
      <c r="G227" s="222" t="s">
        <v>203</v>
      </c>
      <c r="H227" s="223">
        <v>3</v>
      </c>
      <c r="I227" s="224"/>
      <c r="J227" s="225">
        <f>ROUND(I227*H227,2)</f>
        <v>0</v>
      </c>
      <c r="K227" s="221" t="s">
        <v>181</v>
      </c>
      <c r="L227" s="45"/>
      <c r="M227" s="226" t="s">
        <v>1</v>
      </c>
      <c r="N227" s="227" t="s">
        <v>41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0.024</v>
      </c>
      <c r="T227" s="229">
        <f>S227*H227</f>
        <v>0.072000000000000008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243</v>
      </c>
      <c r="AT227" s="230" t="s">
        <v>154</v>
      </c>
      <c r="AU227" s="230" t="s">
        <v>86</v>
      </c>
      <c r="AY227" s="18" t="s">
        <v>151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243</v>
      </c>
      <c r="BM227" s="230" t="s">
        <v>254</v>
      </c>
    </row>
    <row r="228" s="14" customFormat="1">
      <c r="A228" s="14"/>
      <c r="B228" s="243"/>
      <c r="C228" s="244"/>
      <c r="D228" s="234" t="s">
        <v>167</v>
      </c>
      <c r="E228" s="245" t="s">
        <v>1</v>
      </c>
      <c r="F228" s="246" t="s">
        <v>255</v>
      </c>
      <c r="G228" s="244"/>
      <c r="H228" s="247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167</v>
      </c>
      <c r="AU228" s="253" t="s">
        <v>86</v>
      </c>
      <c r="AV228" s="14" t="s">
        <v>86</v>
      </c>
      <c r="AW228" s="14" t="s">
        <v>32</v>
      </c>
      <c r="AX228" s="14" t="s">
        <v>76</v>
      </c>
      <c r="AY228" s="253" t="s">
        <v>151</v>
      </c>
    </row>
    <row r="229" s="14" customFormat="1">
      <c r="A229" s="14"/>
      <c r="B229" s="243"/>
      <c r="C229" s="244"/>
      <c r="D229" s="234" t="s">
        <v>167</v>
      </c>
      <c r="E229" s="245" t="s">
        <v>1</v>
      </c>
      <c r="F229" s="246" t="s">
        <v>256</v>
      </c>
      <c r="G229" s="244"/>
      <c r="H229" s="247">
        <v>2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167</v>
      </c>
      <c r="AU229" s="253" t="s">
        <v>86</v>
      </c>
      <c r="AV229" s="14" t="s">
        <v>86</v>
      </c>
      <c r="AW229" s="14" t="s">
        <v>32</v>
      </c>
      <c r="AX229" s="14" t="s">
        <v>76</v>
      </c>
      <c r="AY229" s="253" t="s">
        <v>151</v>
      </c>
    </row>
    <row r="230" s="16" customFormat="1">
      <c r="A230" s="16"/>
      <c r="B230" s="265"/>
      <c r="C230" s="266"/>
      <c r="D230" s="234" t="s">
        <v>167</v>
      </c>
      <c r="E230" s="267" t="s">
        <v>1</v>
      </c>
      <c r="F230" s="268" t="s">
        <v>178</v>
      </c>
      <c r="G230" s="266"/>
      <c r="H230" s="269">
        <v>3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75" t="s">
        <v>167</v>
      </c>
      <c r="AU230" s="275" t="s">
        <v>86</v>
      </c>
      <c r="AV230" s="16" t="s">
        <v>158</v>
      </c>
      <c r="AW230" s="16" t="s">
        <v>32</v>
      </c>
      <c r="AX230" s="16" t="s">
        <v>84</v>
      </c>
      <c r="AY230" s="275" t="s">
        <v>151</v>
      </c>
    </row>
    <row r="231" s="2" customFormat="1" ht="24.15" customHeight="1">
      <c r="A231" s="39"/>
      <c r="B231" s="40"/>
      <c r="C231" s="219" t="s">
        <v>368</v>
      </c>
      <c r="D231" s="219" t="s">
        <v>154</v>
      </c>
      <c r="E231" s="220" t="s">
        <v>258</v>
      </c>
      <c r="F231" s="221" t="s">
        <v>259</v>
      </c>
      <c r="G231" s="222" t="s">
        <v>242</v>
      </c>
      <c r="H231" s="276"/>
      <c r="I231" s="224"/>
      <c r="J231" s="225">
        <f>ROUND(I231*H231,2)</f>
        <v>0</v>
      </c>
      <c r="K231" s="221" t="s">
        <v>181</v>
      </c>
      <c r="L231" s="45"/>
      <c r="M231" s="226" t="s">
        <v>1</v>
      </c>
      <c r="N231" s="227" t="s">
        <v>41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243</v>
      </c>
      <c r="AT231" s="230" t="s">
        <v>154</v>
      </c>
      <c r="AU231" s="230" t="s">
        <v>86</v>
      </c>
      <c r="AY231" s="18" t="s">
        <v>151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84</v>
      </c>
      <c r="BK231" s="231">
        <f>ROUND(I231*H231,2)</f>
        <v>0</v>
      </c>
      <c r="BL231" s="18" t="s">
        <v>243</v>
      </c>
      <c r="BM231" s="230" t="s">
        <v>260</v>
      </c>
    </row>
    <row r="232" s="2" customFormat="1" ht="44.25" customHeight="1">
      <c r="A232" s="39"/>
      <c r="B232" s="40"/>
      <c r="C232" s="219" t="s">
        <v>380</v>
      </c>
      <c r="D232" s="219" t="s">
        <v>154</v>
      </c>
      <c r="E232" s="220" t="s">
        <v>262</v>
      </c>
      <c r="F232" s="221" t="s">
        <v>263</v>
      </c>
      <c r="G232" s="222" t="s">
        <v>203</v>
      </c>
      <c r="H232" s="223">
        <v>2</v>
      </c>
      <c r="I232" s="224"/>
      <c r="J232" s="225">
        <f>ROUND(I232*H232,2)</f>
        <v>0</v>
      </c>
      <c r="K232" s="221" t="s">
        <v>1</v>
      </c>
      <c r="L232" s="45"/>
      <c r="M232" s="226" t="s">
        <v>1</v>
      </c>
      <c r="N232" s="227" t="s">
        <v>41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243</v>
      </c>
      <c r="AT232" s="230" t="s">
        <v>154</v>
      </c>
      <c r="AU232" s="230" t="s">
        <v>86</v>
      </c>
      <c r="AY232" s="18" t="s">
        <v>151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84</v>
      </c>
      <c r="BK232" s="231">
        <f>ROUND(I232*H232,2)</f>
        <v>0</v>
      </c>
      <c r="BL232" s="18" t="s">
        <v>243</v>
      </c>
      <c r="BM232" s="230" t="s">
        <v>264</v>
      </c>
    </row>
    <row r="233" s="2" customFormat="1">
      <c r="A233" s="39"/>
      <c r="B233" s="40"/>
      <c r="C233" s="41"/>
      <c r="D233" s="234" t="s">
        <v>265</v>
      </c>
      <c r="E233" s="41"/>
      <c r="F233" s="277" t="s">
        <v>266</v>
      </c>
      <c r="G233" s="41"/>
      <c r="H233" s="41"/>
      <c r="I233" s="278"/>
      <c r="J233" s="41"/>
      <c r="K233" s="41"/>
      <c r="L233" s="45"/>
      <c r="M233" s="279"/>
      <c r="N233" s="280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265</v>
      </c>
      <c r="AU233" s="18" t="s">
        <v>86</v>
      </c>
    </row>
    <row r="234" s="14" customFormat="1">
      <c r="A234" s="14"/>
      <c r="B234" s="243"/>
      <c r="C234" s="244"/>
      <c r="D234" s="234" t="s">
        <v>167</v>
      </c>
      <c r="E234" s="245" t="s">
        <v>1</v>
      </c>
      <c r="F234" s="246" t="s">
        <v>267</v>
      </c>
      <c r="G234" s="244"/>
      <c r="H234" s="247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167</v>
      </c>
      <c r="AU234" s="253" t="s">
        <v>86</v>
      </c>
      <c r="AV234" s="14" t="s">
        <v>86</v>
      </c>
      <c r="AW234" s="14" t="s">
        <v>32</v>
      </c>
      <c r="AX234" s="14" t="s">
        <v>76</v>
      </c>
      <c r="AY234" s="253" t="s">
        <v>151</v>
      </c>
    </row>
    <row r="235" s="14" customFormat="1">
      <c r="A235" s="14"/>
      <c r="B235" s="243"/>
      <c r="C235" s="244"/>
      <c r="D235" s="234" t="s">
        <v>167</v>
      </c>
      <c r="E235" s="245" t="s">
        <v>1</v>
      </c>
      <c r="F235" s="246" t="s">
        <v>268</v>
      </c>
      <c r="G235" s="244"/>
      <c r="H235" s="247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167</v>
      </c>
      <c r="AU235" s="253" t="s">
        <v>86</v>
      </c>
      <c r="AV235" s="14" t="s">
        <v>86</v>
      </c>
      <c r="AW235" s="14" t="s">
        <v>32</v>
      </c>
      <c r="AX235" s="14" t="s">
        <v>76</v>
      </c>
      <c r="AY235" s="253" t="s">
        <v>151</v>
      </c>
    </row>
    <row r="236" s="16" customFormat="1">
      <c r="A236" s="16"/>
      <c r="B236" s="265"/>
      <c r="C236" s="266"/>
      <c r="D236" s="234" t="s">
        <v>167</v>
      </c>
      <c r="E236" s="267" t="s">
        <v>1</v>
      </c>
      <c r="F236" s="268" t="s">
        <v>178</v>
      </c>
      <c r="G236" s="266"/>
      <c r="H236" s="269">
        <v>2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75" t="s">
        <v>167</v>
      </c>
      <c r="AU236" s="275" t="s">
        <v>86</v>
      </c>
      <c r="AV236" s="16" t="s">
        <v>158</v>
      </c>
      <c r="AW236" s="16" t="s">
        <v>32</v>
      </c>
      <c r="AX236" s="16" t="s">
        <v>84</v>
      </c>
      <c r="AY236" s="275" t="s">
        <v>151</v>
      </c>
    </row>
    <row r="237" s="2" customFormat="1" ht="21.75" customHeight="1">
      <c r="A237" s="39"/>
      <c r="B237" s="40"/>
      <c r="C237" s="219" t="s">
        <v>384</v>
      </c>
      <c r="D237" s="219" t="s">
        <v>154</v>
      </c>
      <c r="E237" s="220" t="s">
        <v>270</v>
      </c>
      <c r="F237" s="221" t="s">
        <v>271</v>
      </c>
      <c r="G237" s="222" t="s">
        <v>203</v>
      </c>
      <c r="H237" s="223">
        <v>2</v>
      </c>
      <c r="I237" s="224"/>
      <c r="J237" s="225">
        <f>ROUND(I237*H237,2)</f>
        <v>0</v>
      </c>
      <c r="K237" s="221" t="s">
        <v>1</v>
      </c>
      <c r="L237" s="45"/>
      <c r="M237" s="226" t="s">
        <v>1</v>
      </c>
      <c r="N237" s="227" t="s">
        <v>41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243</v>
      </c>
      <c r="AT237" s="230" t="s">
        <v>154</v>
      </c>
      <c r="AU237" s="230" t="s">
        <v>86</v>
      </c>
      <c r="AY237" s="18" t="s">
        <v>151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84</v>
      </c>
      <c r="BK237" s="231">
        <f>ROUND(I237*H237,2)</f>
        <v>0</v>
      </c>
      <c r="BL237" s="18" t="s">
        <v>243</v>
      </c>
      <c r="BM237" s="230" t="s">
        <v>716</v>
      </c>
    </row>
    <row r="238" s="2" customFormat="1">
      <c r="A238" s="39"/>
      <c r="B238" s="40"/>
      <c r="C238" s="41"/>
      <c r="D238" s="234" t="s">
        <v>265</v>
      </c>
      <c r="E238" s="41"/>
      <c r="F238" s="277" t="s">
        <v>266</v>
      </c>
      <c r="G238" s="41"/>
      <c r="H238" s="41"/>
      <c r="I238" s="278"/>
      <c r="J238" s="41"/>
      <c r="K238" s="41"/>
      <c r="L238" s="45"/>
      <c r="M238" s="279"/>
      <c r="N238" s="280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265</v>
      </c>
      <c r="AU238" s="18" t="s">
        <v>86</v>
      </c>
    </row>
    <row r="239" s="14" customFormat="1">
      <c r="A239" s="14"/>
      <c r="B239" s="243"/>
      <c r="C239" s="244"/>
      <c r="D239" s="234" t="s">
        <v>167</v>
      </c>
      <c r="E239" s="245" t="s">
        <v>1</v>
      </c>
      <c r="F239" s="246" t="s">
        <v>267</v>
      </c>
      <c r="G239" s="244"/>
      <c r="H239" s="247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167</v>
      </c>
      <c r="AU239" s="253" t="s">
        <v>86</v>
      </c>
      <c r="AV239" s="14" t="s">
        <v>86</v>
      </c>
      <c r="AW239" s="14" t="s">
        <v>32</v>
      </c>
      <c r="AX239" s="14" t="s">
        <v>76</v>
      </c>
      <c r="AY239" s="253" t="s">
        <v>151</v>
      </c>
    </row>
    <row r="240" s="14" customFormat="1">
      <c r="A240" s="14"/>
      <c r="B240" s="243"/>
      <c r="C240" s="244"/>
      <c r="D240" s="234" t="s">
        <v>167</v>
      </c>
      <c r="E240" s="245" t="s">
        <v>1</v>
      </c>
      <c r="F240" s="246" t="s">
        <v>268</v>
      </c>
      <c r="G240" s="244"/>
      <c r="H240" s="247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167</v>
      </c>
      <c r="AU240" s="253" t="s">
        <v>86</v>
      </c>
      <c r="AV240" s="14" t="s">
        <v>86</v>
      </c>
      <c r="AW240" s="14" t="s">
        <v>32</v>
      </c>
      <c r="AX240" s="14" t="s">
        <v>76</v>
      </c>
      <c r="AY240" s="253" t="s">
        <v>151</v>
      </c>
    </row>
    <row r="241" s="16" customFormat="1">
      <c r="A241" s="16"/>
      <c r="B241" s="265"/>
      <c r="C241" s="266"/>
      <c r="D241" s="234" t="s">
        <v>167</v>
      </c>
      <c r="E241" s="267" t="s">
        <v>1</v>
      </c>
      <c r="F241" s="268" t="s">
        <v>178</v>
      </c>
      <c r="G241" s="266"/>
      <c r="H241" s="269">
        <v>2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5" t="s">
        <v>167</v>
      </c>
      <c r="AU241" s="275" t="s">
        <v>86</v>
      </c>
      <c r="AV241" s="16" t="s">
        <v>158</v>
      </c>
      <c r="AW241" s="16" t="s">
        <v>32</v>
      </c>
      <c r="AX241" s="16" t="s">
        <v>84</v>
      </c>
      <c r="AY241" s="275" t="s">
        <v>151</v>
      </c>
    </row>
    <row r="242" s="2" customFormat="1" ht="16.5" customHeight="1">
      <c r="A242" s="39"/>
      <c r="B242" s="40"/>
      <c r="C242" s="219" t="s">
        <v>392</v>
      </c>
      <c r="D242" s="219" t="s">
        <v>154</v>
      </c>
      <c r="E242" s="220" t="s">
        <v>274</v>
      </c>
      <c r="F242" s="221" t="s">
        <v>275</v>
      </c>
      <c r="G242" s="222" t="s">
        <v>203</v>
      </c>
      <c r="H242" s="223">
        <v>2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41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243</v>
      </c>
      <c r="AT242" s="230" t="s">
        <v>154</v>
      </c>
      <c r="AU242" s="230" t="s">
        <v>86</v>
      </c>
      <c r="AY242" s="18" t="s">
        <v>151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84</v>
      </c>
      <c r="BK242" s="231">
        <f>ROUND(I242*H242,2)</f>
        <v>0</v>
      </c>
      <c r="BL242" s="18" t="s">
        <v>243</v>
      </c>
      <c r="BM242" s="230" t="s">
        <v>717</v>
      </c>
    </row>
    <row r="243" s="2" customFormat="1">
      <c r="A243" s="39"/>
      <c r="B243" s="40"/>
      <c r="C243" s="41"/>
      <c r="D243" s="234" t="s">
        <v>265</v>
      </c>
      <c r="E243" s="41"/>
      <c r="F243" s="277" t="s">
        <v>266</v>
      </c>
      <c r="G243" s="41"/>
      <c r="H243" s="41"/>
      <c r="I243" s="278"/>
      <c r="J243" s="41"/>
      <c r="K243" s="41"/>
      <c r="L243" s="45"/>
      <c r="M243" s="279"/>
      <c r="N243" s="280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265</v>
      </c>
      <c r="AU243" s="18" t="s">
        <v>86</v>
      </c>
    </row>
    <row r="244" s="14" customFormat="1">
      <c r="A244" s="14"/>
      <c r="B244" s="243"/>
      <c r="C244" s="244"/>
      <c r="D244" s="234" t="s">
        <v>167</v>
      </c>
      <c r="E244" s="245" t="s">
        <v>1</v>
      </c>
      <c r="F244" s="246" t="s">
        <v>267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167</v>
      </c>
      <c r="AU244" s="253" t="s">
        <v>86</v>
      </c>
      <c r="AV244" s="14" t="s">
        <v>86</v>
      </c>
      <c r="AW244" s="14" t="s">
        <v>32</v>
      </c>
      <c r="AX244" s="14" t="s">
        <v>76</v>
      </c>
      <c r="AY244" s="253" t="s">
        <v>151</v>
      </c>
    </row>
    <row r="245" s="14" customFormat="1">
      <c r="A245" s="14"/>
      <c r="B245" s="243"/>
      <c r="C245" s="244"/>
      <c r="D245" s="234" t="s">
        <v>167</v>
      </c>
      <c r="E245" s="245" t="s">
        <v>1</v>
      </c>
      <c r="F245" s="246" t="s">
        <v>268</v>
      </c>
      <c r="G245" s="244"/>
      <c r="H245" s="247">
        <v>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167</v>
      </c>
      <c r="AU245" s="253" t="s">
        <v>86</v>
      </c>
      <c r="AV245" s="14" t="s">
        <v>86</v>
      </c>
      <c r="AW245" s="14" t="s">
        <v>32</v>
      </c>
      <c r="AX245" s="14" t="s">
        <v>76</v>
      </c>
      <c r="AY245" s="253" t="s">
        <v>151</v>
      </c>
    </row>
    <row r="246" s="16" customFormat="1">
      <c r="A246" s="16"/>
      <c r="B246" s="265"/>
      <c r="C246" s="266"/>
      <c r="D246" s="234" t="s">
        <v>167</v>
      </c>
      <c r="E246" s="267" t="s">
        <v>1</v>
      </c>
      <c r="F246" s="268" t="s">
        <v>178</v>
      </c>
      <c r="G246" s="266"/>
      <c r="H246" s="269">
        <v>2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75" t="s">
        <v>167</v>
      </c>
      <c r="AU246" s="275" t="s">
        <v>86</v>
      </c>
      <c r="AV246" s="16" t="s">
        <v>158</v>
      </c>
      <c r="AW246" s="16" t="s">
        <v>32</v>
      </c>
      <c r="AX246" s="16" t="s">
        <v>84</v>
      </c>
      <c r="AY246" s="275" t="s">
        <v>151</v>
      </c>
    </row>
    <row r="247" s="2" customFormat="1" ht="24.15" customHeight="1">
      <c r="A247" s="39"/>
      <c r="B247" s="40"/>
      <c r="C247" s="219" t="s">
        <v>400</v>
      </c>
      <c r="D247" s="219" t="s">
        <v>154</v>
      </c>
      <c r="E247" s="220" t="s">
        <v>277</v>
      </c>
      <c r="F247" s="221" t="s">
        <v>278</v>
      </c>
      <c r="G247" s="222" t="s">
        <v>203</v>
      </c>
      <c r="H247" s="223">
        <v>2</v>
      </c>
      <c r="I247" s="224"/>
      <c r="J247" s="225">
        <f>ROUND(I247*H247,2)</f>
        <v>0</v>
      </c>
      <c r="K247" s="221" t="s">
        <v>1</v>
      </c>
      <c r="L247" s="45"/>
      <c r="M247" s="226" t="s">
        <v>1</v>
      </c>
      <c r="N247" s="227" t="s">
        <v>41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243</v>
      </c>
      <c r="AT247" s="230" t="s">
        <v>154</v>
      </c>
      <c r="AU247" s="230" t="s">
        <v>86</v>
      </c>
      <c r="AY247" s="18" t="s">
        <v>151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84</v>
      </c>
      <c r="BK247" s="231">
        <f>ROUND(I247*H247,2)</f>
        <v>0</v>
      </c>
      <c r="BL247" s="18" t="s">
        <v>243</v>
      </c>
      <c r="BM247" s="230" t="s">
        <v>279</v>
      </c>
    </row>
    <row r="248" s="2" customFormat="1" ht="33" customHeight="1">
      <c r="A248" s="39"/>
      <c r="B248" s="40"/>
      <c r="C248" s="219" t="s">
        <v>507</v>
      </c>
      <c r="D248" s="219" t="s">
        <v>154</v>
      </c>
      <c r="E248" s="220" t="s">
        <v>281</v>
      </c>
      <c r="F248" s="221" t="s">
        <v>282</v>
      </c>
      <c r="G248" s="222" t="s">
        <v>203</v>
      </c>
      <c r="H248" s="223">
        <v>1</v>
      </c>
      <c r="I248" s="224"/>
      <c r="J248" s="225">
        <f>ROUND(I248*H248,2)</f>
        <v>0</v>
      </c>
      <c r="K248" s="221" t="s">
        <v>1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243</v>
      </c>
      <c r="AT248" s="230" t="s">
        <v>154</v>
      </c>
      <c r="AU248" s="230" t="s">
        <v>86</v>
      </c>
      <c r="AY248" s="18" t="s">
        <v>151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243</v>
      </c>
      <c r="BM248" s="230" t="s">
        <v>283</v>
      </c>
    </row>
    <row r="249" s="2" customFormat="1" ht="24.15" customHeight="1">
      <c r="A249" s="39"/>
      <c r="B249" s="40"/>
      <c r="C249" s="219" t="s">
        <v>510</v>
      </c>
      <c r="D249" s="219" t="s">
        <v>154</v>
      </c>
      <c r="E249" s="220" t="s">
        <v>508</v>
      </c>
      <c r="F249" s="221" t="s">
        <v>509</v>
      </c>
      <c r="G249" s="222" t="s">
        <v>203</v>
      </c>
      <c r="H249" s="223">
        <v>1</v>
      </c>
      <c r="I249" s="224"/>
      <c r="J249" s="225">
        <f>ROUND(I249*H249,2)</f>
        <v>0</v>
      </c>
      <c r="K249" s="221" t="s">
        <v>1</v>
      </c>
      <c r="L249" s="45"/>
      <c r="M249" s="226" t="s">
        <v>1</v>
      </c>
      <c r="N249" s="227" t="s">
        <v>41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243</v>
      </c>
      <c r="AT249" s="230" t="s">
        <v>154</v>
      </c>
      <c r="AU249" s="230" t="s">
        <v>86</v>
      </c>
      <c r="AY249" s="18" t="s">
        <v>151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84</v>
      </c>
      <c r="BK249" s="231">
        <f>ROUND(I249*H249,2)</f>
        <v>0</v>
      </c>
      <c r="BL249" s="18" t="s">
        <v>243</v>
      </c>
      <c r="BM249" s="230" t="s">
        <v>291</v>
      </c>
    </row>
    <row r="250" s="2" customFormat="1" ht="24.15" customHeight="1">
      <c r="A250" s="39"/>
      <c r="B250" s="40"/>
      <c r="C250" s="219" t="s">
        <v>512</v>
      </c>
      <c r="D250" s="219" t="s">
        <v>154</v>
      </c>
      <c r="E250" s="220" t="s">
        <v>293</v>
      </c>
      <c r="F250" s="221" t="s">
        <v>294</v>
      </c>
      <c r="G250" s="222" t="s">
        <v>203</v>
      </c>
      <c r="H250" s="223">
        <v>1</v>
      </c>
      <c r="I250" s="224"/>
      <c r="J250" s="225">
        <f>ROUND(I250*H250,2)</f>
        <v>0</v>
      </c>
      <c r="K250" s="221" t="s">
        <v>1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243</v>
      </c>
      <c r="AT250" s="230" t="s">
        <v>154</v>
      </c>
      <c r="AU250" s="230" t="s">
        <v>86</v>
      </c>
      <c r="AY250" s="18" t="s">
        <v>151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243</v>
      </c>
      <c r="BM250" s="230" t="s">
        <v>718</v>
      </c>
    </row>
    <row r="251" s="12" customFormat="1" ht="22.8" customHeight="1">
      <c r="A251" s="12"/>
      <c r="B251" s="203"/>
      <c r="C251" s="204"/>
      <c r="D251" s="205" t="s">
        <v>75</v>
      </c>
      <c r="E251" s="217" t="s">
        <v>300</v>
      </c>
      <c r="F251" s="217" t="s">
        <v>301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SUM(P252:P267)</f>
        <v>0</v>
      </c>
      <c r="Q251" s="211"/>
      <c r="R251" s="212">
        <f>SUM(R252:R267)</f>
        <v>0.15896</v>
      </c>
      <c r="S251" s="211"/>
      <c r="T251" s="213">
        <f>SUM(T252:T267)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86</v>
      </c>
      <c r="AT251" s="215" t="s">
        <v>75</v>
      </c>
      <c r="AU251" s="215" t="s">
        <v>84</v>
      </c>
      <c r="AY251" s="214" t="s">
        <v>151</v>
      </c>
      <c r="BK251" s="216">
        <f>SUM(BK252:BK267)</f>
        <v>0</v>
      </c>
    </row>
    <row r="252" s="2" customFormat="1" ht="16.5" customHeight="1">
      <c r="A252" s="39"/>
      <c r="B252" s="40"/>
      <c r="C252" s="219" t="s">
        <v>513</v>
      </c>
      <c r="D252" s="219" t="s">
        <v>154</v>
      </c>
      <c r="E252" s="220" t="s">
        <v>303</v>
      </c>
      <c r="F252" s="221" t="s">
        <v>304</v>
      </c>
      <c r="G252" s="222" t="s">
        <v>164</v>
      </c>
      <c r="H252" s="223">
        <v>32.96</v>
      </c>
      <c r="I252" s="224"/>
      <c r="J252" s="225">
        <f>ROUND(I252*H252,2)</f>
        <v>0</v>
      </c>
      <c r="K252" s="221" t="s">
        <v>181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0.00029999999999999996</v>
      </c>
      <c r="R252" s="228">
        <f>Q252*H252</f>
        <v>0.009888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243</v>
      </c>
      <c r="AT252" s="230" t="s">
        <v>154</v>
      </c>
      <c r="AU252" s="230" t="s">
        <v>86</v>
      </c>
      <c r="AY252" s="18" t="s">
        <v>151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243</v>
      </c>
      <c r="BM252" s="230" t="s">
        <v>305</v>
      </c>
    </row>
    <row r="253" s="14" customFormat="1">
      <c r="A253" s="14"/>
      <c r="B253" s="243"/>
      <c r="C253" s="244"/>
      <c r="D253" s="234" t="s">
        <v>167</v>
      </c>
      <c r="E253" s="245" t="s">
        <v>1</v>
      </c>
      <c r="F253" s="246" t="s">
        <v>306</v>
      </c>
      <c r="G253" s="244"/>
      <c r="H253" s="247">
        <v>0.96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167</v>
      </c>
      <c r="AU253" s="253" t="s">
        <v>86</v>
      </c>
      <c r="AV253" s="14" t="s">
        <v>86</v>
      </c>
      <c r="AW253" s="14" t="s">
        <v>32</v>
      </c>
      <c r="AX253" s="14" t="s">
        <v>76</v>
      </c>
      <c r="AY253" s="253" t="s">
        <v>151</v>
      </c>
    </row>
    <row r="254" s="14" customFormat="1">
      <c r="A254" s="14"/>
      <c r="B254" s="243"/>
      <c r="C254" s="244"/>
      <c r="D254" s="234" t="s">
        <v>167</v>
      </c>
      <c r="E254" s="245" t="s">
        <v>1</v>
      </c>
      <c r="F254" s="246" t="s">
        <v>177</v>
      </c>
      <c r="G254" s="244"/>
      <c r="H254" s="247">
        <v>32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167</v>
      </c>
      <c r="AU254" s="253" t="s">
        <v>86</v>
      </c>
      <c r="AV254" s="14" t="s">
        <v>86</v>
      </c>
      <c r="AW254" s="14" t="s">
        <v>32</v>
      </c>
      <c r="AX254" s="14" t="s">
        <v>76</v>
      </c>
      <c r="AY254" s="253" t="s">
        <v>151</v>
      </c>
    </row>
    <row r="255" s="16" customFormat="1">
      <c r="A255" s="16"/>
      <c r="B255" s="265"/>
      <c r="C255" s="266"/>
      <c r="D255" s="234" t="s">
        <v>167</v>
      </c>
      <c r="E255" s="267" t="s">
        <v>1</v>
      </c>
      <c r="F255" s="268" t="s">
        <v>178</v>
      </c>
      <c r="G255" s="266"/>
      <c r="H255" s="269">
        <v>32.96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5" t="s">
        <v>167</v>
      </c>
      <c r="AU255" s="275" t="s">
        <v>86</v>
      </c>
      <c r="AV255" s="16" t="s">
        <v>158</v>
      </c>
      <c r="AW255" s="16" t="s">
        <v>32</v>
      </c>
      <c r="AX255" s="16" t="s">
        <v>84</v>
      </c>
      <c r="AY255" s="275" t="s">
        <v>151</v>
      </c>
    </row>
    <row r="256" s="2" customFormat="1" ht="37.8" customHeight="1">
      <c r="A256" s="39"/>
      <c r="B256" s="40"/>
      <c r="C256" s="219" t="s">
        <v>517</v>
      </c>
      <c r="D256" s="219" t="s">
        <v>154</v>
      </c>
      <c r="E256" s="220" t="s">
        <v>514</v>
      </c>
      <c r="F256" s="221" t="s">
        <v>515</v>
      </c>
      <c r="G256" s="222" t="s">
        <v>187</v>
      </c>
      <c r="H256" s="223">
        <v>1.6</v>
      </c>
      <c r="I256" s="224"/>
      <c r="J256" s="225">
        <f>ROUND(I256*H256,2)</f>
        <v>0</v>
      </c>
      <c r="K256" s="221" t="s">
        <v>181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0.00153</v>
      </c>
      <c r="R256" s="228">
        <f>Q256*H256</f>
        <v>0.002448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243</v>
      </c>
      <c r="AT256" s="230" t="s">
        <v>154</v>
      </c>
      <c r="AU256" s="230" t="s">
        <v>86</v>
      </c>
      <c r="AY256" s="18" t="s">
        <v>151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243</v>
      </c>
      <c r="BM256" s="230" t="s">
        <v>516</v>
      </c>
    </row>
    <row r="257" s="2" customFormat="1" ht="33" customHeight="1">
      <c r="A257" s="39"/>
      <c r="B257" s="40"/>
      <c r="C257" s="281" t="s">
        <v>520</v>
      </c>
      <c r="D257" s="281" t="s">
        <v>313</v>
      </c>
      <c r="E257" s="282" t="s">
        <v>314</v>
      </c>
      <c r="F257" s="283" t="s">
        <v>315</v>
      </c>
      <c r="G257" s="284" t="s">
        <v>164</v>
      </c>
      <c r="H257" s="285">
        <v>0.576</v>
      </c>
      <c r="I257" s="286"/>
      <c r="J257" s="287">
        <f>ROUND(I257*H257,2)</f>
        <v>0</v>
      </c>
      <c r="K257" s="283" t="s">
        <v>181</v>
      </c>
      <c r="L257" s="288"/>
      <c r="M257" s="289" t="s">
        <v>1</v>
      </c>
      <c r="N257" s="290" t="s">
        <v>41</v>
      </c>
      <c r="O257" s="92"/>
      <c r="P257" s="228">
        <f>O257*H257</f>
        <v>0</v>
      </c>
      <c r="Q257" s="228">
        <v>0.021999999999999996</v>
      </c>
      <c r="R257" s="228">
        <f>Q257*H257</f>
        <v>0.012671999999999997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316</v>
      </c>
      <c r="AT257" s="230" t="s">
        <v>313</v>
      </c>
      <c r="AU257" s="230" t="s">
        <v>86</v>
      </c>
      <c r="AY257" s="18" t="s">
        <v>151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84</v>
      </c>
      <c r="BK257" s="231">
        <f>ROUND(I257*H257,2)</f>
        <v>0</v>
      </c>
      <c r="BL257" s="18" t="s">
        <v>243</v>
      </c>
      <c r="BM257" s="230" t="s">
        <v>518</v>
      </c>
    </row>
    <row r="258" s="14" customFormat="1">
      <c r="A258" s="14"/>
      <c r="B258" s="243"/>
      <c r="C258" s="244"/>
      <c r="D258" s="234" t="s">
        <v>167</v>
      </c>
      <c r="E258" s="245" t="s">
        <v>1</v>
      </c>
      <c r="F258" s="246" t="s">
        <v>519</v>
      </c>
      <c r="G258" s="244"/>
      <c r="H258" s="247">
        <v>0.576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167</v>
      </c>
      <c r="AU258" s="253" t="s">
        <v>86</v>
      </c>
      <c r="AV258" s="14" t="s">
        <v>86</v>
      </c>
      <c r="AW258" s="14" t="s">
        <v>32</v>
      </c>
      <c r="AX258" s="14" t="s">
        <v>84</v>
      </c>
      <c r="AY258" s="253" t="s">
        <v>151</v>
      </c>
    </row>
    <row r="259" s="2" customFormat="1" ht="33" customHeight="1">
      <c r="A259" s="39"/>
      <c r="B259" s="40"/>
      <c r="C259" s="219" t="s">
        <v>521</v>
      </c>
      <c r="D259" s="219" t="s">
        <v>154</v>
      </c>
      <c r="E259" s="220" t="s">
        <v>308</v>
      </c>
      <c r="F259" s="221" t="s">
        <v>309</v>
      </c>
      <c r="G259" s="222" t="s">
        <v>187</v>
      </c>
      <c r="H259" s="223">
        <v>41.6</v>
      </c>
      <c r="I259" s="224"/>
      <c r="J259" s="225">
        <f>ROUND(I259*H259,2)</f>
        <v>0</v>
      </c>
      <c r="K259" s="221" t="s">
        <v>181</v>
      </c>
      <c r="L259" s="45"/>
      <c r="M259" s="226" t="s">
        <v>1</v>
      </c>
      <c r="N259" s="227" t="s">
        <v>41</v>
      </c>
      <c r="O259" s="92"/>
      <c r="P259" s="228">
        <f>O259*H259</f>
        <v>0</v>
      </c>
      <c r="Q259" s="228">
        <v>0.00058</v>
      </c>
      <c r="R259" s="228">
        <f>Q259*H259</f>
        <v>0.024128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243</v>
      </c>
      <c r="AT259" s="230" t="s">
        <v>154</v>
      </c>
      <c r="AU259" s="230" t="s">
        <v>86</v>
      </c>
      <c r="AY259" s="18" t="s">
        <v>151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84</v>
      </c>
      <c r="BK259" s="231">
        <f>ROUND(I259*H259,2)</f>
        <v>0</v>
      </c>
      <c r="BL259" s="18" t="s">
        <v>243</v>
      </c>
      <c r="BM259" s="230" t="s">
        <v>310</v>
      </c>
    </row>
    <row r="260" s="14" customFormat="1">
      <c r="A260" s="14"/>
      <c r="B260" s="243"/>
      <c r="C260" s="244"/>
      <c r="D260" s="234" t="s">
        <v>167</v>
      </c>
      <c r="E260" s="245" t="s">
        <v>1</v>
      </c>
      <c r="F260" s="246" t="s">
        <v>311</v>
      </c>
      <c r="G260" s="244"/>
      <c r="H260" s="247">
        <v>9.6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167</v>
      </c>
      <c r="AU260" s="253" t="s">
        <v>86</v>
      </c>
      <c r="AV260" s="14" t="s">
        <v>86</v>
      </c>
      <c r="AW260" s="14" t="s">
        <v>32</v>
      </c>
      <c r="AX260" s="14" t="s">
        <v>76</v>
      </c>
      <c r="AY260" s="253" t="s">
        <v>151</v>
      </c>
    </row>
    <row r="261" s="14" customFormat="1">
      <c r="A261" s="14"/>
      <c r="B261" s="243"/>
      <c r="C261" s="244"/>
      <c r="D261" s="234" t="s">
        <v>167</v>
      </c>
      <c r="E261" s="245" t="s">
        <v>1</v>
      </c>
      <c r="F261" s="246" t="s">
        <v>177</v>
      </c>
      <c r="G261" s="244"/>
      <c r="H261" s="247">
        <v>32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167</v>
      </c>
      <c r="AU261" s="253" t="s">
        <v>86</v>
      </c>
      <c r="AV261" s="14" t="s">
        <v>86</v>
      </c>
      <c r="AW261" s="14" t="s">
        <v>32</v>
      </c>
      <c r="AX261" s="14" t="s">
        <v>76</v>
      </c>
      <c r="AY261" s="253" t="s">
        <v>151</v>
      </c>
    </row>
    <row r="262" s="16" customFormat="1">
      <c r="A262" s="16"/>
      <c r="B262" s="265"/>
      <c r="C262" s="266"/>
      <c r="D262" s="234" t="s">
        <v>167</v>
      </c>
      <c r="E262" s="267" t="s">
        <v>1</v>
      </c>
      <c r="F262" s="268" t="s">
        <v>178</v>
      </c>
      <c r="G262" s="266"/>
      <c r="H262" s="269">
        <v>41.6</v>
      </c>
      <c r="I262" s="270"/>
      <c r="J262" s="266"/>
      <c r="K262" s="266"/>
      <c r="L262" s="271"/>
      <c r="M262" s="272"/>
      <c r="N262" s="273"/>
      <c r="O262" s="273"/>
      <c r="P262" s="273"/>
      <c r="Q262" s="273"/>
      <c r="R262" s="273"/>
      <c r="S262" s="273"/>
      <c r="T262" s="274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5" t="s">
        <v>167</v>
      </c>
      <c r="AU262" s="275" t="s">
        <v>86</v>
      </c>
      <c r="AV262" s="16" t="s">
        <v>158</v>
      </c>
      <c r="AW262" s="16" t="s">
        <v>32</v>
      </c>
      <c r="AX262" s="16" t="s">
        <v>84</v>
      </c>
      <c r="AY262" s="275" t="s">
        <v>151</v>
      </c>
    </row>
    <row r="263" s="2" customFormat="1" ht="33" customHeight="1">
      <c r="A263" s="39"/>
      <c r="B263" s="40"/>
      <c r="C263" s="281" t="s">
        <v>522</v>
      </c>
      <c r="D263" s="281" t="s">
        <v>313</v>
      </c>
      <c r="E263" s="282" t="s">
        <v>314</v>
      </c>
      <c r="F263" s="283" t="s">
        <v>315</v>
      </c>
      <c r="G263" s="284" t="s">
        <v>164</v>
      </c>
      <c r="H263" s="285">
        <v>4.992</v>
      </c>
      <c r="I263" s="286"/>
      <c r="J263" s="287">
        <f>ROUND(I263*H263,2)</f>
        <v>0</v>
      </c>
      <c r="K263" s="283" t="s">
        <v>181</v>
      </c>
      <c r="L263" s="288"/>
      <c r="M263" s="289" t="s">
        <v>1</v>
      </c>
      <c r="N263" s="290" t="s">
        <v>41</v>
      </c>
      <c r="O263" s="92"/>
      <c r="P263" s="228">
        <f>O263*H263</f>
        <v>0</v>
      </c>
      <c r="Q263" s="228">
        <v>0.021999999999999996</v>
      </c>
      <c r="R263" s="228">
        <f>Q263*H263</f>
        <v>0.10982399999999998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316</v>
      </c>
      <c r="AT263" s="230" t="s">
        <v>313</v>
      </c>
      <c r="AU263" s="230" t="s">
        <v>86</v>
      </c>
      <c r="AY263" s="18" t="s">
        <v>151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84</v>
      </c>
      <c r="BK263" s="231">
        <f>ROUND(I263*H263,2)</f>
        <v>0</v>
      </c>
      <c r="BL263" s="18" t="s">
        <v>243</v>
      </c>
      <c r="BM263" s="230" t="s">
        <v>317</v>
      </c>
    </row>
    <row r="264" s="14" customFormat="1">
      <c r="A264" s="14"/>
      <c r="B264" s="243"/>
      <c r="C264" s="244"/>
      <c r="D264" s="234" t="s">
        <v>167</v>
      </c>
      <c r="E264" s="245" t="s">
        <v>1</v>
      </c>
      <c r="F264" s="246" t="s">
        <v>318</v>
      </c>
      <c r="G264" s="244"/>
      <c r="H264" s="247">
        <v>1.152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167</v>
      </c>
      <c r="AU264" s="253" t="s">
        <v>86</v>
      </c>
      <c r="AV264" s="14" t="s">
        <v>86</v>
      </c>
      <c r="AW264" s="14" t="s">
        <v>32</v>
      </c>
      <c r="AX264" s="14" t="s">
        <v>76</v>
      </c>
      <c r="AY264" s="253" t="s">
        <v>151</v>
      </c>
    </row>
    <row r="265" s="14" customFormat="1">
      <c r="A265" s="14"/>
      <c r="B265" s="243"/>
      <c r="C265" s="244"/>
      <c r="D265" s="234" t="s">
        <v>167</v>
      </c>
      <c r="E265" s="245" t="s">
        <v>1</v>
      </c>
      <c r="F265" s="246" t="s">
        <v>319</v>
      </c>
      <c r="G265" s="244"/>
      <c r="H265" s="247">
        <v>3.84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167</v>
      </c>
      <c r="AU265" s="253" t="s">
        <v>86</v>
      </c>
      <c r="AV265" s="14" t="s">
        <v>86</v>
      </c>
      <c r="AW265" s="14" t="s">
        <v>32</v>
      </c>
      <c r="AX265" s="14" t="s">
        <v>76</v>
      </c>
      <c r="AY265" s="253" t="s">
        <v>151</v>
      </c>
    </row>
    <row r="266" s="16" customFormat="1">
      <c r="A266" s="16"/>
      <c r="B266" s="265"/>
      <c r="C266" s="266"/>
      <c r="D266" s="234" t="s">
        <v>167</v>
      </c>
      <c r="E266" s="267" t="s">
        <v>1</v>
      </c>
      <c r="F266" s="268" t="s">
        <v>178</v>
      </c>
      <c r="G266" s="266"/>
      <c r="H266" s="269">
        <v>4.992</v>
      </c>
      <c r="I266" s="270"/>
      <c r="J266" s="266"/>
      <c r="K266" s="266"/>
      <c r="L266" s="271"/>
      <c r="M266" s="272"/>
      <c r="N266" s="273"/>
      <c r="O266" s="273"/>
      <c r="P266" s="273"/>
      <c r="Q266" s="273"/>
      <c r="R266" s="273"/>
      <c r="S266" s="273"/>
      <c r="T266" s="274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75" t="s">
        <v>167</v>
      </c>
      <c r="AU266" s="275" t="s">
        <v>86</v>
      </c>
      <c r="AV266" s="16" t="s">
        <v>158</v>
      </c>
      <c r="AW266" s="16" t="s">
        <v>32</v>
      </c>
      <c r="AX266" s="16" t="s">
        <v>84</v>
      </c>
      <c r="AY266" s="275" t="s">
        <v>151</v>
      </c>
    </row>
    <row r="267" s="2" customFormat="1" ht="24.15" customHeight="1">
      <c r="A267" s="39"/>
      <c r="B267" s="40"/>
      <c r="C267" s="219" t="s">
        <v>523</v>
      </c>
      <c r="D267" s="219" t="s">
        <v>154</v>
      </c>
      <c r="E267" s="220" t="s">
        <v>321</v>
      </c>
      <c r="F267" s="221" t="s">
        <v>322</v>
      </c>
      <c r="G267" s="222" t="s">
        <v>242</v>
      </c>
      <c r="H267" s="276"/>
      <c r="I267" s="224"/>
      <c r="J267" s="225">
        <f>ROUND(I267*H267,2)</f>
        <v>0</v>
      </c>
      <c r="K267" s="221" t="s">
        <v>181</v>
      </c>
      <c r="L267" s="45"/>
      <c r="M267" s="226" t="s">
        <v>1</v>
      </c>
      <c r="N267" s="227" t="s">
        <v>41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243</v>
      </c>
      <c r="AT267" s="230" t="s">
        <v>154</v>
      </c>
      <c r="AU267" s="230" t="s">
        <v>86</v>
      </c>
      <c r="AY267" s="18" t="s">
        <v>151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84</v>
      </c>
      <c r="BK267" s="231">
        <f>ROUND(I267*H267,2)</f>
        <v>0</v>
      </c>
      <c r="BL267" s="18" t="s">
        <v>243</v>
      </c>
      <c r="BM267" s="230" t="s">
        <v>323</v>
      </c>
    </row>
    <row r="268" s="12" customFormat="1" ht="22.8" customHeight="1">
      <c r="A268" s="12"/>
      <c r="B268" s="203"/>
      <c r="C268" s="204"/>
      <c r="D268" s="205" t="s">
        <v>75</v>
      </c>
      <c r="E268" s="217" t="s">
        <v>324</v>
      </c>
      <c r="F268" s="217" t="s">
        <v>325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SUM(P269:P283)</f>
        <v>0</v>
      </c>
      <c r="Q268" s="211"/>
      <c r="R268" s="212">
        <f>SUM(R269:R283)</f>
        <v>0.39863819999999992</v>
      </c>
      <c r="S268" s="211"/>
      <c r="T268" s="213">
        <f>SUM(T269:T283)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86</v>
      </c>
      <c r="AT268" s="215" t="s">
        <v>75</v>
      </c>
      <c r="AU268" s="215" t="s">
        <v>84</v>
      </c>
      <c r="AY268" s="214" t="s">
        <v>151</v>
      </c>
      <c r="BK268" s="216">
        <f>SUM(BK269:BK283)</f>
        <v>0</v>
      </c>
    </row>
    <row r="269" s="2" customFormat="1" ht="24.15" customHeight="1">
      <c r="A269" s="39"/>
      <c r="B269" s="40"/>
      <c r="C269" s="219" t="s">
        <v>525</v>
      </c>
      <c r="D269" s="219" t="s">
        <v>154</v>
      </c>
      <c r="E269" s="220" t="s">
        <v>327</v>
      </c>
      <c r="F269" s="221" t="s">
        <v>328</v>
      </c>
      <c r="G269" s="222" t="s">
        <v>164</v>
      </c>
      <c r="H269" s="223">
        <v>52.94</v>
      </c>
      <c r="I269" s="224"/>
      <c r="J269" s="225">
        <f>ROUND(I269*H269,2)</f>
        <v>0</v>
      </c>
      <c r="K269" s="221" t="s">
        <v>181</v>
      </c>
      <c r="L269" s="45"/>
      <c r="M269" s="226" t="s">
        <v>1</v>
      </c>
      <c r="N269" s="227" t="s">
        <v>41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243</v>
      </c>
      <c r="AT269" s="230" t="s">
        <v>154</v>
      </c>
      <c r="AU269" s="230" t="s">
        <v>86</v>
      </c>
      <c r="AY269" s="18" t="s">
        <v>151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0</v>
      </c>
      <c r="BL269" s="18" t="s">
        <v>243</v>
      </c>
      <c r="BM269" s="230" t="s">
        <v>329</v>
      </c>
    </row>
    <row r="270" s="14" customFormat="1">
      <c r="A270" s="14"/>
      <c r="B270" s="243"/>
      <c r="C270" s="244"/>
      <c r="D270" s="234" t="s">
        <v>167</v>
      </c>
      <c r="E270" s="245" t="s">
        <v>1</v>
      </c>
      <c r="F270" s="246" t="s">
        <v>719</v>
      </c>
      <c r="G270" s="244"/>
      <c r="H270" s="247">
        <v>52.94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167</v>
      </c>
      <c r="AU270" s="253" t="s">
        <v>86</v>
      </c>
      <c r="AV270" s="14" t="s">
        <v>86</v>
      </c>
      <c r="AW270" s="14" t="s">
        <v>32</v>
      </c>
      <c r="AX270" s="14" t="s">
        <v>84</v>
      </c>
      <c r="AY270" s="253" t="s">
        <v>151</v>
      </c>
    </row>
    <row r="271" s="2" customFormat="1" ht="16.5" customHeight="1">
      <c r="A271" s="39"/>
      <c r="B271" s="40"/>
      <c r="C271" s="219" t="s">
        <v>526</v>
      </c>
      <c r="D271" s="219" t="s">
        <v>154</v>
      </c>
      <c r="E271" s="220" t="s">
        <v>331</v>
      </c>
      <c r="F271" s="221" t="s">
        <v>332</v>
      </c>
      <c r="G271" s="222" t="s">
        <v>164</v>
      </c>
      <c r="H271" s="223">
        <v>52.94</v>
      </c>
      <c r="I271" s="224"/>
      <c r="J271" s="225">
        <f>ROUND(I271*H271,2)</f>
        <v>0</v>
      </c>
      <c r="K271" s="221" t="s">
        <v>181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243</v>
      </c>
      <c r="AT271" s="230" t="s">
        <v>154</v>
      </c>
      <c r="AU271" s="230" t="s">
        <v>86</v>
      </c>
      <c r="AY271" s="18" t="s">
        <v>151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0</v>
      </c>
      <c r="BL271" s="18" t="s">
        <v>243</v>
      </c>
      <c r="BM271" s="230" t="s">
        <v>333</v>
      </c>
    </row>
    <row r="272" s="14" customFormat="1">
      <c r="A272" s="14"/>
      <c r="B272" s="243"/>
      <c r="C272" s="244"/>
      <c r="D272" s="234" t="s">
        <v>167</v>
      </c>
      <c r="E272" s="245" t="s">
        <v>1</v>
      </c>
      <c r="F272" s="246" t="s">
        <v>719</v>
      </c>
      <c r="G272" s="244"/>
      <c r="H272" s="247">
        <v>52.94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167</v>
      </c>
      <c r="AU272" s="253" t="s">
        <v>86</v>
      </c>
      <c r="AV272" s="14" t="s">
        <v>86</v>
      </c>
      <c r="AW272" s="14" t="s">
        <v>32</v>
      </c>
      <c r="AX272" s="14" t="s">
        <v>84</v>
      </c>
      <c r="AY272" s="253" t="s">
        <v>151</v>
      </c>
    </row>
    <row r="273" s="2" customFormat="1" ht="24.15" customHeight="1">
      <c r="A273" s="39"/>
      <c r="B273" s="40"/>
      <c r="C273" s="219" t="s">
        <v>527</v>
      </c>
      <c r="D273" s="219" t="s">
        <v>154</v>
      </c>
      <c r="E273" s="220" t="s">
        <v>335</v>
      </c>
      <c r="F273" s="221" t="s">
        <v>336</v>
      </c>
      <c r="G273" s="222" t="s">
        <v>164</v>
      </c>
      <c r="H273" s="223">
        <v>52.94</v>
      </c>
      <c r="I273" s="224"/>
      <c r="J273" s="225">
        <f>ROUND(I273*H273,2)</f>
        <v>0</v>
      </c>
      <c r="K273" s="221" t="s">
        <v>181</v>
      </c>
      <c r="L273" s="45"/>
      <c r="M273" s="226" t="s">
        <v>1</v>
      </c>
      <c r="N273" s="227" t="s">
        <v>41</v>
      </c>
      <c r="O273" s="92"/>
      <c r="P273" s="228">
        <f>O273*H273</f>
        <v>0</v>
      </c>
      <c r="Q273" s="228">
        <v>3E-05</v>
      </c>
      <c r="R273" s="228">
        <f>Q273*H273</f>
        <v>0.0015882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243</v>
      </c>
      <c r="AT273" s="230" t="s">
        <v>154</v>
      </c>
      <c r="AU273" s="230" t="s">
        <v>86</v>
      </c>
      <c r="AY273" s="18" t="s">
        <v>151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243</v>
      </c>
      <c r="BM273" s="230" t="s">
        <v>337</v>
      </c>
    </row>
    <row r="274" s="14" customFormat="1">
      <c r="A274" s="14"/>
      <c r="B274" s="243"/>
      <c r="C274" s="244"/>
      <c r="D274" s="234" t="s">
        <v>167</v>
      </c>
      <c r="E274" s="245" t="s">
        <v>1</v>
      </c>
      <c r="F274" s="246" t="s">
        <v>719</v>
      </c>
      <c r="G274" s="244"/>
      <c r="H274" s="247">
        <v>52.94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167</v>
      </c>
      <c r="AU274" s="253" t="s">
        <v>86</v>
      </c>
      <c r="AV274" s="14" t="s">
        <v>86</v>
      </c>
      <c r="AW274" s="14" t="s">
        <v>32</v>
      </c>
      <c r="AX274" s="14" t="s">
        <v>84</v>
      </c>
      <c r="AY274" s="253" t="s">
        <v>151</v>
      </c>
    </row>
    <row r="275" s="2" customFormat="1" ht="33" customHeight="1">
      <c r="A275" s="39"/>
      <c r="B275" s="40"/>
      <c r="C275" s="219" t="s">
        <v>528</v>
      </c>
      <c r="D275" s="219" t="s">
        <v>154</v>
      </c>
      <c r="E275" s="220" t="s">
        <v>339</v>
      </c>
      <c r="F275" s="221" t="s">
        <v>340</v>
      </c>
      <c r="G275" s="222" t="s">
        <v>164</v>
      </c>
      <c r="H275" s="223">
        <v>52.94</v>
      </c>
      <c r="I275" s="224"/>
      <c r="J275" s="225">
        <f>ROUND(I275*H275,2)</f>
        <v>0</v>
      </c>
      <c r="K275" s="221" t="s">
        <v>165</v>
      </c>
      <c r="L275" s="45"/>
      <c r="M275" s="226" t="s">
        <v>1</v>
      </c>
      <c r="N275" s="227" t="s">
        <v>41</v>
      </c>
      <c r="O275" s="92"/>
      <c r="P275" s="228">
        <f>O275*H275</f>
        <v>0</v>
      </c>
      <c r="Q275" s="228">
        <v>0.0075</v>
      </c>
      <c r="R275" s="228">
        <f>Q275*H275</f>
        <v>0.39704999999999992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243</v>
      </c>
      <c r="AT275" s="230" t="s">
        <v>154</v>
      </c>
      <c r="AU275" s="230" t="s">
        <v>86</v>
      </c>
      <c r="AY275" s="18" t="s">
        <v>151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84</v>
      </c>
      <c r="BK275" s="231">
        <f>ROUND(I275*H275,2)</f>
        <v>0</v>
      </c>
      <c r="BL275" s="18" t="s">
        <v>243</v>
      </c>
      <c r="BM275" s="230" t="s">
        <v>341</v>
      </c>
    </row>
    <row r="276" s="14" customFormat="1">
      <c r="A276" s="14"/>
      <c r="B276" s="243"/>
      <c r="C276" s="244"/>
      <c r="D276" s="234" t="s">
        <v>167</v>
      </c>
      <c r="E276" s="245" t="s">
        <v>1</v>
      </c>
      <c r="F276" s="246" t="s">
        <v>719</v>
      </c>
      <c r="G276" s="244"/>
      <c r="H276" s="247">
        <v>52.94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167</v>
      </c>
      <c r="AU276" s="253" t="s">
        <v>86</v>
      </c>
      <c r="AV276" s="14" t="s">
        <v>86</v>
      </c>
      <c r="AW276" s="14" t="s">
        <v>32</v>
      </c>
      <c r="AX276" s="14" t="s">
        <v>84</v>
      </c>
      <c r="AY276" s="253" t="s">
        <v>151</v>
      </c>
    </row>
    <row r="277" s="2" customFormat="1" ht="24.15" customHeight="1">
      <c r="A277" s="39"/>
      <c r="B277" s="40"/>
      <c r="C277" s="219" t="s">
        <v>529</v>
      </c>
      <c r="D277" s="219" t="s">
        <v>154</v>
      </c>
      <c r="E277" s="220" t="s">
        <v>343</v>
      </c>
      <c r="F277" s="221" t="s">
        <v>344</v>
      </c>
      <c r="G277" s="222" t="s">
        <v>242</v>
      </c>
      <c r="H277" s="276"/>
      <c r="I277" s="224"/>
      <c r="J277" s="225">
        <f>ROUND(I277*H277,2)</f>
        <v>0</v>
      </c>
      <c r="K277" s="221" t="s">
        <v>181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243</v>
      </c>
      <c r="AT277" s="230" t="s">
        <v>154</v>
      </c>
      <c r="AU277" s="230" t="s">
        <v>86</v>
      </c>
      <c r="AY277" s="18" t="s">
        <v>151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243</v>
      </c>
      <c r="BM277" s="230" t="s">
        <v>345</v>
      </c>
    </row>
    <row r="278" s="2" customFormat="1" ht="24.15" customHeight="1">
      <c r="A278" s="39"/>
      <c r="B278" s="40"/>
      <c r="C278" s="219" t="s">
        <v>531</v>
      </c>
      <c r="D278" s="219" t="s">
        <v>154</v>
      </c>
      <c r="E278" s="220" t="s">
        <v>347</v>
      </c>
      <c r="F278" s="221" t="s">
        <v>348</v>
      </c>
      <c r="G278" s="222" t="s">
        <v>164</v>
      </c>
      <c r="H278" s="223">
        <v>52.94</v>
      </c>
      <c r="I278" s="224"/>
      <c r="J278" s="225">
        <f>ROUND(I278*H278,2)</f>
        <v>0</v>
      </c>
      <c r="K278" s="221" t="s">
        <v>1</v>
      </c>
      <c r="L278" s="45"/>
      <c r="M278" s="226" t="s">
        <v>1</v>
      </c>
      <c r="N278" s="227" t="s">
        <v>41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243</v>
      </c>
      <c r="AT278" s="230" t="s">
        <v>154</v>
      </c>
      <c r="AU278" s="230" t="s">
        <v>86</v>
      </c>
      <c r="AY278" s="18" t="s">
        <v>151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84</v>
      </c>
      <c r="BK278" s="231">
        <f>ROUND(I278*H278,2)</f>
        <v>0</v>
      </c>
      <c r="BL278" s="18" t="s">
        <v>243</v>
      </c>
      <c r="BM278" s="230" t="s">
        <v>349</v>
      </c>
    </row>
    <row r="279" s="14" customFormat="1">
      <c r="A279" s="14"/>
      <c r="B279" s="243"/>
      <c r="C279" s="244"/>
      <c r="D279" s="234" t="s">
        <v>167</v>
      </c>
      <c r="E279" s="245" t="s">
        <v>1</v>
      </c>
      <c r="F279" s="246" t="s">
        <v>719</v>
      </c>
      <c r="G279" s="244"/>
      <c r="H279" s="247">
        <v>52.94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167</v>
      </c>
      <c r="AU279" s="253" t="s">
        <v>86</v>
      </c>
      <c r="AV279" s="14" t="s">
        <v>86</v>
      </c>
      <c r="AW279" s="14" t="s">
        <v>32</v>
      </c>
      <c r="AX279" s="14" t="s">
        <v>84</v>
      </c>
      <c r="AY279" s="253" t="s">
        <v>151</v>
      </c>
    </row>
    <row r="280" s="2" customFormat="1" ht="16.5" customHeight="1">
      <c r="A280" s="39"/>
      <c r="B280" s="40"/>
      <c r="C280" s="219" t="s">
        <v>533</v>
      </c>
      <c r="D280" s="219" t="s">
        <v>154</v>
      </c>
      <c r="E280" s="220" t="s">
        <v>351</v>
      </c>
      <c r="F280" s="221" t="s">
        <v>352</v>
      </c>
      <c r="G280" s="222" t="s">
        <v>187</v>
      </c>
      <c r="H280" s="223">
        <v>40</v>
      </c>
      <c r="I280" s="224"/>
      <c r="J280" s="225">
        <f>ROUND(I280*H280,2)</f>
        <v>0</v>
      </c>
      <c r="K280" s="221" t="s">
        <v>1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243</v>
      </c>
      <c r="AT280" s="230" t="s">
        <v>154</v>
      </c>
      <c r="AU280" s="230" t="s">
        <v>86</v>
      </c>
      <c r="AY280" s="18" t="s">
        <v>151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243</v>
      </c>
      <c r="BM280" s="230" t="s">
        <v>353</v>
      </c>
    </row>
    <row r="281" s="14" customFormat="1">
      <c r="A281" s="14"/>
      <c r="B281" s="243"/>
      <c r="C281" s="244"/>
      <c r="D281" s="234" t="s">
        <v>167</v>
      </c>
      <c r="E281" s="245" t="s">
        <v>1</v>
      </c>
      <c r="F281" s="246" t="s">
        <v>532</v>
      </c>
      <c r="G281" s="244"/>
      <c r="H281" s="247">
        <v>40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167</v>
      </c>
      <c r="AU281" s="253" t="s">
        <v>86</v>
      </c>
      <c r="AV281" s="14" t="s">
        <v>86</v>
      </c>
      <c r="AW281" s="14" t="s">
        <v>32</v>
      </c>
      <c r="AX281" s="14" t="s">
        <v>84</v>
      </c>
      <c r="AY281" s="253" t="s">
        <v>151</v>
      </c>
    </row>
    <row r="282" s="2" customFormat="1" ht="16.5" customHeight="1">
      <c r="A282" s="39"/>
      <c r="B282" s="40"/>
      <c r="C282" s="219" t="s">
        <v>536</v>
      </c>
      <c r="D282" s="219" t="s">
        <v>154</v>
      </c>
      <c r="E282" s="220" t="s">
        <v>356</v>
      </c>
      <c r="F282" s="221" t="s">
        <v>357</v>
      </c>
      <c r="G282" s="222" t="s">
        <v>187</v>
      </c>
      <c r="H282" s="223">
        <v>4</v>
      </c>
      <c r="I282" s="224"/>
      <c r="J282" s="225">
        <f>ROUND(I282*H282,2)</f>
        <v>0</v>
      </c>
      <c r="K282" s="221" t="s">
        <v>1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243</v>
      </c>
      <c r="AT282" s="230" t="s">
        <v>154</v>
      </c>
      <c r="AU282" s="230" t="s">
        <v>86</v>
      </c>
      <c r="AY282" s="18" t="s">
        <v>151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243</v>
      </c>
      <c r="BM282" s="230" t="s">
        <v>720</v>
      </c>
    </row>
    <row r="283" s="14" customFormat="1">
      <c r="A283" s="14"/>
      <c r="B283" s="243"/>
      <c r="C283" s="244"/>
      <c r="D283" s="234" t="s">
        <v>167</v>
      </c>
      <c r="E283" s="245" t="s">
        <v>1</v>
      </c>
      <c r="F283" s="246" t="s">
        <v>535</v>
      </c>
      <c r="G283" s="244"/>
      <c r="H283" s="247">
        <v>4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167</v>
      </c>
      <c r="AU283" s="253" t="s">
        <v>86</v>
      </c>
      <c r="AV283" s="14" t="s">
        <v>86</v>
      </c>
      <c r="AW283" s="14" t="s">
        <v>32</v>
      </c>
      <c r="AX283" s="14" t="s">
        <v>84</v>
      </c>
      <c r="AY283" s="253" t="s">
        <v>151</v>
      </c>
    </row>
    <row r="284" s="12" customFormat="1" ht="22.8" customHeight="1">
      <c r="A284" s="12"/>
      <c r="B284" s="203"/>
      <c r="C284" s="204"/>
      <c r="D284" s="205" t="s">
        <v>75</v>
      </c>
      <c r="E284" s="217" t="s">
        <v>360</v>
      </c>
      <c r="F284" s="217" t="s">
        <v>361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P285</f>
        <v>0</v>
      </c>
      <c r="Q284" s="211"/>
      <c r="R284" s="212">
        <f>R285</f>
        <v>0</v>
      </c>
      <c r="S284" s="211"/>
      <c r="T284" s="213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86</v>
      </c>
      <c r="AT284" s="215" t="s">
        <v>75</v>
      </c>
      <c r="AU284" s="215" t="s">
        <v>84</v>
      </c>
      <c r="AY284" s="214" t="s">
        <v>151</v>
      </c>
      <c r="BK284" s="216">
        <f>BK285</f>
        <v>0</v>
      </c>
    </row>
    <row r="285" s="2" customFormat="1" ht="24.15" customHeight="1">
      <c r="A285" s="39"/>
      <c r="B285" s="40"/>
      <c r="C285" s="219" t="s">
        <v>538</v>
      </c>
      <c r="D285" s="219" t="s">
        <v>154</v>
      </c>
      <c r="E285" s="220" t="s">
        <v>363</v>
      </c>
      <c r="F285" s="221" t="s">
        <v>364</v>
      </c>
      <c r="G285" s="222" t="s">
        <v>203</v>
      </c>
      <c r="H285" s="223">
        <v>3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243</v>
      </c>
      <c r="AT285" s="230" t="s">
        <v>154</v>
      </c>
      <c r="AU285" s="230" t="s">
        <v>86</v>
      </c>
      <c r="AY285" s="18" t="s">
        <v>151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243</v>
      </c>
      <c r="BM285" s="230" t="s">
        <v>721</v>
      </c>
    </row>
    <row r="286" s="12" customFormat="1" ht="22.8" customHeight="1">
      <c r="A286" s="12"/>
      <c r="B286" s="203"/>
      <c r="C286" s="204"/>
      <c r="D286" s="205" t="s">
        <v>75</v>
      </c>
      <c r="E286" s="217" t="s">
        <v>366</v>
      </c>
      <c r="F286" s="217" t="s">
        <v>367</v>
      </c>
      <c r="G286" s="204"/>
      <c r="H286" s="204"/>
      <c r="I286" s="207"/>
      <c r="J286" s="218">
        <f>BK286</f>
        <v>0</v>
      </c>
      <c r="K286" s="204"/>
      <c r="L286" s="209"/>
      <c r="M286" s="210"/>
      <c r="N286" s="211"/>
      <c r="O286" s="211"/>
      <c r="P286" s="212">
        <f>SUM(P287:P311)</f>
        <v>0</v>
      </c>
      <c r="Q286" s="211"/>
      <c r="R286" s="212">
        <f>SUM(R287:R311)</f>
        <v>0.15686000000000003</v>
      </c>
      <c r="S286" s="211"/>
      <c r="T286" s="213">
        <f>SUM(T287:T311)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86</v>
      </c>
      <c r="AT286" s="215" t="s">
        <v>75</v>
      </c>
      <c r="AU286" s="215" t="s">
        <v>84</v>
      </c>
      <c r="AY286" s="214" t="s">
        <v>151</v>
      </c>
      <c r="BK286" s="216">
        <f>SUM(BK287:BK311)</f>
        <v>0</v>
      </c>
    </row>
    <row r="287" s="2" customFormat="1" ht="24.15" customHeight="1">
      <c r="A287" s="39"/>
      <c r="B287" s="40"/>
      <c r="C287" s="219" t="s">
        <v>542</v>
      </c>
      <c r="D287" s="219" t="s">
        <v>154</v>
      </c>
      <c r="E287" s="220" t="s">
        <v>369</v>
      </c>
      <c r="F287" s="221" t="s">
        <v>370</v>
      </c>
      <c r="G287" s="222" t="s">
        <v>164</v>
      </c>
      <c r="H287" s="223">
        <v>313.72000000000004</v>
      </c>
      <c r="I287" s="224"/>
      <c r="J287" s="225">
        <f>ROUND(I287*H287,2)</f>
        <v>0</v>
      </c>
      <c r="K287" s="221" t="s">
        <v>165</v>
      </c>
      <c r="L287" s="45"/>
      <c r="M287" s="226" t="s">
        <v>1</v>
      </c>
      <c r="N287" s="227" t="s">
        <v>41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243</v>
      </c>
      <c r="AT287" s="230" t="s">
        <v>154</v>
      </c>
      <c r="AU287" s="230" t="s">
        <v>86</v>
      </c>
      <c r="AY287" s="18" t="s">
        <v>151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84</v>
      </c>
      <c r="BK287" s="231">
        <f>ROUND(I287*H287,2)</f>
        <v>0</v>
      </c>
      <c r="BL287" s="18" t="s">
        <v>243</v>
      </c>
      <c r="BM287" s="230" t="s">
        <v>371</v>
      </c>
    </row>
    <row r="288" s="14" customFormat="1">
      <c r="A288" s="14"/>
      <c r="B288" s="243"/>
      <c r="C288" s="244"/>
      <c r="D288" s="234" t="s">
        <v>167</v>
      </c>
      <c r="E288" s="245" t="s">
        <v>1</v>
      </c>
      <c r="F288" s="246" t="s">
        <v>372</v>
      </c>
      <c r="G288" s="244"/>
      <c r="H288" s="247">
        <v>32.76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167</v>
      </c>
      <c r="AU288" s="253" t="s">
        <v>86</v>
      </c>
      <c r="AV288" s="14" t="s">
        <v>86</v>
      </c>
      <c r="AW288" s="14" t="s">
        <v>32</v>
      </c>
      <c r="AX288" s="14" t="s">
        <v>76</v>
      </c>
      <c r="AY288" s="253" t="s">
        <v>151</v>
      </c>
    </row>
    <row r="289" s="14" customFormat="1">
      <c r="A289" s="14"/>
      <c r="B289" s="243"/>
      <c r="C289" s="244"/>
      <c r="D289" s="234" t="s">
        <v>167</v>
      </c>
      <c r="E289" s="245" t="s">
        <v>1</v>
      </c>
      <c r="F289" s="246" t="s">
        <v>373</v>
      </c>
      <c r="G289" s="244"/>
      <c r="H289" s="247">
        <v>59.28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167</v>
      </c>
      <c r="AU289" s="253" t="s">
        <v>86</v>
      </c>
      <c r="AV289" s="14" t="s">
        <v>86</v>
      </c>
      <c r="AW289" s="14" t="s">
        <v>32</v>
      </c>
      <c r="AX289" s="14" t="s">
        <v>76</v>
      </c>
      <c r="AY289" s="253" t="s">
        <v>151</v>
      </c>
    </row>
    <row r="290" s="14" customFormat="1">
      <c r="A290" s="14"/>
      <c r="B290" s="243"/>
      <c r="C290" s="244"/>
      <c r="D290" s="234" t="s">
        <v>167</v>
      </c>
      <c r="E290" s="245" t="s">
        <v>1</v>
      </c>
      <c r="F290" s="246" t="s">
        <v>539</v>
      </c>
      <c r="G290" s="244"/>
      <c r="H290" s="247">
        <v>48.1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167</v>
      </c>
      <c r="AU290" s="253" t="s">
        <v>86</v>
      </c>
      <c r="AV290" s="14" t="s">
        <v>86</v>
      </c>
      <c r="AW290" s="14" t="s">
        <v>32</v>
      </c>
      <c r="AX290" s="14" t="s">
        <v>76</v>
      </c>
      <c r="AY290" s="253" t="s">
        <v>151</v>
      </c>
    </row>
    <row r="291" s="14" customFormat="1">
      <c r="A291" s="14"/>
      <c r="B291" s="243"/>
      <c r="C291" s="244"/>
      <c r="D291" s="234" t="s">
        <v>167</v>
      </c>
      <c r="E291" s="245" t="s">
        <v>1</v>
      </c>
      <c r="F291" s="246" t="s">
        <v>540</v>
      </c>
      <c r="G291" s="244"/>
      <c r="H291" s="247">
        <v>59.08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167</v>
      </c>
      <c r="AU291" s="253" t="s">
        <v>86</v>
      </c>
      <c r="AV291" s="14" t="s">
        <v>86</v>
      </c>
      <c r="AW291" s="14" t="s">
        <v>32</v>
      </c>
      <c r="AX291" s="14" t="s">
        <v>76</v>
      </c>
      <c r="AY291" s="253" t="s">
        <v>151</v>
      </c>
    </row>
    <row r="292" s="15" customFormat="1">
      <c r="A292" s="15"/>
      <c r="B292" s="254"/>
      <c r="C292" s="255"/>
      <c r="D292" s="234" t="s">
        <v>167</v>
      </c>
      <c r="E292" s="256" t="s">
        <v>1</v>
      </c>
      <c r="F292" s="257" t="s">
        <v>175</v>
      </c>
      <c r="G292" s="255"/>
      <c r="H292" s="258">
        <v>199.21999999999997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167</v>
      </c>
      <c r="AU292" s="264" t="s">
        <v>86</v>
      </c>
      <c r="AV292" s="15" t="s">
        <v>176</v>
      </c>
      <c r="AW292" s="15" t="s">
        <v>32</v>
      </c>
      <c r="AX292" s="15" t="s">
        <v>76</v>
      </c>
      <c r="AY292" s="264" t="s">
        <v>151</v>
      </c>
    </row>
    <row r="293" s="14" customFormat="1">
      <c r="A293" s="14"/>
      <c r="B293" s="243"/>
      <c r="C293" s="244"/>
      <c r="D293" s="234" t="s">
        <v>167</v>
      </c>
      <c r="E293" s="245" t="s">
        <v>1</v>
      </c>
      <c r="F293" s="246" t="s">
        <v>541</v>
      </c>
      <c r="G293" s="244"/>
      <c r="H293" s="247">
        <v>114.5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167</v>
      </c>
      <c r="AU293" s="253" t="s">
        <v>86</v>
      </c>
      <c r="AV293" s="14" t="s">
        <v>86</v>
      </c>
      <c r="AW293" s="14" t="s">
        <v>32</v>
      </c>
      <c r="AX293" s="14" t="s">
        <v>76</v>
      </c>
      <c r="AY293" s="253" t="s">
        <v>151</v>
      </c>
    </row>
    <row r="294" s="16" customFormat="1">
      <c r="A294" s="16"/>
      <c r="B294" s="265"/>
      <c r="C294" s="266"/>
      <c r="D294" s="234" t="s">
        <v>167</v>
      </c>
      <c r="E294" s="267" t="s">
        <v>1</v>
      </c>
      <c r="F294" s="268" t="s">
        <v>178</v>
      </c>
      <c r="G294" s="266"/>
      <c r="H294" s="269">
        <v>313.71999999999996</v>
      </c>
      <c r="I294" s="270"/>
      <c r="J294" s="266"/>
      <c r="K294" s="266"/>
      <c r="L294" s="271"/>
      <c r="M294" s="272"/>
      <c r="N294" s="273"/>
      <c r="O294" s="273"/>
      <c r="P294" s="273"/>
      <c r="Q294" s="273"/>
      <c r="R294" s="273"/>
      <c r="S294" s="273"/>
      <c r="T294" s="274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75" t="s">
        <v>167</v>
      </c>
      <c r="AU294" s="275" t="s">
        <v>86</v>
      </c>
      <c r="AV294" s="16" t="s">
        <v>158</v>
      </c>
      <c r="AW294" s="16" t="s">
        <v>32</v>
      </c>
      <c r="AX294" s="16" t="s">
        <v>84</v>
      </c>
      <c r="AY294" s="275" t="s">
        <v>151</v>
      </c>
    </row>
    <row r="295" s="2" customFormat="1" ht="24.15" customHeight="1">
      <c r="A295" s="39"/>
      <c r="B295" s="40"/>
      <c r="C295" s="219" t="s">
        <v>395</v>
      </c>
      <c r="D295" s="219" t="s">
        <v>154</v>
      </c>
      <c r="E295" s="220" t="s">
        <v>381</v>
      </c>
      <c r="F295" s="221" t="s">
        <v>382</v>
      </c>
      <c r="G295" s="222" t="s">
        <v>164</v>
      </c>
      <c r="H295" s="223">
        <v>313.72000000000004</v>
      </c>
      <c r="I295" s="224"/>
      <c r="J295" s="225">
        <f>ROUND(I295*H295,2)</f>
        <v>0</v>
      </c>
      <c r="K295" s="221" t="s">
        <v>181</v>
      </c>
      <c r="L295" s="45"/>
      <c r="M295" s="226" t="s">
        <v>1</v>
      </c>
      <c r="N295" s="227" t="s">
        <v>41</v>
      </c>
      <c r="O295" s="92"/>
      <c r="P295" s="228">
        <f>O295*H295</f>
        <v>0</v>
      </c>
      <c r="Q295" s="228">
        <v>0.00021</v>
      </c>
      <c r="R295" s="228">
        <f>Q295*H295</f>
        <v>0.065881200000000016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243</v>
      </c>
      <c r="AT295" s="230" t="s">
        <v>154</v>
      </c>
      <c r="AU295" s="230" t="s">
        <v>86</v>
      </c>
      <c r="AY295" s="18" t="s">
        <v>151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84</v>
      </c>
      <c r="BK295" s="231">
        <f>ROUND(I295*H295,2)</f>
        <v>0</v>
      </c>
      <c r="BL295" s="18" t="s">
        <v>243</v>
      </c>
      <c r="BM295" s="230" t="s">
        <v>383</v>
      </c>
    </row>
    <row r="296" s="14" customFormat="1">
      <c r="A296" s="14"/>
      <c r="B296" s="243"/>
      <c r="C296" s="244"/>
      <c r="D296" s="234" t="s">
        <v>167</v>
      </c>
      <c r="E296" s="245" t="s">
        <v>1</v>
      </c>
      <c r="F296" s="246" t="s">
        <v>372</v>
      </c>
      <c r="G296" s="244"/>
      <c r="H296" s="247">
        <v>32.76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167</v>
      </c>
      <c r="AU296" s="253" t="s">
        <v>86</v>
      </c>
      <c r="AV296" s="14" t="s">
        <v>86</v>
      </c>
      <c r="AW296" s="14" t="s">
        <v>32</v>
      </c>
      <c r="AX296" s="14" t="s">
        <v>76</v>
      </c>
      <c r="AY296" s="253" t="s">
        <v>151</v>
      </c>
    </row>
    <row r="297" s="14" customFormat="1">
      <c r="A297" s="14"/>
      <c r="B297" s="243"/>
      <c r="C297" s="244"/>
      <c r="D297" s="234" t="s">
        <v>167</v>
      </c>
      <c r="E297" s="245" t="s">
        <v>1</v>
      </c>
      <c r="F297" s="246" t="s">
        <v>373</v>
      </c>
      <c r="G297" s="244"/>
      <c r="H297" s="247">
        <v>59.28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167</v>
      </c>
      <c r="AU297" s="253" t="s">
        <v>86</v>
      </c>
      <c r="AV297" s="14" t="s">
        <v>86</v>
      </c>
      <c r="AW297" s="14" t="s">
        <v>32</v>
      </c>
      <c r="AX297" s="14" t="s">
        <v>76</v>
      </c>
      <c r="AY297" s="253" t="s">
        <v>151</v>
      </c>
    </row>
    <row r="298" s="14" customFormat="1">
      <c r="A298" s="14"/>
      <c r="B298" s="243"/>
      <c r="C298" s="244"/>
      <c r="D298" s="234" t="s">
        <v>167</v>
      </c>
      <c r="E298" s="245" t="s">
        <v>1</v>
      </c>
      <c r="F298" s="246" t="s">
        <v>539</v>
      </c>
      <c r="G298" s="244"/>
      <c r="H298" s="247">
        <v>48.1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167</v>
      </c>
      <c r="AU298" s="253" t="s">
        <v>86</v>
      </c>
      <c r="AV298" s="14" t="s">
        <v>86</v>
      </c>
      <c r="AW298" s="14" t="s">
        <v>32</v>
      </c>
      <c r="AX298" s="14" t="s">
        <v>76</v>
      </c>
      <c r="AY298" s="253" t="s">
        <v>151</v>
      </c>
    </row>
    <row r="299" s="14" customFormat="1">
      <c r="A299" s="14"/>
      <c r="B299" s="243"/>
      <c r="C299" s="244"/>
      <c r="D299" s="234" t="s">
        <v>167</v>
      </c>
      <c r="E299" s="245" t="s">
        <v>1</v>
      </c>
      <c r="F299" s="246" t="s">
        <v>540</v>
      </c>
      <c r="G299" s="244"/>
      <c r="H299" s="247">
        <v>59.08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167</v>
      </c>
      <c r="AU299" s="253" t="s">
        <v>86</v>
      </c>
      <c r="AV299" s="14" t="s">
        <v>86</v>
      </c>
      <c r="AW299" s="14" t="s">
        <v>32</v>
      </c>
      <c r="AX299" s="14" t="s">
        <v>76</v>
      </c>
      <c r="AY299" s="253" t="s">
        <v>151</v>
      </c>
    </row>
    <row r="300" s="15" customFormat="1">
      <c r="A300" s="15"/>
      <c r="B300" s="254"/>
      <c r="C300" s="255"/>
      <c r="D300" s="234" t="s">
        <v>167</v>
      </c>
      <c r="E300" s="256" t="s">
        <v>1</v>
      </c>
      <c r="F300" s="257" t="s">
        <v>175</v>
      </c>
      <c r="G300" s="255"/>
      <c r="H300" s="258">
        <v>199.21999999999997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4" t="s">
        <v>167</v>
      </c>
      <c r="AU300" s="264" t="s">
        <v>86</v>
      </c>
      <c r="AV300" s="15" t="s">
        <v>176</v>
      </c>
      <c r="AW300" s="15" t="s">
        <v>32</v>
      </c>
      <c r="AX300" s="15" t="s">
        <v>76</v>
      </c>
      <c r="AY300" s="264" t="s">
        <v>151</v>
      </c>
    </row>
    <row r="301" s="14" customFormat="1">
      <c r="A301" s="14"/>
      <c r="B301" s="243"/>
      <c r="C301" s="244"/>
      <c r="D301" s="234" t="s">
        <v>167</v>
      </c>
      <c r="E301" s="245" t="s">
        <v>1</v>
      </c>
      <c r="F301" s="246" t="s">
        <v>541</v>
      </c>
      <c r="G301" s="244"/>
      <c r="H301" s="247">
        <v>114.5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167</v>
      </c>
      <c r="AU301" s="253" t="s">
        <v>86</v>
      </c>
      <c r="AV301" s="14" t="s">
        <v>86</v>
      </c>
      <c r="AW301" s="14" t="s">
        <v>32</v>
      </c>
      <c r="AX301" s="14" t="s">
        <v>76</v>
      </c>
      <c r="AY301" s="253" t="s">
        <v>151</v>
      </c>
    </row>
    <row r="302" s="16" customFormat="1">
      <c r="A302" s="16"/>
      <c r="B302" s="265"/>
      <c r="C302" s="266"/>
      <c r="D302" s="234" t="s">
        <v>167</v>
      </c>
      <c r="E302" s="267" t="s">
        <v>1</v>
      </c>
      <c r="F302" s="268" t="s">
        <v>178</v>
      </c>
      <c r="G302" s="266"/>
      <c r="H302" s="269">
        <v>313.71999999999996</v>
      </c>
      <c r="I302" s="270"/>
      <c r="J302" s="266"/>
      <c r="K302" s="266"/>
      <c r="L302" s="271"/>
      <c r="M302" s="272"/>
      <c r="N302" s="273"/>
      <c r="O302" s="273"/>
      <c r="P302" s="273"/>
      <c r="Q302" s="273"/>
      <c r="R302" s="273"/>
      <c r="S302" s="273"/>
      <c r="T302" s="274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5" t="s">
        <v>167</v>
      </c>
      <c r="AU302" s="275" t="s">
        <v>86</v>
      </c>
      <c r="AV302" s="16" t="s">
        <v>158</v>
      </c>
      <c r="AW302" s="16" t="s">
        <v>32</v>
      </c>
      <c r="AX302" s="16" t="s">
        <v>84</v>
      </c>
      <c r="AY302" s="275" t="s">
        <v>151</v>
      </c>
    </row>
    <row r="303" s="2" customFormat="1" ht="24.15" customHeight="1">
      <c r="A303" s="39"/>
      <c r="B303" s="40"/>
      <c r="C303" s="219" t="s">
        <v>543</v>
      </c>
      <c r="D303" s="219" t="s">
        <v>154</v>
      </c>
      <c r="E303" s="220" t="s">
        <v>385</v>
      </c>
      <c r="F303" s="221" t="s">
        <v>386</v>
      </c>
      <c r="G303" s="222" t="s">
        <v>164</v>
      </c>
      <c r="H303" s="223">
        <v>313.72000000000004</v>
      </c>
      <c r="I303" s="224"/>
      <c r="J303" s="225">
        <f>ROUND(I303*H303,2)</f>
        <v>0</v>
      </c>
      <c r="K303" s="221" t="s">
        <v>181</v>
      </c>
      <c r="L303" s="45"/>
      <c r="M303" s="226" t="s">
        <v>1</v>
      </c>
      <c r="N303" s="227" t="s">
        <v>41</v>
      </c>
      <c r="O303" s="92"/>
      <c r="P303" s="228">
        <f>O303*H303</f>
        <v>0</v>
      </c>
      <c r="Q303" s="228">
        <v>0.00029</v>
      </c>
      <c r="R303" s="228">
        <f>Q303*H303</f>
        <v>0.090978800000000016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243</v>
      </c>
      <c r="AT303" s="230" t="s">
        <v>154</v>
      </c>
      <c r="AU303" s="230" t="s">
        <v>86</v>
      </c>
      <c r="AY303" s="18" t="s">
        <v>151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84</v>
      </c>
      <c r="BK303" s="231">
        <f>ROUND(I303*H303,2)</f>
        <v>0</v>
      </c>
      <c r="BL303" s="18" t="s">
        <v>243</v>
      </c>
      <c r="BM303" s="230" t="s">
        <v>387</v>
      </c>
    </row>
    <row r="304" s="2" customFormat="1">
      <c r="A304" s="39"/>
      <c r="B304" s="40"/>
      <c r="C304" s="41"/>
      <c r="D304" s="234" t="s">
        <v>265</v>
      </c>
      <c r="E304" s="41"/>
      <c r="F304" s="277" t="s">
        <v>388</v>
      </c>
      <c r="G304" s="41"/>
      <c r="H304" s="41"/>
      <c r="I304" s="278"/>
      <c r="J304" s="41"/>
      <c r="K304" s="41"/>
      <c r="L304" s="45"/>
      <c r="M304" s="279"/>
      <c r="N304" s="280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265</v>
      </c>
      <c r="AU304" s="18" t="s">
        <v>86</v>
      </c>
    </row>
    <row r="305" s="14" customFormat="1">
      <c r="A305" s="14"/>
      <c r="B305" s="243"/>
      <c r="C305" s="244"/>
      <c r="D305" s="234" t="s">
        <v>167</v>
      </c>
      <c r="E305" s="245" t="s">
        <v>1</v>
      </c>
      <c r="F305" s="246" t="s">
        <v>372</v>
      </c>
      <c r="G305" s="244"/>
      <c r="H305" s="247">
        <v>32.76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167</v>
      </c>
      <c r="AU305" s="253" t="s">
        <v>86</v>
      </c>
      <c r="AV305" s="14" t="s">
        <v>86</v>
      </c>
      <c r="AW305" s="14" t="s">
        <v>32</v>
      </c>
      <c r="AX305" s="14" t="s">
        <v>76</v>
      </c>
      <c r="AY305" s="253" t="s">
        <v>151</v>
      </c>
    </row>
    <row r="306" s="14" customFormat="1">
      <c r="A306" s="14"/>
      <c r="B306" s="243"/>
      <c r="C306" s="244"/>
      <c r="D306" s="234" t="s">
        <v>167</v>
      </c>
      <c r="E306" s="245" t="s">
        <v>1</v>
      </c>
      <c r="F306" s="246" t="s">
        <v>373</v>
      </c>
      <c r="G306" s="244"/>
      <c r="H306" s="247">
        <v>59.28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167</v>
      </c>
      <c r="AU306" s="253" t="s">
        <v>86</v>
      </c>
      <c r="AV306" s="14" t="s">
        <v>86</v>
      </c>
      <c r="AW306" s="14" t="s">
        <v>32</v>
      </c>
      <c r="AX306" s="14" t="s">
        <v>76</v>
      </c>
      <c r="AY306" s="253" t="s">
        <v>151</v>
      </c>
    </row>
    <row r="307" s="14" customFormat="1">
      <c r="A307" s="14"/>
      <c r="B307" s="243"/>
      <c r="C307" s="244"/>
      <c r="D307" s="234" t="s">
        <v>167</v>
      </c>
      <c r="E307" s="245" t="s">
        <v>1</v>
      </c>
      <c r="F307" s="246" t="s">
        <v>539</v>
      </c>
      <c r="G307" s="244"/>
      <c r="H307" s="247">
        <v>48.1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167</v>
      </c>
      <c r="AU307" s="253" t="s">
        <v>86</v>
      </c>
      <c r="AV307" s="14" t="s">
        <v>86</v>
      </c>
      <c r="AW307" s="14" t="s">
        <v>32</v>
      </c>
      <c r="AX307" s="14" t="s">
        <v>76</v>
      </c>
      <c r="AY307" s="253" t="s">
        <v>151</v>
      </c>
    </row>
    <row r="308" s="14" customFormat="1">
      <c r="A308" s="14"/>
      <c r="B308" s="243"/>
      <c r="C308" s="244"/>
      <c r="D308" s="234" t="s">
        <v>167</v>
      </c>
      <c r="E308" s="245" t="s">
        <v>1</v>
      </c>
      <c r="F308" s="246" t="s">
        <v>540</v>
      </c>
      <c r="G308" s="244"/>
      <c r="H308" s="247">
        <v>59.08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167</v>
      </c>
      <c r="AU308" s="253" t="s">
        <v>86</v>
      </c>
      <c r="AV308" s="14" t="s">
        <v>86</v>
      </c>
      <c r="AW308" s="14" t="s">
        <v>32</v>
      </c>
      <c r="AX308" s="14" t="s">
        <v>76</v>
      </c>
      <c r="AY308" s="253" t="s">
        <v>151</v>
      </c>
    </row>
    <row r="309" s="15" customFormat="1">
      <c r="A309" s="15"/>
      <c r="B309" s="254"/>
      <c r="C309" s="255"/>
      <c r="D309" s="234" t="s">
        <v>167</v>
      </c>
      <c r="E309" s="256" t="s">
        <v>1</v>
      </c>
      <c r="F309" s="257" t="s">
        <v>175</v>
      </c>
      <c r="G309" s="255"/>
      <c r="H309" s="258">
        <v>199.21999999999997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167</v>
      </c>
      <c r="AU309" s="264" t="s">
        <v>86</v>
      </c>
      <c r="AV309" s="15" t="s">
        <v>176</v>
      </c>
      <c r="AW309" s="15" t="s">
        <v>32</v>
      </c>
      <c r="AX309" s="15" t="s">
        <v>76</v>
      </c>
      <c r="AY309" s="264" t="s">
        <v>151</v>
      </c>
    </row>
    <row r="310" s="14" customFormat="1">
      <c r="A310" s="14"/>
      <c r="B310" s="243"/>
      <c r="C310" s="244"/>
      <c r="D310" s="234" t="s">
        <v>167</v>
      </c>
      <c r="E310" s="245" t="s">
        <v>1</v>
      </c>
      <c r="F310" s="246" t="s">
        <v>541</v>
      </c>
      <c r="G310" s="244"/>
      <c r="H310" s="247">
        <v>114.5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167</v>
      </c>
      <c r="AU310" s="253" t="s">
        <v>86</v>
      </c>
      <c r="AV310" s="14" t="s">
        <v>86</v>
      </c>
      <c r="AW310" s="14" t="s">
        <v>32</v>
      </c>
      <c r="AX310" s="14" t="s">
        <v>76</v>
      </c>
      <c r="AY310" s="253" t="s">
        <v>151</v>
      </c>
    </row>
    <row r="311" s="16" customFormat="1">
      <c r="A311" s="16"/>
      <c r="B311" s="265"/>
      <c r="C311" s="266"/>
      <c r="D311" s="234" t="s">
        <v>167</v>
      </c>
      <c r="E311" s="267" t="s">
        <v>1</v>
      </c>
      <c r="F311" s="268" t="s">
        <v>178</v>
      </c>
      <c r="G311" s="266"/>
      <c r="H311" s="269">
        <v>313.71999999999996</v>
      </c>
      <c r="I311" s="270"/>
      <c r="J311" s="266"/>
      <c r="K311" s="266"/>
      <c r="L311" s="271"/>
      <c r="M311" s="272"/>
      <c r="N311" s="273"/>
      <c r="O311" s="273"/>
      <c r="P311" s="273"/>
      <c r="Q311" s="273"/>
      <c r="R311" s="273"/>
      <c r="S311" s="273"/>
      <c r="T311" s="274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75" t="s">
        <v>167</v>
      </c>
      <c r="AU311" s="275" t="s">
        <v>86</v>
      </c>
      <c r="AV311" s="16" t="s">
        <v>158</v>
      </c>
      <c r="AW311" s="16" t="s">
        <v>32</v>
      </c>
      <c r="AX311" s="16" t="s">
        <v>84</v>
      </c>
      <c r="AY311" s="275" t="s">
        <v>151</v>
      </c>
    </row>
    <row r="312" s="12" customFormat="1" ht="25.92" customHeight="1">
      <c r="A312" s="12"/>
      <c r="B312" s="203"/>
      <c r="C312" s="204"/>
      <c r="D312" s="205" t="s">
        <v>75</v>
      </c>
      <c r="E312" s="206" t="s">
        <v>313</v>
      </c>
      <c r="F312" s="206" t="s">
        <v>389</v>
      </c>
      <c r="G312" s="204"/>
      <c r="H312" s="204"/>
      <c r="I312" s="207"/>
      <c r="J312" s="208">
        <f>BK312</f>
        <v>0</v>
      </c>
      <c r="K312" s="204"/>
      <c r="L312" s="209"/>
      <c r="M312" s="210"/>
      <c r="N312" s="211"/>
      <c r="O312" s="211"/>
      <c r="P312" s="212">
        <f>P313</f>
        <v>0</v>
      </c>
      <c r="Q312" s="211"/>
      <c r="R312" s="212">
        <f>R313</f>
        <v>0</v>
      </c>
      <c r="S312" s="211"/>
      <c r="T312" s="213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176</v>
      </c>
      <c r="AT312" s="215" t="s">
        <v>75</v>
      </c>
      <c r="AU312" s="215" t="s">
        <v>76</v>
      </c>
      <c r="AY312" s="214" t="s">
        <v>151</v>
      </c>
      <c r="BK312" s="216">
        <f>BK313</f>
        <v>0</v>
      </c>
    </row>
    <row r="313" s="12" customFormat="1" ht="22.8" customHeight="1">
      <c r="A313" s="12"/>
      <c r="B313" s="203"/>
      <c r="C313" s="204"/>
      <c r="D313" s="205" t="s">
        <v>75</v>
      </c>
      <c r="E313" s="217" t="s">
        <v>390</v>
      </c>
      <c r="F313" s="217" t="s">
        <v>391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SUM(P314:P315)</f>
        <v>0</v>
      </c>
      <c r="Q313" s="211"/>
      <c r="R313" s="212">
        <f>SUM(R314:R315)</f>
        <v>0</v>
      </c>
      <c r="S313" s="211"/>
      <c r="T313" s="213">
        <f>SUM(T314:T315)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176</v>
      </c>
      <c r="AT313" s="215" t="s">
        <v>75</v>
      </c>
      <c r="AU313" s="215" t="s">
        <v>84</v>
      </c>
      <c r="AY313" s="214" t="s">
        <v>151</v>
      </c>
      <c r="BK313" s="216">
        <f>SUM(BK314:BK315)</f>
        <v>0</v>
      </c>
    </row>
    <row r="314" s="2" customFormat="1" ht="21.75" customHeight="1">
      <c r="A314" s="39"/>
      <c r="B314" s="40"/>
      <c r="C314" s="219" t="s">
        <v>547</v>
      </c>
      <c r="D314" s="219" t="s">
        <v>154</v>
      </c>
      <c r="E314" s="220" t="s">
        <v>393</v>
      </c>
      <c r="F314" s="221" t="s">
        <v>394</v>
      </c>
      <c r="G314" s="222" t="s">
        <v>203</v>
      </c>
      <c r="H314" s="223">
        <v>11</v>
      </c>
      <c r="I314" s="224"/>
      <c r="J314" s="225">
        <f>ROUND(I314*H314,2)</f>
        <v>0</v>
      </c>
      <c r="K314" s="221" t="s">
        <v>1</v>
      </c>
      <c r="L314" s="45"/>
      <c r="M314" s="226" t="s">
        <v>1</v>
      </c>
      <c r="N314" s="227" t="s">
        <v>41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395</v>
      </c>
      <c r="AT314" s="230" t="s">
        <v>154</v>
      </c>
      <c r="AU314" s="230" t="s">
        <v>86</v>
      </c>
      <c r="AY314" s="18" t="s">
        <v>151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84</v>
      </c>
      <c r="BK314" s="231">
        <f>ROUND(I314*H314,2)</f>
        <v>0</v>
      </c>
      <c r="BL314" s="18" t="s">
        <v>395</v>
      </c>
      <c r="BM314" s="230" t="s">
        <v>396</v>
      </c>
    </row>
    <row r="315" s="14" customFormat="1">
      <c r="A315" s="14"/>
      <c r="B315" s="243"/>
      <c r="C315" s="244"/>
      <c r="D315" s="234" t="s">
        <v>167</v>
      </c>
      <c r="E315" s="245" t="s">
        <v>1</v>
      </c>
      <c r="F315" s="246" t="s">
        <v>722</v>
      </c>
      <c r="G315" s="244"/>
      <c r="H315" s="247">
        <v>11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167</v>
      </c>
      <c r="AU315" s="253" t="s">
        <v>86</v>
      </c>
      <c r="AV315" s="14" t="s">
        <v>86</v>
      </c>
      <c r="AW315" s="14" t="s">
        <v>32</v>
      </c>
      <c r="AX315" s="14" t="s">
        <v>84</v>
      </c>
      <c r="AY315" s="253" t="s">
        <v>151</v>
      </c>
    </row>
    <row r="316" s="12" customFormat="1" ht="25.92" customHeight="1">
      <c r="A316" s="12"/>
      <c r="B316" s="203"/>
      <c r="C316" s="204"/>
      <c r="D316" s="205" t="s">
        <v>75</v>
      </c>
      <c r="E316" s="206" t="s">
        <v>545</v>
      </c>
      <c r="F316" s="206" t="s">
        <v>546</v>
      </c>
      <c r="G316" s="204"/>
      <c r="H316" s="204"/>
      <c r="I316" s="207"/>
      <c r="J316" s="208">
        <f>BK316</f>
        <v>0</v>
      </c>
      <c r="K316" s="204"/>
      <c r="L316" s="209"/>
      <c r="M316" s="210"/>
      <c r="N316" s="211"/>
      <c r="O316" s="211"/>
      <c r="P316" s="212">
        <f>SUM(P317:P321)</f>
        <v>0</v>
      </c>
      <c r="Q316" s="211"/>
      <c r="R316" s="212">
        <f>SUM(R317:R321)</f>
        <v>0</v>
      </c>
      <c r="S316" s="211"/>
      <c r="T316" s="213">
        <f>SUM(T317:T321)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158</v>
      </c>
      <c r="AT316" s="215" t="s">
        <v>75</v>
      </c>
      <c r="AU316" s="215" t="s">
        <v>76</v>
      </c>
      <c r="AY316" s="214" t="s">
        <v>151</v>
      </c>
      <c r="BK316" s="216">
        <f>SUM(BK317:BK321)</f>
        <v>0</v>
      </c>
    </row>
    <row r="317" s="2" customFormat="1" ht="16.5" customHeight="1">
      <c r="A317" s="39"/>
      <c r="B317" s="40"/>
      <c r="C317" s="219" t="s">
        <v>552</v>
      </c>
      <c r="D317" s="219" t="s">
        <v>154</v>
      </c>
      <c r="E317" s="220" t="s">
        <v>548</v>
      </c>
      <c r="F317" s="221" t="s">
        <v>549</v>
      </c>
      <c r="G317" s="222" t="s">
        <v>550</v>
      </c>
      <c r="H317" s="223">
        <v>8</v>
      </c>
      <c r="I317" s="224"/>
      <c r="J317" s="225">
        <f>ROUND(I317*H317,2)</f>
        <v>0</v>
      </c>
      <c r="K317" s="221" t="s">
        <v>1</v>
      </c>
      <c r="L317" s="45"/>
      <c r="M317" s="226" t="s">
        <v>1</v>
      </c>
      <c r="N317" s="227" t="s">
        <v>41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243</v>
      </c>
      <c r="AT317" s="230" t="s">
        <v>154</v>
      </c>
      <c r="AU317" s="230" t="s">
        <v>84</v>
      </c>
      <c r="AY317" s="18" t="s">
        <v>151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243</v>
      </c>
      <c r="BM317" s="230" t="s">
        <v>723</v>
      </c>
    </row>
    <row r="318" s="2" customFormat="1" ht="16.5" customHeight="1">
      <c r="A318" s="39"/>
      <c r="B318" s="40"/>
      <c r="C318" s="219" t="s">
        <v>557</v>
      </c>
      <c r="D318" s="219" t="s">
        <v>154</v>
      </c>
      <c r="E318" s="220" t="s">
        <v>553</v>
      </c>
      <c r="F318" s="221" t="s">
        <v>554</v>
      </c>
      <c r="G318" s="222" t="s">
        <v>555</v>
      </c>
      <c r="H318" s="223">
        <v>1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243</v>
      </c>
      <c r="AT318" s="230" t="s">
        <v>154</v>
      </c>
      <c r="AU318" s="230" t="s">
        <v>84</v>
      </c>
      <c r="AY318" s="18" t="s">
        <v>151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243</v>
      </c>
      <c r="BM318" s="230" t="s">
        <v>724</v>
      </c>
    </row>
    <row r="319" s="2" customFormat="1" ht="16.5" customHeight="1">
      <c r="A319" s="39"/>
      <c r="B319" s="40"/>
      <c r="C319" s="219" t="s">
        <v>562</v>
      </c>
      <c r="D319" s="219" t="s">
        <v>154</v>
      </c>
      <c r="E319" s="220" t="s">
        <v>558</v>
      </c>
      <c r="F319" s="221" t="s">
        <v>559</v>
      </c>
      <c r="G319" s="222" t="s">
        <v>560</v>
      </c>
      <c r="H319" s="223">
        <v>1</v>
      </c>
      <c r="I319" s="224"/>
      <c r="J319" s="225">
        <f>ROUND(I319*H319,2)</f>
        <v>0</v>
      </c>
      <c r="K319" s="221" t="s">
        <v>1</v>
      </c>
      <c r="L319" s="45"/>
      <c r="M319" s="226" t="s">
        <v>1</v>
      </c>
      <c r="N319" s="227" t="s">
        <v>41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243</v>
      </c>
      <c r="AT319" s="230" t="s">
        <v>154</v>
      </c>
      <c r="AU319" s="230" t="s">
        <v>84</v>
      </c>
      <c r="AY319" s="18" t="s">
        <v>151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84</v>
      </c>
      <c r="BK319" s="231">
        <f>ROUND(I319*H319,2)</f>
        <v>0</v>
      </c>
      <c r="BL319" s="18" t="s">
        <v>243</v>
      </c>
      <c r="BM319" s="230" t="s">
        <v>725</v>
      </c>
    </row>
    <row r="320" s="2" customFormat="1" ht="16.5" customHeight="1">
      <c r="A320" s="39"/>
      <c r="B320" s="40"/>
      <c r="C320" s="219" t="s">
        <v>566</v>
      </c>
      <c r="D320" s="219" t="s">
        <v>154</v>
      </c>
      <c r="E320" s="220" t="s">
        <v>563</v>
      </c>
      <c r="F320" s="221" t="s">
        <v>564</v>
      </c>
      <c r="G320" s="222" t="s">
        <v>560</v>
      </c>
      <c r="H320" s="223">
        <v>1</v>
      </c>
      <c r="I320" s="224"/>
      <c r="J320" s="225">
        <f>ROUND(I320*H320,2)</f>
        <v>0</v>
      </c>
      <c r="K320" s="221" t="s">
        <v>1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243</v>
      </c>
      <c r="AT320" s="230" t="s">
        <v>154</v>
      </c>
      <c r="AU320" s="230" t="s">
        <v>84</v>
      </c>
      <c r="AY320" s="18" t="s">
        <v>151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0</v>
      </c>
      <c r="BL320" s="18" t="s">
        <v>243</v>
      </c>
      <c r="BM320" s="230" t="s">
        <v>726</v>
      </c>
    </row>
    <row r="321" s="2" customFormat="1" ht="16.5" customHeight="1">
      <c r="A321" s="39"/>
      <c r="B321" s="40"/>
      <c r="C321" s="219" t="s">
        <v>574</v>
      </c>
      <c r="D321" s="219" t="s">
        <v>154</v>
      </c>
      <c r="E321" s="220" t="s">
        <v>567</v>
      </c>
      <c r="F321" s="221" t="s">
        <v>568</v>
      </c>
      <c r="G321" s="222" t="s">
        <v>560</v>
      </c>
      <c r="H321" s="223">
        <v>1</v>
      </c>
      <c r="I321" s="224"/>
      <c r="J321" s="225">
        <f>ROUND(I321*H321,2)</f>
        <v>0</v>
      </c>
      <c r="K321" s="221" t="s">
        <v>1</v>
      </c>
      <c r="L321" s="45"/>
      <c r="M321" s="226" t="s">
        <v>1</v>
      </c>
      <c r="N321" s="227" t="s">
        <v>41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243</v>
      </c>
      <c r="AT321" s="230" t="s">
        <v>154</v>
      </c>
      <c r="AU321" s="230" t="s">
        <v>84</v>
      </c>
      <c r="AY321" s="18" t="s">
        <v>151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84</v>
      </c>
      <c r="BK321" s="231">
        <f>ROUND(I321*H321,2)</f>
        <v>0</v>
      </c>
      <c r="BL321" s="18" t="s">
        <v>243</v>
      </c>
      <c r="BM321" s="230" t="s">
        <v>727</v>
      </c>
    </row>
    <row r="322" s="12" customFormat="1" ht="25.92" customHeight="1">
      <c r="A322" s="12"/>
      <c r="B322" s="203"/>
      <c r="C322" s="204"/>
      <c r="D322" s="205" t="s">
        <v>75</v>
      </c>
      <c r="E322" s="206" t="s">
        <v>570</v>
      </c>
      <c r="F322" s="206" t="s">
        <v>571</v>
      </c>
      <c r="G322" s="204"/>
      <c r="H322" s="204"/>
      <c r="I322" s="207"/>
      <c r="J322" s="208">
        <f>BK322</f>
        <v>0</v>
      </c>
      <c r="K322" s="204"/>
      <c r="L322" s="209"/>
      <c r="M322" s="210"/>
      <c r="N322" s="211"/>
      <c r="O322" s="211"/>
      <c r="P322" s="212">
        <f>P323</f>
        <v>0</v>
      </c>
      <c r="Q322" s="211"/>
      <c r="R322" s="212">
        <f>R323</f>
        <v>0</v>
      </c>
      <c r="S322" s="211"/>
      <c r="T322" s="213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193</v>
      </c>
      <c r="AT322" s="215" t="s">
        <v>75</v>
      </c>
      <c r="AU322" s="215" t="s">
        <v>76</v>
      </c>
      <c r="AY322" s="214" t="s">
        <v>151</v>
      </c>
      <c r="BK322" s="216">
        <f>BK323</f>
        <v>0</v>
      </c>
    </row>
    <row r="323" s="12" customFormat="1" ht="22.8" customHeight="1">
      <c r="A323" s="12"/>
      <c r="B323" s="203"/>
      <c r="C323" s="204"/>
      <c r="D323" s="205" t="s">
        <v>75</v>
      </c>
      <c r="E323" s="217" t="s">
        <v>572</v>
      </c>
      <c r="F323" s="217" t="s">
        <v>573</v>
      </c>
      <c r="G323" s="204"/>
      <c r="H323" s="204"/>
      <c r="I323" s="207"/>
      <c r="J323" s="218">
        <f>BK323</f>
        <v>0</v>
      </c>
      <c r="K323" s="204"/>
      <c r="L323" s="209"/>
      <c r="M323" s="210"/>
      <c r="N323" s="211"/>
      <c r="O323" s="211"/>
      <c r="P323" s="212">
        <f>P324</f>
        <v>0</v>
      </c>
      <c r="Q323" s="211"/>
      <c r="R323" s="212">
        <f>R324</f>
        <v>0</v>
      </c>
      <c r="S323" s="211"/>
      <c r="T323" s="213">
        <f>T324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4" t="s">
        <v>193</v>
      </c>
      <c r="AT323" s="215" t="s">
        <v>75</v>
      </c>
      <c r="AU323" s="215" t="s">
        <v>84</v>
      </c>
      <c r="AY323" s="214" t="s">
        <v>151</v>
      </c>
      <c r="BK323" s="216">
        <f>BK324</f>
        <v>0</v>
      </c>
    </row>
    <row r="324" s="2" customFormat="1" ht="16.5" customHeight="1">
      <c r="A324" s="39"/>
      <c r="B324" s="40"/>
      <c r="C324" s="219" t="s">
        <v>626</v>
      </c>
      <c r="D324" s="219" t="s">
        <v>154</v>
      </c>
      <c r="E324" s="220" t="s">
        <v>575</v>
      </c>
      <c r="F324" s="221" t="s">
        <v>576</v>
      </c>
      <c r="G324" s="222" t="s">
        <v>550</v>
      </c>
      <c r="H324" s="223">
        <v>24</v>
      </c>
      <c r="I324" s="224"/>
      <c r="J324" s="225">
        <f>ROUND(I324*H324,2)</f>
        <v>0</v>
      </c>
      <c r="K324" s="221" t="s">
        <v>1</v>
      </c>
      <c r="L324" s="45"/>
      <c r="M324" s="291" t="s">
        <v>1</v>
      </c>
      <c r="N324" s="292" t="s">
        <v>41</v>
      </c>
      <c r="O324" s="293"/>
      <c r="P324" s="294">
        <f>O324*H324</f>
        <v>0</v>
      </c>
      <c r="Q324" s="294">
        <v>0</v>
      </c>
      <c r="R324" s="294">
        <f>Q324*H324</f>
        <v>0</v>
      </c>
      <c r="S324" s="294">
        <v>0</v>
      </c>
      <c r="T324" s="29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577</v>
      </c>
      <c r="AT324" s="230" t="s">
        <v>154</v>
      </c>
      <c r="AU324" s="230" t="s">
        <v>86</v>
      </c>
      <c r="AY324" s="18" t="s">
        <v>151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84</v>
      </c>
      <c r="BK324" s="231">
        <f>ROUND(I324*H324,2)</f>
        <v>0</v>
      </c>
      <c r="BL324" s="18" t="s">
        <v>577</v>
      </c>
      <c r="BM324" s="230" t="s">
        <v>728</v>
      </c>
    </row>
    <row r="325" s="2" customFormat="1" ht="6.96" customHeight="1">
      <c r="A325" s="39"/>
      <c r="B325" s="67"/>
      <c r="C325" s="68"/>
      <c r="D325" s="68"/>
      <c r="E325" s="68"/>
      <c r="F325" s="68"/>
      <c r="G325" s="68"/>
      <c r="H325" s="68"/>
      <c r="I325" s="68"/>
      <c r="J325" s="68"/>
      <c r="K325" s="68"/>
      <c r="L325" s="45"/>
      <c r="M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</row>
  </sheetData>
  <sheetProtection sheet="1" autoFilter="0" formatColumns="0" formatRows="0" objects="1" scenarios="1" spinCount="100000" saltValue="d02XAogN7R16KoUE1wrEKMxiiTKsK+pOS5BrZXtlA1okRrbc1ixkXDgoyT6cAolhXzywtXdqD7vXOALRa8ztLQ==" hashValue="yzW9u8LlJRu0w+YJ4kP7NuPFaEjhd4jDkoAE9aS8QWtSecODxhiqGTAZJ+5mCRZcLUdrV+8Lu61LyC8vSfopmw==" algorithmName="SHA-512" password="CC35"/>
  <autoFilter ref="C138:K324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 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ROUND((SUM(BE139:BE340)),  2)</f>
        <v>0</v>
      </c>
      <c r="G33" s="39"/>
      <c r="H33" s="39"/>
      <c r="I33" s="156">
        <v>0.21</v>
      </c>
      <c r="J33" s="155">
        <f>ROUND(((SUM(BE139:BE340))*I33),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ROUND((SUM(BF139:BF340)),  2)</f>
        <v>0</v>
      </c>
      <c r="G34" s="39"/>
      <c r="H34" s="39"/>
      <c r="I34" s="156">
        <v>0.12</v>
      </c>
      <c r="J34" s="155">
        <f>ROUND(((SUM(BF139:BF340))*I34),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ROUND((SUM(BG139:BG340)),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ROUND((SUM(BH139:BH340)),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ROUND((SUM(BI139:BI340)),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 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007 - Čp 383, byt č. 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J171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J186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124</v>
      </c>
      <c r="E102" s="189"/>
      <c r="F102" s="189"/>
      <c r="G102" s="189"/>
      <c r="H102" s="189"/>
      <c r="I102" s="189"/>
      <c r="J102" s="190">
        <f>J192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125</v>
      </c>
      <c r="E103" s="183"/>
      <c r="F103" s="183"/>
      <c r="G103" s="183"/>
      <c r="H103" s="183"/>
      <c r="I103" s="183"/>
      <c r="J103" s="184">
        <f>J194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405</v>
      </c>
      <c r="E104" s="189"/>
      <c r="F104" s="189"/>
      <c r="G104" s="189"/>
      <c r="H104" s="189"/>
      <c r="I104" s="189"/>
      <c r="J104" s="190">
        <f>J195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126</v>
      </c>
      <c r="E105" s="189"/>
      <c r="F105" s="189"/>
      <c r="G105" s="189"/>
      <c r="H105" s="189"/>
      <c r="I105" s="189"/>
      <c r="J105" s="190">
        <f>J201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406</v>
      </c>
      <c r="E106" s="189"/>
      <c r="F106" s="189"/>
      <c r="G106" s="189"/>
      <c r="H106" s="189"/>
      <c r="I106" s="189"/>
      <c r="J106" s="190">
        <f>J208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407</v>
      </c>
      <c r="E107" s="189"/>
      <c r="F107" s="189"/>
      <c r="G107" s="189"/>
      <c r="H107" s="189"/>
      <c r="I107" s="189"/>
      <c r="J107" s="190">
        <f>J210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408</v>
      </c>
      <c r="E108" s="189"/>
      <c r="F108" s="189"/>
      <c r="G108" s="189"/>
      <c r="H108" s="189"/>
      <c r="I108" s="189"/>
      <c r="J108" s="190">
        <f>J215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127</v>
      </c>
      <c r="E109" s="189"/>
      <c r="F109" s="189"/>
      <c r="G109" s="189"/>
      <c r="H109" s="189"/>
      <c r="I109" s="189"/>
      <c r="J109" s="190">
        <f>J226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128</v>
      </c>
      <c r="E110" s="189"/>
      <c r="F110" s="189"/>
      <c r="G110" s="189"/>
      <c r="H110" s="189"/>
      <c r="I110" s="189"/>
      <c r="J110" s="190">
        <f>J230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129</v>
      </c>
      <c r="E111" s="189"/>
      <c r="F111" s="189"/>
      <c r="G111" s="189"/>
      <c r="H111" s="189"/>
      <c r="I111" s="189"/>
      <c r="J111" s="190">
        <f>J260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130</v>
      </c>
      <c r="E112" s="189"/>
      <c r="F112" s="189"/>
      <c r="G112" s="189"/>
      <c r="H112" s="189"/>
      <c r="I112" s="189"/>
      <c r="J112" s="190">
        <f>J274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131</v>
      </c>
      <c r="E113" s="189"/>
      <c r="F113" s="189"/>
      <c r="G113" s="189"/>
      <c r="H113" s="189"/>
      <c r="I113" s="189"/>
      <c r="J113" s="190">
        <f>J291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132</v>
      </c>
      <c r="E114" s="189"/>
      <c r="F114" s="189"/>
      <c r="G114" s="189"/>
      <c r="H114" s="189"/>
      <c r="I114" s="189"/>
      <c r="J114" s="190">
        <f>J293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133</v>
      </c>
      <c r="E115" s="183"/>
      <c r="F115" s="183"/>
      <c r="G115" s="183"/>
      <c r="H115" s="183"/>
      <c r="I115" s="183"/>
      <c r="J115" s="184">
        <f>J328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6"/>
      <c r="C116" s="187"/>
      <c r="D116" s="188" t="s">
        <v>134</v>
      </c>
      <c r="E116" s="189"/>
      <c r="F116" s="189"/>
      <c r="G116" s="189"/>
      <c r="H116" s="189"/>
      <c r="I116" s="189"/>
      <c r="J116" s="190">
        <f>J329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0"/>
      <c r="C117" s="181"/>
      <c r="D117" s="182" t="s">
        <v>409</v>
      </c>
      <c r="E117" s="183"/>
      <c r="F117" s="183"/>
      <c r="G117" s="183"/>
      <c r="H117" s="183"/>
      <c r="I117" s="183"/>
      <c r="J117" s="184">
        <f>J332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80"/>
      <c r="C118" s="181"/>
      <c r="D118" s="182" t="s">
        <v>410</v>
      </c>
      <c r="E118" s="183"/>
      <c r="F118" s="183"/>
      <c r="G118" s="183"/>
      <c r="H118" s="183"/>
      <c r="I118" s="183"/>
      <c r="J118" s="184">
        <f>J338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6"/>
      <c r="C119" s="187"/>
      <c r="D119" s="188" t="s">
        <v>411</v>
      </c>
      <c r="E119" s="189"/>
      <c r="F119" s="189"/>
      <c r="G119" s="189"/>
      <c r="H119" s="189"/>
      <c r="I119" s="189"/>
      <c r="J119" s="190">
        <f>J339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136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>Oprava bytů po povodni , Červená kolonie Bohumín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112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007 - Čp 383, byt č. 1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Bohumín</v>
      </c>
      <c r="G133" s="41"/>
      <c r="H133" s="41"/>
      <c r="I133" s="33" t="s">
        <v>22</v>
      </c>
      <c r="J133" s="80" t="str">
        <f>IF(J12="","",J12)</f>
        <v>15. 11. 2024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>Město Bohumín</v>
      </c>
      <c r="G135" s="41"/>
      <c r="H135" s="41"/>
      <c r="I135" s="33" t="s">
        <v>30</v>
      </c>
      <c r="J135" s="37" t="str">
        <f>E21</f>
        <v>ATRIS s.r.o.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>Barbora Kyšková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137</v>
      </c>
      <c r="D138" s="195" t="s">
        <v>61</v>
      </c>
      <c r="E138" s="195" t="s">
        <v>57</v>
      </c>
      <c r="F138" s="195" t="s">
        <v>58</v>
      </c>
      <c r="G138" s="195" t="s">
        <v>138</v>
      </c>
      <c r="H138" s="195" t="s">
        <v>139</v>
      </c>
      <c r="I138" s="195" t="s">
        <v>140</v>
      </c>
      <c r="J138" s="195" t="s">
        <v>116</v>
      </c>
      <c r="K138" s="196" t="s">
        <v>141</v>
      </c>
      <c r="L138" s="197"/>
      <c r="M138" s="101" t="s">
        <v>1</v>
      </c>
      <c r="N138" s="102" t="s">
        <v>40</v>
      </c>
      <c r="O138" s="102" t="s">
        <v>142</v>
      </c>
      <c r="P138" s="102" t="s">
        <v>143</v>
      </c>
      <c r="Q138" s="102" t="s">
        <v>144</v>
      </c>
      <c r="R138" s="102" t="s">
        <v>145</v>
      </c>
      <c r="S138" s="102" t="s">
        <v>146</v>
      </c>
      <c r="T138" s="103" t="s">
        <v>147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148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P140+P194+P328+P332+P338</f>
        <v>0</v>
      </c>
      <c r="Q139" s="105"/>
      <c r="R139" s="200">
        <f>R140+R194+R328+R332+R338</f>
        <v>7.1932418000000008</v>
      </c>
      <c r="S139" s="105"/>
      <c r="T139" s="201">
        <f>T140+T194+T328+T332+T338</f>
        <v>1.1426674000000003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75</v>
      </c>
      <c r="AU139" s="18" t="s">
        <v>118</v>
      </c>
      <c r="BK139" s="202">
        <f>BK140+BK194+BK328+BK332+BK338</f>
        <v>0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149</v>
      </c>
      <c r="F140" s="206" t="s">
        <v>150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P141+P143+P171+P186+P192</f>
        <v>0</v>
      </c>
      <c r="Q140" s="211"/>
      <c r="R140" s="212">
        <f>R141+R143+R171+R186+R192</f>
        <v>6.0926842000000008</v>
      </c>
      <c r="S140" s="211"/>
      <c r="T140" s="213">
        <f>T141+T143+T171+T186+T192</f>
        <v>1.0706674000000003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151</v>
      </c>
      <c r="BK140" s="216">
        <f>BK141+BK143+BK171+BK186+BK192</f>
        <v>0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152</v>
      </c>
      <c r="F141" s="217" t="s">
        <v>153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84</v>
      </c>
      <c r="AY141" s="214" t="s">
        <v>151</v>
      </c>
      <c r="BK141" s="216">
        <f>BK142</f>
        <v>0</v>
      </c>
    </row>
    <row r="142" s="2" customFormat="1" ht="16.5" customHeight="1">
      <c r="A142" s="39"/>
      <c r="B142" s="40"/>
      <c r="C142" s="219" t="s">
        <v>84</v>
      </c>
      <c r="D142" s="219" t="s">
        <v>154</v>
      </c>
      <c r="E142" s="220" t="s">
        <v>155</v>
      </c>
      <c r="F142" s="221" t="s">
        <v>156</v>
      </c>
      <c r="G142" s="222" t="s">
        <v>157</v>
      </c>
      <c r="H142" s="223">
        <v>10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158</v>
      </c>
      <c r="AT142" s="230" t="s">
        <v>154</v>
      </c>
      <c r="AU142" s="230" t="s">
        <v>86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158</v>
      </c>
      <c r="BM142" s="230" t="s">
        <v>730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160</v>
      </c>
      <c r="F143" s="217" t="s">
        <v>161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SUM(P144:P170)</f>
        <v>0</v>
      </c>
      <c r="Q143" s="211"/>
      <c r="R143" s="212">
        <f>SUM(R144:R170)</f>
        <v>6.0878842000000008</v>
      </c>
      <c r="S143" s="211"/>
      <c r="T143" s="213">
        <f>SUM(T144:T170)</f>
        <v>0.0016674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151</v>
      </c>
      <c r="BK143" s="216">
        <f>SUM(BK144:BK170)</f>
        <v>0</v>
      </c>
    </row>
    <row r="144" s="2" customFormat="1" ht="24.15" customHeight="1">
      <c r="A144" s="39"/>
      <c r="B144" s="40"/>
      <c r="C144" s="219" t="s">
        <v>86</v>
      </c>
      <c r="D144" s="219" t="s">
        <v>154</v>
      </c>
      <c r="E144" s="220" t="s">
        <v>162</v>
      </c>
      <c r="F144" s="221" t="s">
        <v>163</v>
      </c>
      <c r="G144" s="222" t="s">
        <v>164</v>
      </c>
      <c r="H144" s="223">
        <v>106.9</v>
      </c>
      <c r="I144" s="224"/>
      <c r="J144" s="225">
        <f>ROUND(I144*H144,2)</f>
        <v>0</v>
      </c>
      <c r="K144" s="221" t="s">
        <v>165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0.017000000000000002</v>
      </c>
      <c r="R144" s="228">
        <f>Q144*H144</f>
        <v>1.8173000000000003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158</v>
      </c>
      <c r="AT144" s="230" t="s">
        <v>154</v>
      </c>
      <c r="AU144" s="230" t="s">
        <v>86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158</v>
      </c>
      <c r="BM144" s="230" t="s">
        <v>166</v>
      </c>
    </row>
    <row r="145" s="13" customFormat="1">
      <c r="A145" s="13"/>
      <c r="B145" s="232"/>
      <c r="C145" s="233"/>
      <c r="D145" s="234" t="s">
        <v>167</v>
      </c>
      <c r="E145" s="235" t="s">
        <v>1</v>
      </c>
      <c r="F145" s="236" t="s">
        <v>168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167</v>
      </c>
      <c r="AU145" s="242" t="s">
        <v>86</v>
      </c>
      <c r="AV145" s="13" t="s">
        <v>84</v>
      </c>
      <c r="AW145" s="13" t="s">
        <v>32</v>
      </c>
      <c r="AX145" s="13" t="s">
        <v>76</v>
      </c>
      <c r="AY145" s="242" t="s">
        <v>151</v>
      </c>
    </row>
    <row r="146" s="14" customFormat="1">
      <c r="A146" s="14"/>
      <c r="B146" s="243"/>
      <c r="C146" s="244"/>
      <c r="D146" s="234" t="s">
        <v>167</v>
      </c>
      <c r="E146" s="245" t="s">
        <v>1</v>
      </c>
      <c r="F146" s="246" t="s">
        <v>169</v>
      </c>
      <c r="G146" s="244"/>
      <c r="H146" s="247">
        <v>9.6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167</v>
      </c>
      <c r="AU146" s="253" t="s">
        <v>86</v>
      </c>
      <c r="AV146" s="14" t="s">
        <v>86</v>
      </c>
      <c r="AW146" s="14" t="s">
        <v>32</v>
      </c>
      <c r="AX146" s="14" t="s">
        <v>76</v>
      </c>
      <c r="AY146" s="253" t="s">
        <v>151</v>
      </c>
    </row>
    <row r="147" s="14" customFormat="1">
      <c r="A147" s="14"/>
      <c r="B147" s="243"/>
      <c r="C147" s="244"/>
      <c r="D147" s="234" t="s">
        <v>167</v>
      </c>
      <c r="E147" s="245" t="s">
        <v>1</v>
      </c>
      <c r="F147" s="246" t="s">
        <v>170</v>
      </c>
      <c r="G147" s="244"/>
      <c r="H147" s="247">
        <v>18.7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167</v>
      </c>
      <c r="AU147" s="253" t="s">
        <v>86</v>
      </c>
      <c r="AV147" s="14" t="s">
        <v>86</v>
      </c>
      <c r="AW147" s="14" t="s">
        <v>32</v>
      </c>
      <c r="AX147" s="14" t="s">
        <v>76</v>
      </c>
      <c r="AY147" s="253" t="s">
        <v>151</v>
      </c>
    </row>
    <row r="148" s="14" customFormat="1">
      <c r="A148" s="14"/>
      <c r="B148" s="243"/>
      <c r="C148" s="244"/>
      <c r="D148" s="234" t="s">
        <v>167</v>
      </c>
      <c r="E148" s="245" t="s">
        <v>1</v>
      </c>
      <c r="F148" s="246" t="s">
        <v>171</v>
      </c>
      <c r="G148" s="244"/>
      <c r="H148" s="247">
        <v>14.8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167</v>
      </c>
      <c r="AU148" s="253" t="s">
        <v>86</v>
      </c>
      <c r="AV148" s="14" t="s">
        <v>86</v>
      </c>
      <c r="AW148" s="14" t="s">
        <v>32</v>
      </c>
      <c r="AX148" s="14" t="s">
        <v>76</v>
      </c>
      <c r="AY148" s="253" t="s">
        <v>151</v>
      </c>
    </row>
    <row r="149" s="14" customFormat="1">
      <c r="A149" s="14"/>
      <c r="B149" s="243"/>
      <c r="C149" s="244"/>
      <c r="D149" s="234" t="s">
        <v>167</v>
      </c>
      <c r="E149" s="245" t="s">
        <v>1</v>
      </c>
      <c r="F149" s="246" t="s">
        <v>172</v>
      </c>
      <c r="G149" s="244"/>
      <c r="H149" s="247">
        <v>14.7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167</v>
      </c>
      <c r="AU149" s="253" t="s">
        <v>86</v>
      </c>
      <c r="AV149" s="14" t="s">
        <v>86</v>
      </c>
      <c r="AW149" s="14" t="s">
        <v>32</v>
      </c>
      <c r="AX149" s="14" t="s">
        <v>76</v>
      </c>
      <c r="AY149" s="253" t="s">
        <v>151</v>
      </c>
    </row>
    <row r="150" s="14" customFormat="1">
      <c r="A150" s="14"/>
      <c r="B150" s="243"/>
      <c r="C150" s="244"/>
      <c r="D150" s="234" t="s">
        <v>167</v>
      </c>
      <c r="E150" s="245" t="s">
        <v>1</v>
      </c>
      <c r="F150" s="246" t="s">
        <v>173</v>
      </c>
      <c r="G150" s="244"/>
      <c r="H150" s="247">
        <v>10.1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167</v>
      </c>
      <c r="AU150" s="253" t="s">
        <v>86</v>
      </c>
      <c r="AV150" s="14" t="s">
        <v>86</v>
      </c>
      <c r="AW150" s="14" t="s">
        <v>32</v>
      </c>
      <c r="AX150" s="14" t="s">
        <v>76</v>
      </c>
      <c r="AY150" s="253" t="s">
        <v>151</v>
      </c>
    </row>
    <row r="151" s="14" customFormat="1">
      <c r="A151" s="14"/>
      <c r="B151" s="243"/>
      <c r="C151" s="244"/>
      <c r="D151" s="234" t="s">
        <v>167</v>
      </c>
      <c r="E151" s="245" t="s">
        <v>1</v>
      </c>
      <c r="F151" s="246" t="s">
        <v>174</v>
      </c>
      <c r="G151" s="244"/>
      <c r="H151" s="247">
        <v>7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167</v>
      </c>
      <c r="AU151" s="253" t="s">
        <v>86</v>
      </c>
      <c r="AV151" s="14" t="s">
        <v>86</v>
      </c>
      <c r="AW151" s="14" t="s">
        <v>32</v>
      </c>
      <c r="AX151" s="14" t="s">
        <v>76</v>
      </c>
      <c r="AY151" s="253" t="s">
        <v>151</v>
      </c>
    </row>
    <row r="152" s="15" customFormat="1">
      <c r="A152" s="15"/>
      <c r="B152" s="254"/>
      <c r="C152" s="255"/>
      <c r="D152" s="234" t="s">
        <v>167</v>
      </c>
      <c r="E152" s="256" t="s">
        <v>1</v>
      </c>
      <c r="F152" s="257" t="s">
        <v>175</v>
      </c>
      <c r="G152" s="255"/>
      <c r="H152" s="258">
        <v>74.899999999999984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167</v>
      </c>
      <c r="AU152" s="264" t="s">
        <v>86</v>
      </c>
      <c r="AV152" s="15" t="s">
        <v>176</v>
      </c>
      <c r="AW152" s="15" t="s">
        <v>32</v>
      </c>
      <c r="AX152" s="15" t="s">
        <v>76</v>
      </c>
      <c r="AY152" s="264" t="s">
        <v>151</v>
      </c>
    </row>
    <row r="153" s="14" customFormat="1">
      <c r="A153" s="14"/>
      <c r="B153" s="243"/>
      <c r="C153" s="244"/>
      <c r="D153" s="234" t="s">
        <v>167</v>
      </c>
      <c r="E153" s="245" t="s">
        <v>1</v>
      </c>
      <c r="F153" s="246" t="s">
        <v>177</v>
      </c>
      <c r="G153" s="244"/>
      <c r="H153" s="247">
        <v>32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167</v>
      </c>
      <c r="AU153" s="253" t="s">
        <v>86</v>
      </c>
      <c r="AV153" s="14" t="s">
        <v>86</v>
      </c>
      <c r="AW153" s="14" t="s">
        <v>32</v>
      </c>
      <c r="AX153" s="14" t="s">
        <v>76</v>
      </c>
      <c r="AY153" s="253" t="s">
        <v>151</v>
      </c>
    </row>
    <row r="154" s="16" customFormat="1">
      <c r="A154" s="16"/>
      <c r="B154" s="265"/>
      <c r="C154" s="266"/>
      <c r="D154" s="234" t="s">
        <v>167</v>
      </c>
      <c r="E154" s="267" t="s">
        <v>1</v>
      </c>
      <c r="F154" s="268" t="s">
        <v>178</v>
      </c>
      <c r="G154" s="266"/>
      <c r="H154" s="269">
        <v>106.89999999999998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5" t="s">
        <v>167</v>
      </c>
      <c r="AU154" s="275" t="s">
        <v>86</v>
      </c>
      <c r="AV154" s="16" t="s">
        <v>158</v>
      </c>
      <c r="AW154" s="16" t="s">
        <v>32</v>
      </c>
      <c r="AX154" s="16" t="s">
        <v>84</v>
      </c>
      <c r="AY154" s="275" t="s">
        <v>151</v>
      </c>
    </row>
    <row r="155" s="2" customFormat="1" ht="16.5" customHeight="1">
      <c r="A155" s="39"/>
      <c r="B155" s="40"/>
      <c r="C155" s="219" t="s">
        <v>176</v>
      </c>
      <c r="D155" s="219" t="s">
        <v>154</v>
      </c>
      <c r="E155" s="220" t="s">
        <v>179</v>
      </c>
      <c r="F155" s="221" t="s">
        <v>180</v>
      </c>
      <c r="G155" s="222" t="s">
        <v>164</v>
      </c>
      <c r="H155" s="223">
        <v>27.79</v>
      </c>
      <c r="I155" s="224"/>
      <c r="J155" s="225">
        <f>ROUND(I155*H155,2)</f>
        <v>0</v>
      </c>
      <c r="K155" s="221" t="s">
        <v>181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0.00198</v>
      </c>
      <c r="R155" s="228">
        <f>Q155*H155</f>
        <v>0.0550242</v>
      </c>
      <c r="S155" s="228">
        <v>6E-05</v>
      </c>
      <c r="T155" s="229">
        <f>S155*H155</f>
        <v>0.0016674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158</v>
      </c>
      <c r="AT155" s="230" t="s">
        <v>154</v>
      </c>
      <c r="AU155" s="230" t="s">
        <v>86</v>
      </c>
      <c r="AY155" s="18" t="s">
        <v>151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158</v>
      </c>
      <c r="BM155" s="230" t="s">
        <v>182</v>
      </c>
    </row>
    <row r="156" s="14" customFormat="1">
      <c r="A156" s="14"/>
      <c r="B156" s="243"/>
      <c r="C156" s="244"/>
      <c r="D156" s="234" t="s">
        <v>167</v>
      </c>
      <c r="E156" s="245" t="s">
        <v>1</v>
      </c>
      <c r="F156" s="246" t="s">
        <v>183</v>
      </c>
      <c r="G156" s="244"/>
      <c r="H156" s="247">
        <v>14.28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167</v>
      </c>
      <c r="AU156" s="253" t="s">
        <v>86</v>
      </c>
      <c r="AV156" s="14" t="s">
        <v>86</v>
      </c>
      <c r="AW156" s="14" t="s">
        <v>32</v>
      </c>
      <c r="AX156" s="14" t="s">
        <v>76</v>
      </c>
      <c r="AY156" s="253" t="s">
        <v>151</v>
      </c>
    </row>
    <row r="157" s="14" customFormat="1">
      <c r="A157" s="14"/>
      <c r="B157" s="243"/>
      <c r="C157" s="244"/>
      <c r="D157" s="234" t="s">
        <v>167</v>
      </c>
      <c r="E157" s="245" t="s">
        <v>1</v>
      </c>
      <c r="F157" s="246" t="s">
        <v>184</v>
      </c>
      <c r="G157" s="244"/>
      <c r="H157" s="247">
        <v>13.51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167</v>
      </c>
      <c r="AU157" s="253" t="s">
        <v>86</v>
      </c>
      <c r="AV157" s="14" t="s">
        <v>86</v>
      </c>
      <c r="AW157" s="14" t="s">
        <v>32</v>
      </c>
      <c r="AX157" s="14" t="s">
        <v>76</v>
      </c>
      <c r="AY157" s="253" t="s">
        <v>151</v>
      </c>
    </row>
    <row r="158" s="16" customFormat="1">
      <c r="A158" s="16"/>
      <c r="B158" s="265"/>
      <c r="C158" s="266"/>
      <c r="D158" s="234" t="s">
        <v>167</v>
      </c>
      <c r="E158" s="267" t="s">
        <v>1</v>
      </c>
      <c r="F158" s="268" t="s">
        <v>178</v>
      </c>
      <c r="G158" s="266"/>
      <c r="H158" s="269">
        <v>27.79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5" t="s">
        <v>167</v>
      </c>
      <c r="AU158" s="275" t="s">
        <v>86</v>
      </c>
      <c r="AV158" s="16" t="s">
        <v>158</v>
      </c>
      <c r="AW158" s="16" t="s">
        <v>32</v>
      </c>
      <c r="AX158" s="16" t="s">
        <v>84</v>
      </c>
      <c r="AY158" s="275" t="s">
        <v>151</v>
      </c>
    </row>
    <row r="159" s="2" customFormat="1" ht="24.15" customHeight="1">
      <c r="A159" s="39"/>
      <c r="B159" s="40"/>
      <c r="C159" s="219" t="s">
        <v>158</v>
      </c>
      <c r="D159" s="219" t="s">
        <v>154</v>
      </c>
      <c r="E159" s="220" t="s">
        <v>185</v>
      </c>
      <c r="F159" s="221" t="s">
        <v>186</v>
      </c>
      <c r="G159" s="222" t="s">
        <v>187</v>
      </c>
      <c r="H159" s="223">
        <v>24</v>
      </c>
      <c r="I159" s="224"/>
      <c r="J159" s="225">
        <f>ROUND(I159*H159,2)</f>
        <v>0</v>
      </c>
      <c r="K159" s="221" t="s">
        <v>181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0.0015</v>
      </c>
      <c r="R159" s="228">
        <f>Q159*H159</f>
        <v>0.036000000000000004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158</v>
      </c>
      <c r="AT159" s="230" t="s">
        <v>154</v>
      </c>
      <c r="AU159" s="230" t="s">
        <v>86</v>
      </c>
      <c r="AY159" s="18" t="s">
        <v>151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158</v>
      </c>
      <c r="BM159" s="230" t="s">
        <v>188</v>
      </c>
    </row>
    <row r="160" s="14" customFormat="1">
      <c r="A160" s="14"/>
      <c r="B160" s="243"/>
      <c r="C160" s="244"/>
      <c r="D160" s="234" t="s">
        <v>167</v>
      </c>
      <c r="E160" s="245" t="s">
        <v>1</v>
      </c>
      <c r="F160" s="246" t="s">
        <v>189</v>
      </c>
      <c r="G160" s="244"/>
      <c r="H160" s="247">
        <v>14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167</v>
      </c>
      <c r="AU160" s="253" t="s">
        <v>86</v>
      </c>
      <c r="AV160" s="14" t="s">
        <v>86</v>
      </c>
      <c r="AW160" s="14" t="s">
        <v>32</v>
      </c>
      <c r="AX160" s="14" t="s">
        <v>76</v>
      </c>
      <c r="AY160" s="253" t="s">
        <v>151</v>
      </c>
    </row>
    <row r="161" s="14" customFormat="1">
      <c r="A161" s="14"/>
      <c r="B161" s="243"/>
      <c r="C161" s="244"/>
      <c r="D161" s="234" t="s">
        <v>167</v>
      </c>
      <c r="E161" s="245" t="s">
        <v>1</v>
      </c>
      <c r="F161" s="246" t="s">
        <v>190</v>
      </c>
      <c r="G161" s="244"/>
      <c r="H161" s="247">
        <v>10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167</v>
      </c>
      <c r="AU161" s="253" t="s">
        <v>86</v>
      </c>
      <c r="AV161" s="14" t="s">
        <v>86</v>
      </c>
      <c r="AW161" s="14" t="s">
        <v>32</v>
      </c>
      <c r="AX161" s="14" t="s">
        <v>76</v>
      </c>
      <c r="AY161" s="253" t="s">
        <v>151</v>
      </c>
    </row>
    <row r="162" s="16" customFormat="1">
      <c r="A162" s="16"/>
      <c r="B162" s="265"/>
      <c r="C162" s="266"/>
      <c r="D162" s="234" t="s">
        <v>167</v>
      </c>
      <c r="E162" s="267" t="s">
        <v>1</v>
      </c>
      <c r="F162" s="268" t="s">
        <v>178</v>
      </c>
      <c r="G162" s="266"/>
      <c r="H162" s="269">
        <v>24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5" t="s">
        <v>167</v>
      </c>
      <c r="AU162" s="275" t="s">
        <v>86</v>
      </c>
      <c r="AV162" s="16" t="s">
        <v>158</v>
      </c>
      <c r="AW162" s="16" t="s">
        <v>32</v>
      </c>
      <c r="AX162" s="16" t="s">
        <v>84</v>
      </c>
      <c r="AY162" s="275" t="s">
        <v>151</v>
      </c>
    </row>
    <row r="163" s="2" customFormat="1" ht="24.15" customHeight="1">
      <c r="A163" s="39"/>
      <c r="B163" s="40"/>
      <c r="C163" s="219" t="s">
        <v>193</v>
      </c>
      <c r="D163" s="219" t="s">
        <v>154</v>
      </c>
      <c r="E163" s="220" t="s">
        <v>416</v>
      </c>
      <c r="F163" s="221" t="s">
        <v>417</v>
      </c>
      <c r="G163" s="222" t="s">
        <v>164</v>
      </c>
      <c r="H163" s="223">
        <v>27.14</v>
      </c>
      <c r="I163" s="224"/>
      <c r="J163" s="225">
        <f>ROUND(I163*H163,2)</f>
        <v>0</v>
      </c>
      <c r="K163" s="221" t="s">
        <v>181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0.11</v>
      </c>
      <c r="R163" s="228">
        <f>Q163*H163</f>
        <v>2.9854000000000004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158</v>
      </c>
      <c r="AT163" s="230" t="s">
        <v>154</v>
      </c>
      <c r="AU163" s="230" t="s">
        <v>86</v>
      </c>
      <c r="AY163" s="18" t="s">
        <v>151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158</v>
      </c>
      <c r="BM163" s="230" t="s">
        <v>581</v>
      </c>
    </row>
    <row r="164" s="14" customFormat="1">
      <c r="A164" s="14"/>
      <c r="B164" s="243"/>
      <c r="C164" s="244"/>
      <c r="D164" s="234" t="s">
        <v>167</v>
      </c>
      <c r="E164" s="245" t="s">
        <v>1</v>
      </c>
      <c r="F164" s="246" t="s">
        <v>582</v>
      </c>
      <c r="G164" s="244"/>
      <c r="H164" s="247">
        <v>27.14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167</v>
      </c>
      <c r="AU164" s="253" t="s">
        <v>86</v>
      </c>
      <c r="AV164" s="14" t="s">
        <v>86</v>
      </c>
      <c r="AW164" s="14" t="s">
        <v>32</v>
      </c>
      <c r="AX164" s="14" t="s">
        <v>84</v>
      </c>
      <c r="AY164" s="253" t="s">
        <v>151</v>
      </c>
    </row>
    <row r="165" s="2" customFormat="1" ht="24.15" customHeight="1">
      <c r="A165" s="39"/>
      <c r="B165" s="40"/>
      <c r="C165" s="219" t="s">
        <v>160</v>
      </c>
      <c r="D165" s="219" t="s">
        <v>154</v>
      </c>
      <c r="E165" s="220" t="s">
        <v>420</v>
      </c>
      <c r="F165" s="221" t="s">
        <v>421</v>
      </c>
      <c r="G165" s="222" t="s">
        <v>164</v>
      </c>
      <c r="H165" s="223">
        <v>108.56</v>
      </c>
      <c r="I165" s="224"/>
      <c r="J165" s="225">
        <f>ROUND(I165*H165,2)</f>
        <v>0</v>
      </c>
      <c r="K165" s="221" t="s">
        <v>181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0.011</v>
      </c>
      <c r="R165" s="228">
        <f>Q165*H165</f>
        <v>1.19416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158</v>
      </c>
      <c r="AT165" s="230" t="s">
        <v>154</v>
      </c>
      <c r="AU165" s="230" t="s">
        <v>86</v>
      </c>
      <c r="AY165" s="18" t="s">
        <v>151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158</v>
      </c>
      <c r="BM165" s="230" t="s">
        <v>583</v>
      </c>
    </row>
    <row r="166" s="14" customFormat="1">
      <c r="A166" s="14"/>
      <c r="B166" s="243"/>
      <c r="C166" s="244"/>
      <c r="D166" s="234" t="s">
        <v>167</v>
      </c>
      <c r="E166" s="245" t="s">
        <v>1</v>
      </c>
      <c r="F166" s="246" t="s">
        <v>584</v>
      </c>
      <c r="G166" s="244"/>
      <c r="H166" s="247">
        <v>108.56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167</v>
      </c>
      <c r="AU166" s="253" t="s">
        <v>86</v>
      </c>
      <c r="AV166" s="14" t="s">
        <v>86</v>
      </c>
      <c r="AW166" s="14" t="s">
        <v>32</v>
      </c>
      <c r="AX166" s="14" t="s">
        <v>84</v>
      </c>
      <c r="AY166" s="253" t="s">
        <v>151</v>
      </c>
    </row>
    <row r="167" s="2" customFormat="1" ht="16.5" customHeight="1">
      <c r="A167" s="39"/>
      <c r="B167" s="40"/>
      <c r="C167" s="219" t="s">
        <v>200</v>
      </c>
      <c r="D167" s="219" t="s">
        <v>154</v>
      </c>
      <c r="E167" s="220" t="s">
        <v>424</v>
      </c>
      <c r="F167" s="221" t="s">
        <v>425</v>
      </c>
      <c r="G167" s="222" t="s">
        <v>164</v>
      </c>
      <c r="H167" s="223">
        <v>27.14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158</v>
      </c>
      <c r="AT167" s="230" t="s">
        <v>154</v>
      </c>
      <c r="AU167" s="230" t="s">
        <v>86</v>
      </c>
      <c r="AY167" s="18" t="s">
        <v>151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158</v>
      </c>
      <c r="BM167" s="230" t="s">
        <v>585</v>
      </c>
    </row>
    <row r="168" s="14" customFormat="1">
      <c r="A168" s="14"/>
      <c r="B168" s="243"/>
      <c r="C168" s="244"/>
      <c r="D168" s="234" t="s">
        <v>167</v>
      </c>
      <c r="E168" s="245" t="s">
        <v>1</v>
      </c>
      <c r="F168" s="246" t="s">
        <v>582</v>
      </c>
      <c r="G168" s="244"/>
      <c r="H168" s="247">
        <v>27.14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167</v>
      </c>
      <c r="AU168" s="253" t="s">
        <v>86</v>
      </c>
      <c r="AV168" s="14" t="s">
        <v>86</v>
      </c>
      <c r="AW168" s="14" t="s">
        <v>32</v>
      </c>
      <c r="AX168" s="14" t="s">
        <v>84</v>
      </c>
      <c r="AY168" s="253" t="s">
        <v>151</v>
      </c>
    </row>
    <row r="169" s="2" customFormat="1" ht="16.5" customHeight="1">
      <c r="A169" s="39"/>
      <c r="B169" s="40"/>
      <c r="C169" s="219" t="s">
        <v>205</v>
      </c>
      <c r="D169" s="219" t="s">
        <v>154</v>
      </c>
      <c r="E169" s="220" t="s">
        <v>427</v>
      </c>
      <c r="F169" s="221" t="s">
        <v>428</v>
      </c>
      <c r="G169" s="222" t="s">
        <v>164</v>
      </c>
      <c r="H169" s="223">
        <v>27.14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158</v>
      </c>
      <c r="AT169" s="230" t="s">
        <v>154</v>
      </c>
      <c r="AU169" s="230" t="s">
        <v>86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158</v>
      </c>
      <c r="BM169" s="230" t="s">
        <v>586</v>
      </c>
    </row>
    <row r="170" s="14" customFormat="1">
      <c r="A170" s="14"/>
      <c r="B170" s="243"/>
      <c r="C170" s="244"/>
      <c r="D170" s="234" t="s">
        <v>167</v>
      </c>
      <c r="E170" s="245" t="s">
        <v>1</v>
      </c>
      <c r="F170" s="246" t="s">
        <v>582</v>
      </c>
      <c r="G170" s="244"/>
      <c r="H170" s="247">
        <v>27.14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167</v>
      </c>
      <c r="AU170" s="253" t="s">
        <v>86</v>
      </c>
      <c r="AV170" s="14" t="s">
        <v>86</v>
      </c>
      <c r="AW170" s="14" t="s">
        <v>32</v>
      </c>
      <c r="AX170" s="14" t="s">
        <v>84</v>
      </c>
      <c r="AY170" s="253" t="s">
        <v>151</v>
      </c>
    </row>
    <row r="171" s="12" customFormat="1" ht="22.8" customHeight="1">
      <c r="A171" s="12"/>
      <c r="B171" s="203"/>
      <c r="C171" s="204"/>
      <c r="D171" s="205" t="s">
        <v>75</v>
      </c>
      <c r="E171" s="217" t="s">
        <v>191</v>
      </c>
      <c r="F171" s="217" t="s">
        <v>192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SUM(P172:P185)</f>
        <v>0</v>
      </c>
      <c r="Q171" s="211"/>
      <c r="R171" s="212">
        <f>SUM(R172:R185)</f>
        <v>0.0048000000000000008</v>
      </c>
      <c r="S171" s="211"/>
      <c r="T171" s="213">
        <f>SUM(T172:T185)</f>
        <v>1.0690000000000002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75</v>
      </c>
      <c r="AU171" s="215" t="s">
        <v>84</v>
      </c>
      <c r="AY171" s="214" t="s">
        <v>151</v>
      </c>
      <c r="BK171" s="216">
        <f>SUM(BK172:BK185)</f>
        <v>0</v>
      </c>
    </row>
    <row r="172" s="2" customFormat="1" ht="24.15" customHeight="1">
      <c r="A172" s="39"/>
      <c r="B172" s="40"/>
      <c r="C172" s="219" t="s">
        <v>191</v>
      </c>
      <c r="D172" s="219" t="s">
        <v>154</v>
      </c>
      <c r="E172" s="220" t="s">
        <v>194</v>
      </c>
      <c r="F172" s="221" t="s">
        <v>195</v>
      </c>
      <c r="G172" s="222" t="s">
        <v>164</v>
      </c>
      <c r="H172" s="223">
        <v>120</v>
      </c>
      <c r="I172" s="224"/>
      <c r="J172" s="225">
        <f>ROUND(I172*H172,2)</f>
        <v>0</v>
      </c>
      <c r="K172" s="221" t="s">
        <v>181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4E-05</v>
      </c>
      <c r="R172" s="228">
        <f>Q172*H172</f>
        <v>0.0048000000000000008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158</v>
      </c>
      <c r="AT172" s="230" t="s">
        <v>154</v>
      </c>
      <c r="AU172" s="230" t="s">
        <v>86</v>
      </c>
      <c r="AY172" s="18" t="s">
        <v>151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158</v>
      </c>
      <c r="BM172" s="230" t="s">
        <v>196</v>
      </c>
    </row>
    <row r="173" s="2" customFormat="1" ht="37.8" customHeight="1">
      <c r="A173" s="39"/>
      <c r="B173" s="40"/>
      <c r="C173" s="219" t="s">
        <v>215</v>
      </c>
      <c r="D173" s="219" t="s">
        <v>154</v>
      </c>
      <c r="E173" s="220" t="s">
        <v>197</v>
      </c>
      <c r="F173" s="221" t="s">
        <v>198</v>
      </c>
      <c r="G173" s="222" t="s">
        <v>164</v>
      </c>
      <c r="H173" s="223">
        <v>106.9</v>
      </c>
      <c r="I173" s="224"/>
      <c r="J173" s="225">
        <f>ROUND(I173*H173,2)</f>
        <v>0</v>
      </c>
      <c r="K173" s="221" t="s">
        <v>165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0.01</v>
      </c>
      <c r="T173" s="229">
        <f>S173*H173</f>
        <v>1.0690000000000002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158</v>
      </c>
      <c r="AT173" s="230" t="s">
        <v>154</v>
      </c>
      <c r="AU173" s="230" t="s">
        <v>86</v>
      </c>
      <c r="AY173" s="18" t="s">
        <v>151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158</v>
      </c>
      <c r="BM173" s="230" t="s">
        <v>199</v>
      </c>
    </row>
    <row r="174" s="13" customFormat="1">
      <c r="A174" s="13"/>
      <c r="B174" s="232"/>
      <c r="C174" s="233"/>
      <c r="D174" s="234" t="s">
        <v>167</v>
      </c>
      <c r="E174" s="235" t="s">
        <v>1</v>
      </c>
      <c r="F174" s="236" t="s">
        <v>168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167</v>
      </c>
      <c r="AU174" s="242" t="s">
        <v>86</v>
      </c>
      <c r="AV174" s="13" t="s">
        <v>84</v>
      </c>
      <c r="AW174" s="13" t="s">
        <v>32</v>
      </c>
      <c r="AX174" s="13" t="s">
        <v>76</v>
      </c>
      <c r="AY174" s="242" t="s">
        <v>151</v>
      </c>
    </row>
    <row r="175" s="14" customFormat="1">
      <c r="A175" s="14"/>
      <c r="B175" s="243"/>
      <c r="C175" s="244"/>
      <c r="D175" s="234" t="s">
        <v>167</v>
      </c>
      <c r="E175" s="245" t="s">
        <v>1</v>
      </c>
      <c r="F175" s="246" t="s">
        <v>169</v>
      </c>
      <c r="G175" s="244"/>
      <c r="H175" s="247">
        <v>9.6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167</v>
      </c>
      <c r="AU175" s="253" t="s">
        <v>86</v>
      </c>
      <c r="AV175" s="14" t="s">
        <v>86</v>
      </c>
      <c r="AW175" s="14" t="s">
        <v>32</v>
      </c>
      <c r="AX175" s="14" t="s">
        <v>76</v>
      </c>
      <c r="AY175" s="253" t="s">
        <v>151</v>
      </c>
    </row>
    <row r="176" s="14" customFormat="1">
      <c r="A176" s="14"/>
      <c r="B176" s="243"/>
      <c r="C176" s="244"/>
      <c r="D176" s="234" t="s">
        <v>167</v>
      </c>
      <c r="E176" s="245" t="s">
        <v>1</v>
      </c>
      <c r="F176" s="246" t="s">
        <v>170</v>
      </c>
      <c r="G176" s="244"/>
      <c r="H176" s="247">
        <v>18.7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167</v>
      </c>
      <c r="AU176" s="253" t="s">
        <v>86</v>
      </c>
      <c r="AV176" s="14" t="s">
        <v>86</v>
      </c>
      <c r="AW176" s="14" t="s">
        <v>32</v>
      </c>
      <c r="AX176" s="14" t="s">
        <v>76</v>
      </c>
      <c r="AY176" s="253" t="s">
        <v>151</v>
      </c>
    </row>
    <row r="177" s="14" customFormat="1">
      <c r="A177" s="14"/>
      <c r="B177" s="243"/>
      <c r="C177" s="244"/>
      <c r="D177" s="234" t="s">
        <v>167</v>
      </c>
      <c r="E177" s="245" t="s">
        <v>1</v>
      </c>
      <c r="F177" s="246" t="s">
        <v>171</v>
      </c>
      <c r="G177" s="244"/>
      <c r="H177" s="247">
        <v>14.8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167</v>
      </c>
      <c r="AU177" s="253" t="s">
        <v>86</v>
      </c>
      <c r="AV177" s="14" t="s">
        <v>86</v>
      </c>
      <c r="AW177" s="14" t="s">
        <v>32</v>
      </c>
      <c r="AX177" s="14" t="s">
        <v>76</v>
      </c>
      <c r="AY177" s="253" t="s">
        <v>151</v>
      </c>
    </row>
    <row r="178" s="14" customFormat="1">
      <c r="A178" s="14"/>
      <c r="B178" s="243"/>
      <c r="C178" s="244"/>
      <c r="D178" s="234" t="s">
        <v>167</v>
      </c>
      <c r="E178" s="245" t="s">
        <v>1</v>
      </c>
      <c r="F178" s="246" t="s">
        <v>172</v>
      </c>
      <c r="G178" s="244"/>
      <c r="H178" s="247">
        <v>14.7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167</v>
      </c>
      <c r="AU178" s="253" t="s">
        <v>86</v>
      </c>
      <c r="AV178" s="14" t="s">
        <v>86</v>
      </c>
      <c r="AW178" s="14" t="s">
        <v>32</v>
      </c>
      <c r="AX178" s="14" t="s">
        <v>76</v>
      </c>
      <c r="AY178" s="253" t="s">
        <v>151</v>
      </c>
    </row>
    <row r="179" s="14" customFormat="1">
      <c r="A179" s="14"/>
      <c r="B179" s="243"/>
      <c r="C179" s="244"/>
      <c r="D179" s="234" t="s">
        <v>167</v>
      </c>
      <c r="E179" s="245" t="s">
        <v>1</v>
      </c>
      <c r="F179" s="246" t="s">
        <v>173</v>
      </c>
      <c r="G179" s="244"/>
      <c r="H179" s="247">
        <v>10.1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167</v>
      </c>
      <c r="AU179" s="253" t="s">
        <v>86</v>
      </c>
      <c r="AV179" s="14" t="s">
        <v>86</v>
      </c>
      <c r="AW179" s="14" t="s">
        <v>32</v>
      </c>
      <c r="AX179" s="14" t="s">
        <v>76</v>
      </c>
      <c r="AY179" s="253" t="s">
        <v>151</v>
      </c>
    </row>
    <row r="180" s="14" customFormat="1">
      <c r="A180" s="14"/>
      <c r="B180" s="243"/>
      <c r="C180" s="244"/>
      <c r="D180" s="234" t="s">
        <v>167</v>
      </c>
      <c r="E180" s="245" t="s">
        <v>1</v>
      </c>
      <c r="F180" s="246" t="s">
        <v>174</v>
      </c>
      <c r="G180" s="244"/>
      <c r="H180" s="247">
        <v>7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167</v>
      </c>
      <c r="AU180" s="253" t="s">
        <v>86</v>
      </c>
      <c r="AV180" s="14" t="s">
        <v>86</v>
      </c>
      <c r="AW180" s="14" t="s">
        <v>32</v>
      </c>
      <c r="AX180" s="14" t="s">
        <v>76</v>
      </c>
      <c r="AY180" s="253" t="s">
        <v>151</v>
      </c>
    </row>
    <row r="181" s="15" customFormat="1">
      <c r="A181" s="15"/>
      <c r="B181" s="254"/>
      <c r="C181" s="255"/>
      <c r="D181" s="234" t="s">
        <v>167</v>
      </c>
      <c r="E181" s="256" t="s">
        <v>1</v>
      </c>
      <c r="F181" s="257" t="s">
        <v>175</v>
      </c>
      <c r="G181" s="255"/>
      <c r="H181" s="258">
        <v>74.899999999999984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167</v>
      </c>
      <c r="AU181" s="264" t="s">
        <v>86</v>
      </c>
      <c r="AV181" s="15" t="s">
        <v>176</v>
      </c>
      <c r="AW181" s="15" t="s">
        <v>32</v>
      </c>
      <c r="AX181" s="15" t="s">
        <v>76</v>
      </c>
      <c r="AY181" s="264" t="s">
        <v>151</v>
      </c>
    </row>
    <row r="182" s="14" customFormat="1">
      <c r="A182" s="14"/>
      <c r="B182" s="243"/>
      <c r="C182" s="244"/>
      <c r="D182" s="234" t="s">
        <v>167</v>
      </c>
      <c r="E182" s="245" t="s">
        <v>1</v>
      </c>
      <c r="F182" s="246" t="s">
        <v>177</v>
      </c>
      <c r="G182" s="244"/>
      <c r="H182" s="247">
        <v>32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167</v>
      </c>
      <c r="AU182" s="253" t="s">
        <v>86</v>
      </c>
      <c r="AV182" s="14" t="s">
        <v>86</v>
      </c>
      <c r="AW182" s="14" t="s">
        <v>32</v>
      </c>
      <c r="AX182" s="14" t="s">
        <v>76</v>
      </c>
      <c r="AY182" s="253" t="s">
        <v>151</v>
      </c>
    </row>
    <row r="183" s="16" customFormat="1">
      <c r="A183" s="16"/>
      <c r="B183" s="265"/>
      <c r="C183" s="266"/>
      <c r="D183" s="234" t="s">
        <v>167</v>
      </c>
      <c r="E183" s="267" t="s">
        <v>1</v>
      </c>
      <c r="F183" s="268" t="s">
        <v>178</v>
      </c>
      <c r="G183" s="266"/>
      <c r="H183" s="269">
        <v>106.89999999999998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5" t="s">
        <v>167</v>
      </c>
      <c r="AU183" s="275" t="s">
        <v>86</v>
      </c>
      <c r="AV183" s="16" t="s">
        <v>158</v>
      </c>
      <c r="AW183" s="16" t="s">
        <v>32</v>
      </c>
      <c r="AX183" s="16" t="s">
        <v>84</v>
      </c>
      <c r="AY183" s="275" t="s">
        <v>151</v>
      </c>
    </row>
    <row r="184" s="2" customFormat="1" ht="16.5" customHeight="1">
      <c r="A184" s="39"/>
      <c r="B184" s="40"/>
      <c r="C184" s="219" t="s">
        <v>219</v>
      </c>
      <c r="D184" s="219" t="s">
        <v>154</v>
      </c>
      <c r="E184" s="220" t="s">
        <v>201</v>
      </c>
      <c r="F184" s="221" t="s">
        <v>202</v>
      </c>
      <c r="G184" s="222" t="s">
        <v>203</v>
      </c>
      <c r="H184" s="223">
        <v>1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158</v>
      </c>
      <c r="AT184" s="230" t="s">
        <v>154</v>
      </c>
      <c r="AU184" s="230" t="s">
        <v>86</v>
      </c>
      <c r="AY184" s="18" t="s">
        <v>151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158</v>
      </c>
      <c r="BM184" s="230" t="s">
        <v>204</v>
      </c>
    </row>
    <row r="185" s="2" customFormat="1" ht="16.5" customHeight="1">
      <c r="A185" s="39"/>
      <c r="B185" s="40"/>
      <c r="C185" s="219" t="s">
        <v>8</v>
      </c>
      <c r="D185" s="219" t="s">
        <v>154</v>
      </c>
      <c r="E185" s="220" t="s">
        <v>206</v>
      </c>
      <c r="F185" s="221" t="s">
        <v>207</v>
      </c>
      <c r="G185" s="222" t="s">
        <v>203</v>
      </c>
      <c r="H185" s="223">
        <v>1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158</v>
      </c>
      <c r="AT185" s="230" t="s">
        <v>154</v>
      </c>
      <c r="AU185" s="230" t="s">
        <v>86</v>
      </c>
      <c r="AY185" s="18" t="s">
        <v>151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158</v>
      </c>
      <c r="BM185" s="230" t="s">
        <v>208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209</v>
      </c>
      <c r="F186" s="217" t="s">
        <v>210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SUM(P187:P191)</f>
        <v>0</v>
      </c>
      <c r="Q186" s="211"/>
      <c r="R186" s="212">
        <f>SUM(R187:R191)</f>
        <v>0</v>
      </c>
      <c r="S186" s="211"/>
      <c r="T186" s="213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84</v>
      </c>
      <c r="AT186" s="215" t="s">
        <v>75</v>
      </c>
      <c r="AU186" s="215" t="s">
        <v>84</v>
      </c>
      <c r="AY186" s="214" t="s">
        <v>151</v>
      </c>
      <c r="BK186" s="216">
        <f>SUM(BK187:BK191)</f>
        <v>0</v>
      </c>
    </row>
    <row r="187" s="2" customFormat="1" ht="24.15" customHeight="1">
      <c r="A187" s="39"/>
      <c r="B187" s="40"/>
      <c r="C187" s="219" t="s">
        <v>229</v>
      </c>
      <c r="D187" s="219" t="s">
        <v>154</v>
      </c>
      <c r="E187" s="220" t="s">
        <v>211</v>
      </c>
      <c r="F187" s="221" t="s">
        <v>212</v>
      </c>
      <c r="G187" s="222" t="s">
        <v>213</v>
      </c>
      <c r="H187" s="223">
        <v>1.143</v>
      </c>
      <c r="I187" s="224"/>
      <c r="J187" s="225">
        <f>ROUND(I187*H187,2)</f>
        <v>0</v>
      </c>
      <c r="K187" s="221" t="s">
        <v>181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158</v>
      </c>
      <c r="AT187" s="230" t="s">
        <v>154</v>
      </c>
      <c r="AU187" s="230" t="s">
        <v>86</v>
      </c>
      <c r="AY187" s="18" t="s">
        <v>151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158</v>
      </c>
      <c r="BM187" s="230" t="s">
        <v>214</v>
      </c>
    </row>
    <row r="188" s="2" customFormat="1" ht="24.15" customHeight="1">
      <c r="A188" s="39"/>
      <c r="B188" s="40"/>
      <c r="C188" s="219" t="s">
        <v>239</v>
      </c>
      <c r="D188" s="219" t="s">
        <v>154</v>
      </c>
      <c r="E188" s="220" t="s">
        <v>216</v>
      </c>
      <c r="F188" s="221" t="s">
        <v>217</v>
      </c>
      <c r="G188" s="222" t="s">
        <v>213</v>
      </c>
      <c r="H188" s="223">
        <v>1.143</v>
      </c>
      <c r="I188" s="224"/>
      <c r="J188" s="225">
        <f>ROUND(I188*H188,2)</f>
        <v>0</v>
      </c>
      <c r="K188" s="221" t="s">
        <v>181</v>
      </c>
      <c r="L188" s="45"/>
      <c r="M188" s="226" t="s">
        <v>1</v>
      </c>
      <c r="N188" s="227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158</v>
      </c>
      <c r="AT188" s="230" t="s">
        <v>154</v>
      </c>
      <c r="AU188" s="230" t="s">
        <v>86</v>
      </c>
      <c r="AY188" s="18" t="s">
        <v>151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158</v>
      </c>
      <c r="BM188" s="230" t="s">
        <v>218</v>
      </c>
    </row>
    <row r="189" s="2" customFormat="1" ht="24.15" customHeight="1">
      <c r="A189" s="39"/>
      <c r="B189" s="40"/>
      <c r="C189" s="219" t="s">
        <v>245</v>
      </c>
      <c r="D189" s="219" t="s">
        <v>154</v>
      </c>
      <c r="E189" s="220" t="s">
        <v>220</v>
      </c>
      <c r="F189" s="221" t="s">
        <v>221</v>
      </c>
      <c r="G189" s="222" t="s">
        <v>213</v>
      </c>
      <c r="H189" s="223">
        <v>21.717</v>
      </c>
      <c r="I189" s="224"/>
      <c r="J189" s="225">
        <f>ROUND(I189*H189,2)</f>
        <v>0</v>
      </c>
      <c r="K189" s="221" t="s">
        <v>181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158</v>
      </c>
      <c r="AT189" s="230" t="s">
        <v>154</v>
      </c>
      <c r="AU189" s="230" t="s">
        <v>86</v>
      </c>
      <c r="AY189" s="18" t="s">
        <v>151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158</v>
      </c>
      <c r="BM189" s="230" t="s">
        <v>222</v>
      </c>
    </row>
    <row r="190" s="14" customFormat="1">
      <c r="A190" s="14"/>
      <c r="B190" s="243"/>
      <c r="C190" s="244"/>
      <c r="D190" s="234" t="s">
        <v>167</v>
      </c>
      <c r="E190" s="244"/>
      <c r="F190" s="246" t="s">
        <v>223</v>
      </c>
      <c r="G190" s="244"/>
      <c r="H190" s="247">
        <v>21.717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167</v>
      </c>
      <c r="AU190" s="253" t="s">
        <v>86</v>
      </c>
      <c r="AV190" s="14" t="s">
        <v>86</v>
      </c>
      <c r="AW190" s="14" t="s">
        <v>4</v>
      </c>
      <c r="AX190" s="14" t="s">
        <v>84</v>
      </c>
      <c r="AY190" s="253" t="s">
        <v>151</v>
      </c>
    </row>
    <row r="191" s="2" customFormat="1" ht="33" customHeight="1">
      <c r="A191" s="39"/>
      <c r="B191" s="40"/>
      <c r="C191" s="219" t="s">
        <v>243</v>
      </c>
      <c r="D191" s="219" t="s">
        <v>154</v>
      </c>
      <c r="E191" s="220" t="s">
        <v>224</v>
      </c>
      <c r="F191" s="221" t="s">
        <v>225</v>
      </c>
      <c r="G191" s="222" t="s">
        <v>213</v>
      </c>
      <c r="H191" s="223">
        <v>1.143</v>
      </c>
      <c r="I191" s="224"/>
      <c r="J191" s="225">
        <f>ROUND(I191*H191,2)</f>
        <v>0</v>
      </c>
      <c r="K191" s="221" t="s">
        <v>181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158</v>
      </c>
      <c r="AT191" s="230" t="s">
        <v>154</v>
      </c>
      <c r="AU191" s="230" t="s">
        <v>86</v>
      </c>
      <c r="AY191" s="18" t="s">
        <v>151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158</v>
      </c>
      <c r="BM191" s="230" t="s">
        <v>226</v>
      </c>
    </row>
    <row r="192" s="12" customFormat="1" ht="22.8" customHeight="1">
      <c r="A192" s="12"/>
      <c r="B192" s="203"/>
      <c r="C192" s="204"/>
      <c r="D192" s="205" t="s">
        <v>75</v>
      </c>
      <c r="E192" s="217" t="s">
        <v>227</v>
      </c>
      <c r="F192" s="217" t="s">
        <v>228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P193</f>
        <v>0</v>
      </c>
      <c r="Q192" s="211"/>
      <c r="R192" s="212">
        <f>R193</f>
        <v>0</v>
      </c>
      <c r="S192" s="211"/>
      <c r="T192" s="213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84</v>
      </c>
      <c r="AT192" s="215" t="s">
        <v>75</v>
      </c>
      <c r="AU192" s="215" t="s">
        <v>84</v>
      </c>
      <c r="AY192" s="214" t="s">
        <v>151</v>
      </c>
      <c r="BK192" s="216">
        <f>BK193</f>
        <v>0</v>
      </c>
    </row>
    <row r="193" s="2" customFormat="1" ht="16.5" customHeight="1">
      <c r="A193" s="39"/>
      <c r="B193" s="40"/>
      <c r="C193" s="219" t="s">
        <v>257</v>
      </c>
      <c r="D193" s="219" t="s">
        <v>154</v>
      </c>
      <c r="E193" s="220" t="s">
        <v>230</v>
      </c>
      <c r="F193" s="221" t="s">
        <v>231</v>
      </c>
      <c r="G193" s="222" t="s">
        <v>213</v>
      </c>
      <c r="H193" s="223">
        <v>6.093</v>
      </c>
      <c r="I193" s="224"/>
      <c r="J193" s="225">
        <f>ROUND(I193*H193,2)</f>
        <v>0</v>
      </c>
      <c r="K193" s="221" t="s">
        <v>181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158</v>
      </c>
      <c r="AT193" s="230" t="s">
        <v>154</v>
      </c>
      <c r="AU193" s="230" t="s">
        <v>86</v>
      </c>
      <c r="AY193" s="18" t="s">
        <v>151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158</v>
      </c>
      <c r="BM193" s="230" t="s">
        <v>232</v>
      </c>
    </row>
    <row r="194" s="12" customFormat="1" ht="25.92" customHeight="1">
      <c r="A194" s="12"/>
      <c r="B194" s="203"/>
      <c r="C194" s="204"/>
      <c r="D194" s="205" t="s">
        <v>75</v>
      </c>
      <c r="E194" s="206" t="s">
        <v>233</v>
      </c>
      <c r="F194" s="206" t="s">
        <v>234</v>
      </c>
      <c r="G194" s="204"/>
      <c r="H194" s="204"/>
      <c r="I194" s="207"/>
      <c r="J194" s="208">
        <f>BK194</f>
        <v>0</v>
      </c>
      <c r="K194" s="204"/>
      <c r="L194" s="209"/>
      <c r="M194" s="210"/>
      <c r="N194" s="211"/>
      <c r="O194" s="211"/>
      <c r="P194" s="212">
        <f>P195+P201+P208+P210+P215+P226+P230+P260+P274+P291+P293</f>
        <v>0</v>
      </c>
      <c r="Q194" s="211"/>
      <c r="R194" s="212">
        <f>R195+R201+R208+R210+R215+R226+R230+R260+R274+R291+R293</f>
        <v>1.1005576</v>
      </c>
      <c r="S194" s="211"/>
      <c r="T194" s="213">
        <f>T195+T201+T208+T210+T215+T226+T230+T260+T274+T291+T293</f>
        <v>0.072000000000000008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86</v>
      </c>
      <c r="AT194" s="215" t="s">
        <v>75</v>
      </c>
      <c r="AU194" s="215" t="s">
        <v>76</v>
      </c>
      <c r="AY194" s="214" t="s">
        <v>151</v>
      </c>
      <c r="BK194" s="216">
        <f>BK195+BK201+BK208+BK210+BK215+BK226+BK230+BK260+BK274+BK291+BK293</f>
        <v>0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432</v>
      </c>
      <c r="F195" s="217" t="s">
        <v>433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SUM(P196:P200)</f>
        <v>0</v>
      </c>
      <c r="Q195" s="211"/>
      <c r="R195" s="212">
        <f>SUM(R196:R200)</f>
        <v>0</v>
      </c>
      <c r="S195" s="211"/>
      <c r="T195" s="213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75</v>
      </c>
      <c r="AU195" s="215" t="s">
        <v>84</v>
      </c>
      <c r="AY195" s="214" t="s">
        <v>151</v>
      </c>
      <c r="BK195" s="216">
        <f>SUM(BK196:BK200)</f>
        <v>0</v>
      </c>
    </row>
    <row r="196" s="2" customFormat="1" ht="24.15" customHeight="1">
      <c r="A196" s="39"/>
      <c r="B196" s="40"/>
      <c r="C196" s="219" t="s">
        <v>261</v>
      </c>
      <c r="D196" s="219" t="s">
        <v>154</v>
      </c>
      <c r="E196" s="220" t="s">
        <v>434</v>
      </c>
      <c r="F196" s="221" t="s">
        <v>435</v>
      </c>
      <c r="G196" s="222" t="s">
        <v>164</v>
      </c>
      <c r="H196" s="223">
        <v>7.2</v>
      </c>
      <c r="I196" s="224"/>
      <c r="J196" s="225">
        <f>ROUND(I196*H196,2)</f>
        <v>0</v>
      </c>
      <c r="K196" s="221" t="s">
        <v>181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243</v>
      </c>
      <c r="AT196" s="230" t="s">
        <v>154</v>
      </c>
      <c r="AU196" s="230" t="s">
        <v>86</v>
      </c>
      <c r="AY196" s="18" t="s">
        <v>151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243</v>
      </c>
      <c r="BM196" s="230" t="s">
        <v>588</v>
      </c>
    </row>
    <row r="197" s="14" customFormat="1">
      <c r="A197" s="14"/>
      <c r="B197" s="243"/>
      <c r="C197" s="244"/>
      <c r="D197" s="234" t="s">
        <v>167</v>
      </c>
      <c r="E197" s="245" t="s">
        <v>1</v>
      </c>
      <c r="F197" s="246" t="s">
        <v>589</v>
      </c>
      <c r="G197" s="244"/>
      <c r="H197" s="247">
        <v>7.2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167</v>
      </c>
      <c r="AU197" s="253" t="s">
        <v>86</v>
      </c>
      <c r="AV197" s="14" t="s">
        <v>86</v>
      </c>
      <c r="AW197" s="14" t="s">
        <v>32</v>
      </c>
      <c r="AX197" s="14" t="s">
        <v>84</v>
      </c>
      <c r="AY197" s="253" t="s">
        <v>151</v>
      </c>
    </row>
    <row r="198" s="2" customFormat="1" ht="16.5" customHeight="1">
      <c r="A198" s="39"/>
      <c r="B198" s="40"/>
      <c r="C198" s="281" t="s">
        <v>269</v>
      </c>
      <c r="D198" s="281" t="s">
        <v>313</v>
      </c>
      <c r="E198" s="282" t="s">
        <v>438</v>
      </c>
      <c r="F198" s="283" t="s">
        <v>439</v>
      </c>
      <c r="G198" s="284" t="s">
        <v>440</v>
      </c>
      <c r="H198" s="285">
        <v>26.64</v>
      </c>
      <c r="I198" s="286"/>
      <c r="J198" s="287">
        <f>ROUND(I198*H198,2)</f>
        <v>0</v>
      </c>
      <c r="K198" s="283" t="s">
        <v>1</v>
      </c>
      <c r="L198" s="288"/>
      <c r="M198" s="289" t="s">
        <v>1</v>
      </c>
      <c r="N198" s="290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316</v>
      </c>
      <c r="AT198" s="230" t="s">
        <v>313</v>
      </c>
      <c r="AU198" s="230" t="s">
        <v>86</v>
      </c>
      <c r="AY198" s="18" t="s">
        <v>151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243</v>
      </c>
      <c r="BM198" s="230" t="s">
        <v>590</v>
      </c>
    </row>
    <row r="199" s="14" customFormat="1">
      <c r="A199" s="14"/>
      <c r="B199" s="243"/>
      <c r="C199" s="244"/>
      <c r="D199" s="234" t="s">
        <v>167</v>
      </c>
      <c r="E199" s="244"/>
      <c r="F199" s="246" t="s">
        <v>591</v>
      </c>
      <c r="G199" s="244"/>
      <c r="H199" s="247">
        <v>26.64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167</v>
      </c>
      <c r="AU199" s="253" t="s">
        <v>86</v>
      </c>
      <c r="AV199" s="14" t="s">
        <v>86</v>
      </c>
      <c r="AW199" s="14" t="s">
        <v>4</v>
      </c>
      <c r="AX199" s="14" t="s">
        <v>84</v>
      </c>
      <c r="AY199" s="253" t="s">
        <v>151</v>
      </c>
    </row>
    <row r="200" s="2" customFormat="1" ht="24.15" customHeight="1">
      <c r="A200" s="39"/>
      <c r="B200" s="40"/>
      <c r="C200" s="219" t="s">
        <v>273</v>
      </c>
      <c r="D200" s="219" t="s">
        <v>154</v>
      </c>
      <c r="E200" s="220" t="s">
        <v>443</v>
      </c>
      <c r="F200" s="221" t="s">
        <v>444</v>
      </c>
      <c r="G200" s="222" t="s">
        <v>242</v>
      </c>
      <c r="H200" s="276"/>
      <c r="I200" s="224"/>
      <c r="J200" s="225">
        <f>ROUND(I200*H200,2)</f>
        <v>0</v>
      </c>
      <c r="K200" s="221" t="s">
        <v>181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243</v>
      </c>
      <c r="AT200" s="230" t="s">
        <v>154</v>
      </c>
      <c r="AU200" s="230" t="s">
        <v>86</v>
      </c>
      <c r="AY200" s="18" t="s">
        <v>151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243</v>
      </c>
      <c r="BM200" s="230" t="s">
        <v>592</v>
      </c>
    </row>
    <row r="201" s="12" customFormat="1" ht="22.8" customHeight="1">
      <c r="A201" s="12"/>
      <c r="B201" s="203"/>
      <c r="C201" s="204"/>
      <c r="D201" s="205" t="s">
        <v>75</v>
      </c>
      <c r="E201" s="217" t="s">
        <v>235</v>
      </c>
      <c r="F201" s="217" t="s">
        <v>236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SUM(P202:P207)</f>
        <v>0</v>
      </c>
      <c r="Q201" s="211"/>
      <c r="R201" s="212">
        <f>SUM(R202:R207)</f>
        <v>0.0716496</v>
      </c>
      <c r="S201" s="211"/>
      <c r="T201" s="213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86</v>
      </c>
      <c r="AT201" s="215" t="s">
        <v>75</v>
      </c>
      <c r="AU201" s="215" t="s">
        <v>84</v>
      </c>
      <c r="AY201" s="214" t="s">
        <v>151</v>
      </c>
      <c r="BK201" s="216">
        <f>SUM(BK202:BK207)</f>
        <v>0</v>
      </c>
    </row>
    <row r="202" s="2" customFormat="1" ht="24.15" customHeight="1">
      <c r="A202" s="39"/>
      <c r="B202" s="40"/>
      <c r="C202" s="219" t="s">
        <v>7</v>
      </c>
      <c r="D202" s="219" t="s">
        <v>154</v>
      </c>
      <c r="E202" s="220" t="s">
        <v>446</v>
      </c>
      <c r="F202" s="221" t="s">
        <v>447</v>
      </c>
      <c r="G202" s="222" t="s">
        <v>164</v>
      </c>
      <c r="H202" s="223">
        <v>27.14</v>
      </c>
      <c r="I202" s="224"/>
      <c r="J202" s="225">
        <f>ROUND(I202*H202,2)</f>
        <v>0</v>
      </c>
      <c r="K202" s="221" t="s">
        <v>181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243</v>
      </c>
      <c r="AT202" s="230" t="s">
        <v>154</v>
      </c>
      <c r="AU202" s="230" t="s">
        <v>86</v>
      </c>
      <c r="AY202" s="18" t="s">
        <v>151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243</v>
      </c>
      <c r="BM202" s="230" t="s">
        <v>731</v>
      </c>
    </row>
    <row r="203" s="14" customFormat="1">
      <c r="A203" s="14"/>
      <c r="B203" s="243"/>
      <c r="C203" s="244"/>
      <c r="D203" s="234" t="s">
        <v>167</v>
      </c>
      <c r="E203" s="245" t="s">
        <v>1</v>
      </c>
      <c r="F203" s="246" t="s">
        <v>582</v>
      </c>
      <c r="G203" s="244"/>
      <c r="H203" s="247">
        <v>27.14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167</v>
      </c>
      <c r="AU203" s="253" t="s">
        <v>86</v>
      </c>
      <c r="AV203" s="14" t="s">
        <v>86</v>
      </c>
      <c r="AW203" s="14" t="s">
        <v>32</v>
      </c>
      <c r="AX203" s="14" t="s">
        <v>84</v>
      </c>
      <c r="AY203" s="253" t="s">
        <v>151</v>
      </c>
    </row>
    <row r="204" s="2" customFormat="1" ht="24.15" customHeight="1">
      <c r="A204" s="39"/>
      <c r="B204" s="40"/>
      <c r="C204" s="281" t="s">
        <v>280</v>
      </c>
      <c r="D204" s="281" t="s">
        <v>313</v>
      </c>
      <c r="E204" s="282" t="s">
        <v>449</v>
      </c>
      <c r="F204" s="283" t="s">
        <v>450</v>
      </c>
      <c r="G204" s="284" t="s">
        <v>164</v>
      </c>
      <c r="H204" s="285">
        <v>59.708</v>
      </c>
      <c r="I204" s="286"/>
      <c r="J204" s="287">
        <f>ROUND(I204*H204,2)</f>
        <v>0</v>
      </c>
      <c r="K204" s="283" t="s">
        <v>181</v>
      </c>
      <c r="L204" s="288"/>
      <c r="M204" s="289" t="s">
        <v>1</v>
      </c>
      <c r="N204" s="290" t="s">
        <v>41</v>
      </c>
      <c r="O204" s="92"/>
      <c r="P204" s="228">
        <f>O204*H204</f>
        <v>0</v>
      </c>
      <c r="Q204" s="228">
        <v>0.0011999999999999998</v>
      </c>
      <c r="R204" s="228">
        <f>Q204*H204</f>
        <v>0.0716496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316</v>
      </c>
      <c r="AT204" s="230" t="s">
        <v>313</v>
      </c>
      <c r="AU204" s="230" t="s">
        <v>86</v>
      </c>
      <c r="AY204" s="18" t="s">
        <v>151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243</v>
      </c>
      <c r="BM204" s="230" t="s">
        <v>732</v>
      </c>
    </row>
    <row r="205" s="14" customFormat="1">
      <c r="A205" s="14"/>
      <c r="B205" s="243"/>
      <c r="C205" s="244"/>
      <c r="D205" s="234" t="s">
        <v>167</v>
      </c>
      <c r="E205" s="244"/>
      <c r="F205" s="246" t="s">
        <v>595</v>
      </c>
      <c r="G205" s="244"/>
      <c r="H205" s="247">
        <v>59.708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167</v>
      </c>
      <c r="AU205" s="253" t="s">
        <v>86</v>
      </c>
      <c r="AV205" s="14" t="s">
        <v>86</v>
      </c>
      <c r="AW205" s="14" t="s">
        <v>4</v>
      </c>
      <c r="AX205" s="14" t="s">
        <v>84</v>
      </c>
      <c r="AY205" s="253" t="s">
        <v>151</v>
      </c>
    </row>
    <row r="206" s="2" customFormat="1" ht="24.15" customHeight="1">
      <c r="A206" s="39"/>
      <c r="B206" s="40"/>
      <c r="C206" s="219" t="s">
        <v>284</v>
      </c>
      <c r="D206" s="219" t="s">
        <v>154</v>
      </c>
      <c r="E206" s="220" t="s">
        <v>453</v>
      </c>
      <c r="F206" s="221" t="s">
        <v>454</v>
      </c>
      <c r="G206" s="222" t="s">
        <v>242</v>
      </c>
      <c r="H206" s="276"/>
      <c r="I206" s="224"/>
      <c r="J206" s="225">
        <f>ROUND(I206*H206,2)</f>
        <v>0</v>
      </c>
      <c r="K206" s="221" t="s">
        <v>181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243</v>
      </c>
      <c r="AT206" s="230" t="s">
        <v>154</v>
      </c>
      <c r="AU206" s="230" t="s">
        <v>86</v>
      </c>
      <c r="AY206" s="18" t="s">
        <v>151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243</v>
      </c>
      <c r="BM206" s="230" t="s">
        <v>596</v>
      </c>
    </row>
    <row r="207" s="2" customFormat="1" ht="37.8" customHeight="1">
      <c r="A207" s="39"/>
      <c r="B207" s="40"/>
      <c r="C207" s="219" t="s">
        <v>288</v>
      </c>
      <c r="D207" s="219" t="s">
        <v>154</v>
      </c>
      <c r="E207" s="220" t="s">
        <v>456</v>
      </c>
      <c r="F207" s="221" t="s">
        <v>457</v>
      </c>
      <c r="G207" s="222" t="s">
        <v>164</v>
      </c>
      <c r="H207" s="223">
        <v>5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243</v>
      </c>
      <c r="AT207" s="230" t="s">
        <v>154</v>
      </c>
      <c r="AU207" s="230" t="s">
        <v>86</v>
      </c>
      <c r="AY207" s="18" t="s">
        <v>151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243</v>
      </c>
      <c r="BM207" s="230" t="s">
        <v>733</v>
      </c>
    </row>
    <row r="208" s="12" customFormat="1" ht="22.8" customHeight="1">
      <c r="A208" s="12"/>
      <c r="B208" s="203"/>
      <c r="C208" s="204"/>
      <c r="D208" s="205" t="s">
        <v>75</v>
      </c>
      <c r="E208" s="217" t="s">
        <v>459</v>
      </c>
      <c r="F208" s="217" t="s">
        <v>460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P209</f>
        <v>0</v>
      </c>
      <c r="Q208" s="211"/>
      <c r="R208" s="212">
        <f>R209</f>
        <v>0</v>
      </c>
      <c r="S208" s="211"/>
      <c r="T208" s="213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86</v>
      </c>
      <c r="AT208" s="215" t="s">
        <v>75</v>
      </c>
      <c r="AU208" s="215" t="s">
        <v>84</v>
      </c>
      <c r="AY208" s="214" t="s">
        <v>151</v>
      </c>
      <c r="BK208" s="216">
        <f>BK209</f>
        <v>0</v>
      </c>
    </row>
    <row r="209" s="2" customFormat="1" ht="16.5" customHeight="1">
      <c r="A209" s="39"/>
      <c r="B209" s="40"/>
      <c r="C209" s="219" t="s">
        <v>292</v>
      </c>
      <c r="D209" s="219" t="s">
        <v>154</v>
      </c>
      <c r="E209" s="220" t="s">
        <v>461</v>
      </c>
      <c r="F209" s="221" t="s">
        <v>462</v>
      </c>
      <c r="G209" s="222" t="s">
        <v>187</v>
      </c>
      <c r="H209" s="223">
        <v>190</v>
      </c>
      <c r="I209" s="224"/>
      <c r="J209" s="225">
        <f>ROUND(I209*H209,2)</f>
        <v>0</v>
      </c>
      <c r="K209" s="221" t="s">
        <v>181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243</v>
      </c>
      <c r="AT209" s="230" t="s">
        <v>154</v>
      </c>
      <c r="AU209" s="230" t="s">
        <v>86</v>
      </c>
      <c r="AY209" s="18" t="s">
        <v>151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243</v>
      </c>
      <c r="BM209" s="230" t="s">
        <v>734</v>
      </c>
    </row>
    <row r="210" s="12" customFormat="1" ht="22.8" customHeight="1">
      <c r="A210" s="12"/>
      <c r="B210" s="203"/>
      <c r="C210" s="204"/>
      <c r="D210" s="205" t="s">
        <v>75</v>
      </c>
      <c r="E210" s="217" t="s">
        <v>464</v>
      </c>
      <c r="F210" s="217" t="s">
        <v>465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SUM(P211:P214)</f>
        <v>0</v>
      </c>
      <c r="Q210" s="211"/>
      <c r="R210" s="212">
        <f>SUM(R211:R214)</f>
        <v>0</v>
      </c>
      <c r="S210" s="211"/>
      <c r="T210" s="213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86</v>
      </c>
      <c r="AT210" s="215" t="s">
        <v>75</v>
      </c>
      <c r="AU210" s="215" t="s">
        <v>84</v>
      </c>
      <c r="AY210" s="214" t="s">
        <v>151</v>
      </c>
      <c r="BK210" s="216">
        <f>SUM(BK211:BK214)</f>
        <v>0</v>
      </c>
    </row>
    <row r="211" s="2" customFormat="1" ht="24.15" customHeight="1">
      <c r="A211" s="39"/>
      <c r="B211" s="40"/>
      <c r="C211" s="219" t="s">
        <v>296</v>
      </c>
      <c r="D211" s="219" t="s">
        <v>154</v>
      </c>
      <c r="E211" s="220" t="s">
        <v>466</v>
      </c>
      <c r="F211" s="221" t="s">
        <v>467</v>
      </c>
      <c r="G211" s="222" t="s">
        <v>203</v>
      </c>
      <c r="H211" s="223">
        <v>6</v>
      </c>
      <c r="I211" s="224"/>
      <c r="J211" s="225">
        <f>ROUND(I211*H211,2)</f>
        <v>0</v>
      </c>
      <c r="K211" s="221" t="s">
        <v>468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243</v>
      </c>
      <c r="AT211" s="230" t="s">
        <v>154</v>
      </c>
      <c r="AU211" s="230" t="s">
        <v>86</v>
      </c>
      <c r="AY211" s="18" t="s">
        <v>151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243</v>
      </c>
      <c r="BM211" s="230" t="s">
        <v>735</v>
      </c>
    </row>
    <row r="212" s="2" customFormat="1">
      <c r="A212" s="39"/>
      <c r="B212" s="40"/>
      <c r="C212" s="41"/>
      <c r="D212" s="234" t="s">
        <v>265</v>
      </c>
      <c r="E212" s="41"/>
      <c r="F212" s="277" t="s">
        <v>600</v>
      </c>
      <c r="G212" s="41"/>
      <c r="H212" s="41"/>
      <c r="I212" s="278"/>
      <c r="J212" s="41"/>
      <c r="K212" s="41"/>
      <c r="L212" s="45"/>
      <c r="M212" s="279"/>
      <c r="N212" s="280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265</v>
      </c>
      <c r="AU212" s="18" t="s">
        <v>86</v>
      </c>
    </row>
    <row r="213" s="2" customFormat="1" ht="16.5" customHeight="1">
      <c r="A213" s="39"/>
      <c r="B213" s="40"/>
      <c r="C213" s="219" t="s">
        <v>302</v>
      </c>
      <c r="D213" s="219" t="s">
        <v>154</v>
      </c>
      <c r="E213" s="220" t="s">
        <v>471</v>
      </c>
      <c r="F213" s="221" t="s">
        <v>472</v>
      </c>
      <c r="G213" s="222" t="s">
        <v>203</v>
      </c>
      <c r="H213" s="223">
        <v>2</v>
      </c>
      <c r="I213" s="224"/>
      <c r="J213" s="225">
        <f>ROUND(I213*H213,2)</f>
        <v>0</v>
      </c>
      <c r="K213" s="221" t="s">
        <v>1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243</v>
      </c>
      <c r="AT213" s="230" t="s">
        <v>154</v>
      </c>
      <c r="AU213" s="230" t="s">
        <v>86</v>
      </c>
      <c r="AY213" s="18" t="s">
        <v>151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243</v>
      </c>
      <c r="BM213" s="230" t="s">
        <v>736</v>
      </c>
    </row>
    <row r="214" s="2" customFormat="1" ht="24.15" customHeight="1">
      <c r="A214" s="39"/>
      <c r="B214" s="40"/>
      <c r="C214" s="219" t="s">
        <v>307</v>
      </c>
      <c r="D214" s="219" t="s">
        <v>154</v>
      </c>
      <c r="E214" s="220" t="s">
        <v>474</v>
      </c>
      <c r="F214" s="221" t="s">
        <v>475</v>
      </c>
      <c r="G214" s="222" t="s">
        <v>213</v>
      </c>
      <c r="H214" s="223">
        <v>0.082000000000000016</v>
      </c>
      <c r="I214" s="224"/>
      <c r="J214" s="225">
        <f>ROUND(I214*H214,2)</f>
        <v>0</v>
      </c>
      <c r="K214" s="221" t="s">
        <v>468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243</v>
      </c>
      <c r="AT214" s="230" t="s">
        <v>154</v>
      </c>
      <c r="AU214" s="230" t="s">
        <v>86</v>
      </c>
      <c r="AY214" s="18" t="s">
        <v>151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243</v>
      </c>
      <c r="BM214" s="230" t="s">
        <v>737</v>
      </c>
    </row>
    <row r="215" s="12" customFormat="1" ht="22.8" customHeight="1">
      <c r="A215" s="12"/>
      <c r="B215" s="203"/>
      <c r="C215" s="204"/>
      <c r="D215" s="205" t="s">
        <v>75</v>
      </c>
      <c r="E215" s="217" t="s">
        <v>477</v>
      </c>
      <c r="F215" s="217" t="s">
        <v>478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SUM(P216:P225)</f>
        <v>0</v>
      </c>
      <c r="Q215" s="211"/>
      <c r="R215" s="212">
        <f>SUM(R216:R225)</f>
        <v>0.08204</v>
      </c>
      <c r="S215" s="211"/>
      <c r="T215" s="213">
        <f>SUM(T216:T225)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86</v>
      </c>
      <c r="AT215" s="215" t="s">
        <v>75</v>
      </c>
      <c r="AU215" s="215" t="s">
        <v>84</v>
      </c>
      <c r="AY215" s="214" t="s">
        <v>151</v>
      </c>
      <c r="BK215" s="216">
        <f>SUM(BK216:BK225)</f>
        <v>0</v>
      </c>
    </row>
    <row r="216" s="2" customFormat="1" ht="37.8" customHeight="1">
      <c r="A216" s="39"/>
      <c r="B216" s="40"/>
      <c r="C216" s="219" t="s">
        <v>312</v>
      </c>
      <c r="D216" s="219" t="s">
        <v>154</v>
      </c>
      <c r="E216" s="220" t="s">
        <v>479</v>
      </c>
      <c r="F216" s="221" t="s">
        <v>480</v>
      </c>
      <c r="G216" s="222" t="s">
        <v>187</v>
      </c>
      <c r="H216" s="223">
        <v>190</v>
      </c>
      <c r="I216" s="224"/>
      <c r="J216" s="225">
        <f>ROUND(I216*H216,2)</f>
        <v>0</v>
      </c>
      <c r="K216" s="221" t="s">
        <v>181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0.00012</v>
      </c>
      <c r="R216" s="228">
        <f>Q216*H216</f>
        <v>0.022800000000000004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243</v>
      </c>
      <c r="AT216" s="230" t="s">
        <v>154</v>
      </c>
      <c r="AU216" s="230" t="s">
        <v>86</v>
      </c>
      <c r="AY216" s="18" t="s">
        <v>151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243</v>
      </c>
      <c r="BM216" s="230" t="s">
        <v>738</v>
      </c>
    </row>
    <row r="217" s="2" customFormat="1">
      <c r="A217" s="39"/>
      <c r="B217" s="40"/>
      <c r="C217" s="41"/>
      <c r="D217" s="234" t="s">
        <v>265</v>
      </c>
      <c r="E217" s="41"/>
      <c r="F217" s="277" t="s">
        <v>604</v>
      </c>
      <c r="G217" s="41"/>
      <c r="H217" s="41"/>
      <c r="I217" s="278"/>
      <c r="J217" s="41"/>
      <c r="K217" s="41"/>
      <c r="L217" s="45"/>
      <c r="M217" s="279"/>
      <c r="N217" s="280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265</v>
      </c>
      <c r="AU217" s="18" t="s">
        <v>86</v>
      </c>
    </row>
    <row r="218" s="2" customFormat="1" ht="37.8" customHeight="1">
      <c r="A218" s="39"/>
      <c r="B218" s="40"/>
      <c r="C218" s="219" t="s">
        <v>320</v>
      </c>
      <c r="D218" s="219" t="s">
        <v>154</v>
      </c>
      <c r="E218" s="220" t="s">
        <v>483</v>
      </c>
      <c r="F218" s="221" t="s">
        <v>484</v>
      </c>
      <c r="G218" s="222" t="s">
        <v>164</v>
      </c>
      <c r="H218" s="223">
        <v>28</v>
      </c>
      <c r="I218" s="224"/>
      <c r="J218" s="225">
        <f>ROUND(I218*H218,2)</f>
        <v>0</v>
      </c>
      <c r="K218" s="221" t="s">
        <v>181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0.00174</v>
      </c>
      <c r="R218" s="228">
        <f>Q218*H218</f>
        <v>0.04872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243</v>
      </c>
      <c r="AT218" s="230" t="s">
        <v>154</v>
      </c>
      <c r="AU218" s="230" t="s">
        <v>86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243</v>
      </c>
      <c r="BM218" s="230" t="s">
        <v>739</v>
      </c>
    </row>
    <row r="219" s="2" customFormat="1" ht="16.5" customHeight="1">
      <c r="A219" s="39"/>
      <c r="B219" s="40"/>
      <c r="C219" s="281" t="s">
        <v>326</v>
      </c>
      <c r="D219" s="281" t="s">
        <v>313</v>
      </c>
      <c r="E219" s="282" t="s">
        <v>486</v>
      </c>
      <c r="F219" s="283" t="s">
        <v>487</v>
      </c>
      <c r="G219" s="284" t="s">
        <v>203</v>
      </c>
      <c r="H219" s="285">
        <v>20</v>
      </c>
      <c r="I219" s="286"/>
      <c r="J219" s="287">
        <f>ROUND(I219*H219,2)</f>
        <v>0</v>
      </c>
      <c r="K219" s="283" t="s">
        <v>181</v>
      </c>
      <c r="L219" s="288"/>
      <c r="M219" s="289" t="s">
        <v>1</v>
      </c>
      <c r="N219" s="290" t="s">
        <v>41</v>
      </c>
      <c r="O219" s="92"/>
      <c r="P219" s="228">
        <f>O219*H219</f>
        <v>0</v>
      </c>
      <c r="Q219" s="228">
        <v>6E-05</v>
      </c>
      <c r="R219" s="228">
        <f>Q219*H219</f>
        <v>0.0012000000000000002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316</v>
      </c>
      <c r="AT219" s="230" t="s">
        <v>313</v>
      </c>
      <c r="AU219" s="230" t="s">
        <v>86</v>
      </c>
      <c r="AY219" s="18" t="s">
        <v>151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243</v>
      </c>
      <c r="BM219" s="230" t="s">
        <v>740</v>
      </c>
    </row>
    <row r="220" s="2" customFormat="1">
      <c r="A220" s="39"/>
      <c r="B220" s="40"/>
      <c r="C220" s="41"/>
      <c r="D220" s="234" t="s">
        <v>265</v>
      </c>
      <c r="E220" s="41"/>
      <c r="F220" s="277" t="s">
        <v>607</v>
      </c>
      <c r="G220" s="41"/>
      <c r="H220" s="41"/>
      <c r="I220" s="278"/>
      <c r="J220" s="41"/>
      <c r="K220" s="41"/>
      <c r="L220" s="45"/>
      <c r="M220" s="279"/>
      <c r="N220" s="280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265</v>
      </c>
      <c r="AU220" s="18" t="s">
        <v>86</v>
      </c>
    </row>
    <row r="221" s="2" customFormat="1" ht="24.15" customHeight="1">
      <c r="A221" s="39"/>
      <c r="B221" s="40"/>
      <c r="C221" s="219" t="s">
        <v>316</v>
      </c>
      <c r="D221" s="219" t="s">
        <v>154</v>
      </c>
      <c r="E221" s="220" t="s">
        <v>490</v>
      </c>
      <c r="F221" s="221" t="s">
        <v>491</v>
      </c>
      <c r="G221" s="222" t="s">
        <v>187</v>
      </c>
      <c r="H221" s="223">
        <v>24</v>
      </c>
      <c r="I221" s="224"/>
      <c r="J221" s="225">
        <f>ROUND(I221*H221,2)</f>
        <v>0</v>
      </c>
      <c r="K221" s="221" t="s">
        <v>181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6E-05</v>
      </c>
      <c r="R221" s="228">
        <f>Q221*H221</f>
        <v>0.00144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243</v>
      </c>
      <c r="AT221" s="230" t="s">
        <v>154</v>
      </c>
      <c r="AU221" s="230" t="s">
        <v>86</v>
      </c>
      <c r="AY221" s="18" t="s">
        <v>151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243</v>
      </c>
      <c r="BM221" s="230" t="s">
        <v>741</v>
      </c>
    </row>
    <row r="222" s="2" customFormat="1" ht="24.15" customHeight="1">
      <c r="A222" s="39"/>
      <c r="B222" s="40"/>
      <c r="C222" s="219" t="s">
        <v>334</v>
      </c>
      <c r="D222" s="219" t="s">
        <v>154</v>
      </c>
      <c r="E222" s="220" t="s">
        <v>493</v>
      </c>
      <c r="F222" s="221" t="s">
        <v>494</v>
      </c>
      <c r="G222" s="222" t="s">
        <v>187</v>
      </c>
      <c r="H222" s="223">
        <v>14</v>
      </c>
      <c r="I222" s="224"/>
      <c r="J222" s="225">
        <f>ROUND(I222*H222,2)</f>
        <v>0</v>
      </c>
      <c r="K222" s="221" t="s">
        <v>181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0.0001</v>
      </c>
      <c r="R222" s="228">
        <f>Q222*H222</f>
        <v>0.0014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243</v>
      </c>
      <c r="AT222" s="230" t="s">
        <v>154</v>
      </c>
      <c r="AU222" s="230" t="s">
        <v>86</v>
      </c>
      <c r="AY222" s="18" t="s">
        <v>151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243</v>
      </c>
      <c r="BM222" s="230" t="s">
        <v>742</v>
      </c>
    </row>
    <row r="223" s="2" customFormat="1" ht="21.75" customHeight="1">
      <c r="A223" s="39"/>
      <c r="B223" s="40"/>
      <c r="C223" s="219" t="s">
        <v>338</v>
      </c>
      <c r="D223" s="219" t="s">
        <v>154</v>
      </c>
      <c r="E223" s="220" t="s">
        <v>496</v>
      </c>
      <c r="F223" s="221" t="s">
        <v>497</v>
      </c>
      <c r="G223" s="222" t="s">
        <v>187</v>
      </c>
      <c r="H223" s="223">
        <v>8</v>
      </c>
      <c r="I223" s="224"/>
      <c r="J223" s="225">
        <f>ROUND(I223*H223,2)</f>
        <v>0</v>
      </c>
      <c r="K223" s="221" t="s">
        <v>181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6E-05</v>
      </c>
      <c r="R223" s="228">
        <f>Q223*H223</f>
        <v>0.00048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243</v>
      </c>
      <c r="AT223" s="230" t="s">
        <v>154</v>
      </c>
      <c r="AU223" s="230" t="s">
        <v>86</v>
      </c>
      <c r="AY223" s="18" t="s">
        <v>151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243</v>
      </c>
      <c r="BM223" s="230" t="s">
        <v>743</v>
      </c>
    </row>
    <row r="224" s="2" customFormat="1" ht="16.5" customHeight="1">
      <c r="A224" s="39"/>
      <c r="B224" s="40"/>
      <c r="C224" s="281" t="s">
        <v>342</v>
      </c>
      <c r="D224" s="281" t="s">
        <v>313</v>
      </c>
      <c r="E224" s="282" t="s">
        <v>499</v>
      </c>
      <c r="F224" s="283" t="s">
        <v>500</v>
      </c>
      <c r="G224" s="284" t="s">
        <v>501</v>
      </c>
      <c r="H224" s="285">
        <v>6</v>
      </c>
      <c r="I224" s="286"/>
      <c r="J224" s="287">
        <f>ROUND(I224*H224,2)</f>
        <v>0</v>
      </c>
      <c r="K224" s="283" t="s">
        <v>468</v>
      </c>
      <c r="L224" s="288"/>
      <c r="M224" s="289" t="s">
        <v>1</v>
      </c>
      <c r="N224" s="290" t="s">
        <v>41</v>
      </c>
      <c r="O224" s="92"/>
      <c r="P224" s="228">
        <f>O224*H224</f>
        <v>0</v>
      </c>
      <c r="Q224" s="228">
        <v>0.001</v>
      </c>
      <c r="R224" s="228">
        <f>Q224*H224</f>
        <v>0.006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316</v>
      </c>
      <c r="AT224" s="230" t="s">
        <v>313</v>
      </c>
      <c r="AU224" s="230" t="s">
        <v>86</v>
      </c>
      <c r="AY224" s="18" t="s">
        <v>151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243</v>
      </c>
      <c r="BM224" s="230" t="s">
        <v>744</v>
      </c>
    </row>
    <row r="225" s="2" customFormat="1">
      <c r="A225" s="39"/>
      <c r="B225" s="40"/>
      <c r="C225" s="41"/>
      <c r="D225" s="234" t="s">
        <v>265</v>
      </c>
      <c r="E225" s="41"/>
      <c r="F225" s="277" t="s">
        <v>503</v>
      </c>
      <c r="G225" s="41"/>
      <c r="H225" s="41"/>
      <c r="I225" s="278"/>
      <c r="J225" s="41"/>
      <c r="K225" s="41"/>
      <c r="L225" s="45"/>
      <c r="M225" s="279"/>
      <c r="N225" s="280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265</v>
      </c>
      <c r="AU225" s="18" t="s">
        <v>86</v>
      </c>
    </row>
    <row r="226" s="12" customFormat="1" ht="22.8" customHeight="1">
      <c r="A226" s="12"/>
      <c r="B226" s="203"/>
      <c r="C226" s="204"/>
      <c r="D226" s="205" t="s">
        <v>75</v>
      </c>
      <c r="E226" s="217" t="s">
        <v>237</v>
      </c>
      <c r="F226" s="217" t="s">
        <v>238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SUM(P227:P229)</f>
        <v>0</v>
      </c>
      <c r="Q226" s="211"/>
      <c r="R226" s="212">
        <f>SUM(R227:R229)</f>
        <v>0</v>
      </c>
      <c r="S226" s="211"/>
      <c r="T226" s="213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86</v>
      </c>
      <c r="AT226" s="215" t="s">
        <v>75</v>
      </c>
      <c r="AU226" s="215" t="s">
        <v>84</v>
      </c>
      <c r="AY226" s="214" t="s">
        <v>151</v>
      </c>
      <c r="BK226" s="216">
        <f>SUM(BK227:BK229)</f>
        <v>0</v>
      </c>
    </row>
    <row r="227" s="2" customFormat="1" ht="24.15" customHeight="1">
      <c r="A227" s="39"/>
      <c r="B227" s="40"/>
      <c r="C227" s="219" t="s">
        <v>346</v>
      </c>
      <c r="D227" s="219" t="s">
        <v>154</v>
      </c>
      <c r="E227" s="220" t="s">
        <v>240</v>
      </c>
      <c r="F227" s="221" t="s">
        <v>241</v>
      </c>
      <c r="G227" s="222" t="s">
        <v>242</v>
      </c>
      <c r="H227" s="276"/>
      <c r="I227" s="224"/>
      <c r="J227" s="225">
        <f>ROUND(I227*H227,2)</f>
        <v>0</v>
      </c>
      <c r="K227" s="221" t="s">
        <v>181</v>
      </c>
      <c r="L227" s="45"/>
      <c r="M227" s="226" t="s">
        <v>1</v>
      </c>
      <c r="N227" s="227" t="s">
        <v>41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243</v>
      </c>
      <c r="AT227" s="230" t="s">
        <v>154</v>
      </c>
      <c r="AU227" s="230" t="s">
        <v>86</v>
      </c>
      <c r="AY227" s="18" t="s">
        <v>151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243</v>
      </c>
      <c r="BM227" s="230" t="s">
        <v>244</v>
      </c>
    </row>
    <row r="228" s="2" customFormat="1" ht="37.8" customHeight="1">
      <c r="A228" s="39"/>
      <c r="B228" s="40"/>
      <c r="C228" s="219" t="s">
        <v>350</v>
      </c>
      <c r="D228" s="219" t="s">
        <v>154</v>
      </c>
      <c r="E228" s="220" t="s">
        <v>246</v>
      </c>
      <c r="F228" s="221" t="s">
        <v>247</v>
      </c>
      <c r="G228" s="222" t="s">
        <v>164</v>
      </c>
      <c r="H228" s="223">
        <v>17.04</v>
      </c>
      <c r="I228" s="224"/>
      <c r="J228" s="225">
        <f>ROUND(I228*H228,2)</f>
        <v>0</v>
      </c>
      <c r="K228" s="221" t="s">
        <v>1</v>
      </c>
      <c r="L228" s="45"/>
      <c r="M228" s="226" t="s">
        <v>1</v>
      </c>
      <c r="N228" s="227" t="s">
        <v>41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243</v>
      </c>
      <c r="AT228" s="230" t="s">
        <v>154</v>
      </c>
      <c r="AU228" s="230" t="s">
        <v>86</v>
      </c>
      <c r="AY228" s="18" t="s">
        <v>151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243</v>
      </c>
      <c r="BM228" s="230" t="s">
        <v>248</v>
      </c>
    </row>
    <row r="229" s="14" customFormat="1">
      <c r="A229" s="14"/>
      <c r="B229" s="243"/>
      <c r="C229" s="244"/>
      <c r="D229" s="234" t="s">
        <v>167</v>
      </c>
      <c r="E229" s="245" t="s">
        <v>1</v>
      </c>
      <c r="F229" s="246" t="s">
        <v>249</v>
      </c>
      <c r="G229" s="244"/>
      <c r="H229" s="247">
        <v>17.04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167</v>
      </c>
      <c r="AU229" s="253" t="s">
        <v>86</v>
      </c>
      <c r="AV229" s="14" t="s">
        <v>86</v>
      </c>
      <c r="AW229" s="14" t="s">
        <v>32</v>
      </c>
      <c r="AX229" s="14" t="s">
        <v>84</v>
      </c>
      <c r="AY229" s="253" t="s">
        <v>151</v>
      </c>
    </row>
    <row r="230" s="12" customFormat="1" ht="22.8" customHeight="1">
      <c r="A230" s="12"/>
      <c r="B230" s="203"/>
      <c r="C230" s="204"/>
      <c r="D230" s="205" t="s">
        <v>75</v>
      </c>
      <c r="E230" s="217" t="s">
        <v>250</v>
      </c>
      <c r="F230" s="217" t="s">
        <v>251</v>
      </c>
      <c r="G230" s="204"/>
      <c r="H230" s="204"/>
      <c r="I230" s="207"/>
      <c r="J230" s="218">
        <f>BK230</f>
        <v>0</v>
      </c>
      <c r="K230" s="204"/>
      <c r="L230" s="209"/>
      <c r="M230" s="210"/>
      <c r="N230" s="211"/>
      <c r="O230" s="211"/>
      <c r="P230" s="212">
        <f>SUM(P231:P259)</f>
        <v>0</v>
      </c>
      <c r="Q230" s="211"/>
      <c r="R230" s="212">
        <f>SUM(R231:R259)</f>
        <v>0</v>
      </c>
      <c r="S230" s="211"/>
      <c r="T230" s="213">
        <f>SUM(T231:T259)</f>
        <v>0.072000000000000008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4" t="s">
        <v>86</v>
      </c>
      <c r="AT230" s="215" t="s">
        <v>75</v>
      </c>
      <c r="AU230" s="215" t="s">
        <v>84</v>
      </c>
      <c r="AY230" s="214" t="s">
        <v>151</v>
      </c>
      <c r="BK230" s="216">
        <f>SUM(BK231:BK259)</f>
        <v>0</v>
      </c>
    </row>
    <row r="231" s="2" customFormat="1" ht="24.15" customHeight="1">
      <c r="A231" s="39"/>
      <c r="B231" s="40"/>
      <c r="C231" s="219" t="s">
        <v>355</v>
      </c>
      <c r="D231" s="219" t="s">
        <v>154</v>
      </c>
      <c r="E231" s="220" t="s">
        <v>252</v>
      </c>
      <c r="F231" s="221" t="s">
        <v>253</v>
      </c>
      <c r="G231" s="222" t="s">
        <v>203</v>
      </c>
      <c r="H231" s="223">
        <v>3</v>
      </c>
      <c r="I231" s="224"/>
      <c r="J231" s="225">
        <f>ROUND(I231*H231,2)</f>
        <v>0</v>
      </c>
      <c r="K231" s="221" t="s">
        <v>181</v>
      </c>
      <c r="L231" s="45"/>
      <c r="M231" s="226" t="s">
        <v>1</v>
      </c>
      <c r="N231" s="227" t="s">
        <v>41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0.024</v>
      </c>
      <c r="T231" s="229">
        <f>S231*H231</f>
        <v>0.072000000000000008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243</v>
      </c>
      <c r="AT231" s="230" t="s">
        <v>154</v>
      </c>
      <c r="AU231" s="230" t="s">
        <v>86</v>
      </c>
      <c r="AY231" s="18" t="s">
        <v>151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84</v>
      </c>
      <c r="BK231" s="231">
        <f>ROUND(I231*H231,2)</f>
        <v>0</v>
      </c>
      <c r="BL231" s="18" t="s">
        <v>243</v>
      </c>
      <c r="BM231" s="230" t="s">
        <v>254</v>
      </c>
    </row>
    <row r="232" s="14" customFormat="1">
      <c r="A232" s="14"/>
      <c r="B232" s="243"/>
      <c r="C232" s="244"/>
      <c r="D232" s="234" t="s">
        <v>167</v>
      </c>
      <c r="E232" s="245" t="s">
        <v>1</v>
      </c>
      <c r="F232" s="246" t="s">
        <v>255</v>
      </c>
      <c r="G232" s="244"/>
      <c r="H232" s="247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167</v>
      </c>
      <c r="AU232" s="253" t="s">
        <v>86</v>
      </c>
      <c r="AV232" s="14" t="s">
        <v>86</v>
      </c>
      <c r="AW232" s="14" t="s">
        <v>32</v>
      </c>
      <c r="AX232" s="14" t="s">
        <v>76</v>
      </c>
      <c r="AY232" s="253" t="s">
        <v>151</v>
      </c>
    </row>
    <row r="233" s="14" customFormat="1">
      <c r="A233" s="14"/>
      <c r="B233" s="243"/>
      <c r="C233" s="244"/>
      <c r="D233" s="234" t="s">
        <v>167</v>
      </c>
      <c r="E233" s="245" t="s">
        <v>1</v>
      </c>
      <c r="F233" s="246" t="s">
        <v>256</v>
      </c>
      <c r="G233" s="244"/>
      <c r="H233" s="247">
        <v>2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167</v>
      </c>
      <c r="AU233" s="253" t="s">
        <v>86</v>
      </c>
      <c r="AV233" s="14" t="s">
        <v>86</v>
      </c>
      <c r="AW233" s="14" t="s">
        <v>32</v>
      </c>
      <c r="AX233" s="14" t="s">
        <v>76</v>
      </c>
      <c r="AY233" s="253" t="s">
        <v>151</v>
      </c>
    </row>
    <row r="234" s="16" customFormat="1">
      <c r="A234" s="16"/>
      <c r="B234" s="265"/>
      <c r="C234" s="266"/>
      <c r="D234" s="234" t="s">
        <v>167</v>
      </c>
      <c r="E234" s="267" t="s">
        <v>1</v>
      </c>
      <c r="F234" s="268" t="s">
        <v>178</v>
      </c>
      <c r="G234" s="266"/>
      <c r="H234" s="269">
        <v>3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75" t="s">
        <v>167</v>
      </c>
      <c r="AU234" s="275" t="s">
        <v>86</v>
      </c>
      <c r="AV234" s="16" t="s">
        <v>158</v>
      </c>
      <c r="AW234" s="16" t="s">
        <v>32</v>
      </c>
      <c r="AX234" s="16" t="s">
        <v>84</v>
      </c>
      <c r="AY234" s="275" t="s">
        <v>151</v>
      </c>
    </row>
    <row r="235" s="2" customFormat="1" ht="24.15" customHeight="1">
      <c r="A235" s="39"/>
      <c r="B235" s="40"/>
      <c r="C235" s="219" t="s">
        <v>362</v>
      </c>
      <c r="D235" s="219" t="s">
        <v>154</v>
      </c>
      <c r="E235" s="220" t="s">
        <v>258</v>
      </c>
      <c r="F235" s="221" t="s">
        <v>259</v>
      </c>
      <c r="G235" s="222" t="s">
        <v>242</v>
      </c>
      <c r="H235" s="276"/>
      <c r="I235" s="224"/>
      <c r="J235" s="225">
        <f>ROUND(I235*H235,2)</f>
        <v>0</v>
      </c>
      <c r="K235" s="221" t="s">
        <v>181</v>
      </c>
      <c r="L235" s="45"/>
      <c r="M235" s="226" t="s">
        <v>1</v>
      </c>
      <c r="N235" s="227" t="s">
        <v>41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243</v>
      </c>
      <c r="AT235" s="230" t="s">
        <v>154</v>
      </c>
      <c r="AU235" s="230" t="s">
        <v>86</v>
      </c>
      <c r="AY235" s="18" t="s">
        <v>151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243</v>
      </c>
      <c r="BM235" s="230" t="s">
        <v>260</v>
      </c>
    </row>
    <row r="236" s="2" customFormat="1" ht="44.25" customHeight="1">
      <c r="A236" s="39"/>
      <c r="B236" s="40"/>
      <c r="C236" s="219" t="s">
        <v>368</v>
      </c>
      <c r="D236" s="219" t="s">
        <v>154</v>
      </c>
      <c r="E236" s="220" t="s">
        <v>262</v>
      </c>
      <c r="F236" s="221" t="s">
        <v>263</v>
      </c>
      <c r="G236" s="222" t="s">
        <v>203</v>
      </c>
      <c r="H236" s="223">
        <v>2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41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243</v>
      </c>
      <c r="AT236" s="230" t="s">
        <v>154</v>
      </c>
      <c r="AU236" s="230" t="s">
        <v>86</v>
      </c>
      <c r="AY236" s="18" t="s">
        <v>151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243</v>
      </c>
      <c r="BM236" s="230" t="s">
        <v>264</v>
      </c>
    </row>
    <row r="237" s="2" customFormat="1">
      <c r="A237" s="39"/>
      <c r="B237" s="40"/>
      <c r="C237" s="41"/>
      <c r="D237" s="234" t="s">
        <v>265</v>
      </c>
      <c r="E237" s="41"/>
      <c r="F237" s="277" t="s">
        <v>266</v>
      </c>
      <c r="G237" s="41"/>
      <c r="H237" s="41"/>
      <c r="I237" s="278"/>
      <c r="J237" s="41"/>
      <c r="K237" s="41"/>
      <c r="L237" s="45"/>
      <c r="M237" s="279"/>
      <c r="N237" s="280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265</v>
      </c>
      <c r="AU237" s="18" t="s">
        <v>86</v>
      </c>
    </row>
    <row r="238" s="14" customFormat="1">
      <c r="A238" s="14"/>
      <c r="B238" s="243"/>
      <c r="C238" s="244"/>
      <c r="D238" s="234" t="s">
        <v>167</v>
      </c>
      <c r="E238" s="245" t="s">
        <v>1</v>
      </c>
      <c r="F238" s="246" t="s">
        <v>267</v>
      </c>
      <c r="G238" s="244"/>
      <c r="H238" s="247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167</v>
      </c>
      <c r="AU238" s="253" t="s">
        <v>86</v>
      </c>
      <c r="AV238" s="14" t="s">
        <v>86</v>
      </c>
      <c r="AW238" s="14" t="s">
        <v>32</v>
      </c>
      <c r="AX238" s="14" t="s">
        <v>76</v>
      </c>
      <c r="AY238" s="253" t="s">
        <v>151</v>
      </c>
    </row>
    <row r="239" s="14" customFormat="1">
      <c r="A239" s="14"/>
      <c r="B239" s="243"/>
      <c r="C239" s="244"/>
      <c r="D239" s="234" t="s">
        <v>167</v>
      </c>
      <c r="E239" s="245" t="s">
        <v>1</v>
      </c>
      <c r="F239" s="246" t="s">
        <v>268</v>
      </c>
      <c r="G239" s="244"/>
      <c r="H239" s="247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167</v>
      </c>
      <c r="AU239" s="253" t="s">
        <v>86</v>
      </c>
      <c r="AV239" s="14" t="s">
        <v>86</v>
      </c>
      <c r="AW239" s="14" t="s">
        <v>32</v>
      </c>
      <c r="AX239" s="14" t="s">
        <v>76</v>
      </c>
      <c r="AY239" s="253" t="s">
        <v>151</v>
      </c>
    </row>
    <row r="240" s="16" customFormat="1">
      <c r="A240" s="16"/>
      <c r="B240" s="265"/>
      <c r="C240" s="266"/>
      <c r="D240" s="234" t="s">
        <v>167</v>
      </c>
      <c r="E240" s="267" t="s">
        <v>1</v>
      </c>
      <c r="F240" s="268" t="s">
        <v>178</v>
      </c>
      <c r="G240" s="266"/>
      <c r="H240" s="269">
        <v>2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5" t="s">
        <v>167</v>
      </c>
      <c r="AU240" s="275" t="s">
        <v>86</v>
      </c>
      <c r="AV240" s="16" t="s">
        <v>158</v>
      </c>
      <c r="AW240" s="16" t="s">
        <v>32</v>
      </c>
      <c r="AX240" s="16" t="s">
        <v>84</v>
      </c>
      <c r="AY240" s="275" t="s">
        <v>151</v>
      </c>
    </row>
    <row r="241" s="2" customFormat="1" ht="21.75" customHeight="1">
      <c r="A241" s="39"/>
      <c r="B241" s="40"/>
      <c r="C241" s="219" t="s">
        <v>380</v>
      </c>
      <c r="D241" s="219" t="s">
        <v>154</v>
      </c>
      <c r="E241" s="220" t="s">
        <v>270</v>
      </c>
      <c r="F241" s="221" t="s">
        <v>271</v>
      </c>
      <c r="G241" s="222" t="s">
        <v>203</v>
      </c>
      <c r="H241" s="223">
        <v>2</v>
      </c>
      <c r="I241" s="224"/>
      <c r="J241" s="225">
        <f>ROUND(I241*H241,2)</f>
        <v>0</v>
      </c>
      <c r="K241" s="221" t="s">
        <v>1</v>
      </c>
      <c r="L241" s="45"/>
      <c r="M241" s="226" t="s">
        <v>1</v>
      </c>
      <c r="N241" s="227" t="s">
        <v>41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243</v>
      </c>
      <c r="AT241" s="230" t="s">
        <v>154</v>
      </c>
      <c r="AU241" s="230" t="s">
        <v>86</v>
      </c>
      <c r="AY241" s="18" t="s">
        <v>151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84</v>
      </c>
      <c r="BK241" s="231">
        <f>ROUND(I241*H241,2)</f>
        <v>0</v>
      </c>
      <c r="BL241" s="18" t="s">
        <v>243</v>
      </c>
      <c r="BM241" s="230" t="s">
        <v>745</v>
      </c>
    </row>
    <row r="242" s="2" customFormat="1">
      <c r="A242" s="39"/>
      <c r="B242" s="40"/>
      <c r="C242" s="41"/>
      <c r="D242" s="234" t="s">
        <v>265</v>
      </c>
      <c r="E242" s="41"/>
      <c r="F242" s="277" t="s">
        <v>266</v>
      </c>
      <c r="G242" s="41"/>
      <c r="H242" s="41"/>
      <c r="I242" s="278"/>
      <c r="J242" s="41"/>
      <c r="K242" s="41"/>
      <c r="L242" s="45"/>
      <c r="M242" s="279"/>
      <c r="N242" s="280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265</v>
      </c>
      <c r="AU242" s="18" t="s">
        <v>86</v>
      </c>
    </row>
    <row r="243" s="14" customFormat="1">
      <c r="A243" s="14"/>
      <c r="B243" s="243"/>
      <c r="C243" s="244"/>
      <c r="D243" s="234" t="s">
        <v>167</v>
      </c>
      <c r="E243" s="245" t="s">
        <v>1</v>
      </c>
      <c r="F243" s="246" t="s">
        <v>267</v>
      </c>
      <c r="G243" s="244"/>
      <c r="H243" s="247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167</v>
      </c>
      <c r="AU243" s="253" t="s">
        <v>86</v>
      </c>
      <c r="AV243" s="14" t="s">
        <v>86</v>
      </c>
      <c r="AW243" s="14" t="s">
        <v>32</v>
      </c>
      <c r="AX243" s="14" t="s">
        <v>76</v>
      </c>
      <c r="AY243" s="253" t="s">
        <v>151</v>
      </c>
    </row>
    <row r="244" s="14" customFormat="1">
      <c r="A244" s="14"/>
      <c r="B244" s="243"/>
      <c r="C244" s="244"/>
      <c r="D244" s="234" t="s">
        <v>167</v>
      </c>
      <c r="E244" s="245" t="s">
        <v>1</v>
      </c>
      <c r="F244" s="246" t="s">
        <v>268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167</v>
      </c>
      <c r="AU244" s="253" t="s">
        <v>86</v>
      </c>
      <c r="AV244" s="14" t="s">
        <v>86</v>
      </c>
      <c r="AW244" s="14" t="s">
        <v>32</v>
      </c>
      <c r="AX244" s="14" t="s">
        <v>76</v>
      </c>
      <c r="AY244" s="253" t="s">
        <v>151</v>
      </c>
    </row>
    <row r="245" s="16" customFormat="1">
      <c r="A245" s="16"/>
      <c r="B245" s="265"/>
      <c r="C245" s="266"/>
      <c r="D245" s="234" t="s">
        <v>167</v>
      </c>
      <c r="E245" s="267" t="s">
        <v>1</v>
      </c>
      <c r="F245" s="268" t="s">
        <v>178</v>
      </c>
      <c r="G245" s="266"/>
      <c r="H245" s="269">
        <v>2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5" t="s">
        <v>167</v>
      </c>
      <c r="AU245" s="275" t="s">
        <v>86</v>
      </c>
      <c r="AV245" s="16" t="s">
        <v>158</v>
      </c>
      <c r="AW245" s="16" t="s">
        <v>32</v>
      </c>
      <c r="AX245" s="16" t="s">
        <v>84</v>
      </c>
      <c r="AY245" s="275" t="s">
        <v>151</v>
      </c>
    </row>
    <row r="246" s="2" customFormat="1" ht="16.5" customHeight="1">
      <c r="A246" s="39"/>
      <c r="B246" s="40"/>
      <c r="C246" s="219" t="s">
        <v>384</v>
      </c>
      <c r="D246" s="219" t="s">
        <v>154</v>
      </c>
      <c r="E246" s="220" t="s">
        <v>274</v>
      </c>
      <c r="F246" s="221" t="s">
        <v>275</v>
      </c>
      <c r="G246" s="222" t="s">
        <v>203</v>
      </c>
      <c r="H246" s="223">
        <v>2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243</v>
      </c>
      <c r="AT246" s="230" t="s">
        <v>154</v>
      </c>
      <c r="AU246" s="230" t="s">
        <v>86</v>
      </c>
      <c r="AY246" s="18" t="s">
        <v>151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243</v>
      </c>
      <c r="BM246" s="230" t="s">
        <v>746</v>
      </c>
    </row>
    <row r="247" s="2" customFormat="1">
      <c r="A247" s="39"/>
      <c r="B247" s="40"/>
      <c r="C247" s="41"/>
      <c r="D247" s="234" t="s">
        <v>265</v>
      </c>
      <c r="E247" s="41"/>
      <c r="F247" s="277" t="s">
        <v>266</v>
      </c>
      <c r="G247" s="41"/>
      <c r="H247" s="41"/>
      <c r="I247" s="278"/>
      <c r="J247" s="41"/>
      <c r="K247" s="41"/>
      <c r="L247" s="45"/>
      <c r="M247" s="279"/>
      <c r="N247" s="280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265</v>
      </c>
      <c r="AU247" s="18" t="s">
        <v>86</v>
      </c>
    </row>
    <row r="248" s="14" customFormat="1">
      <c r="A248" s="14"/>
      <c r="B248" s="243"/>
      <c r="C248" s="244"/>
      <c r="D248" s="234" t="s">
        <v>167</v>
      </c>
      <c r="E248" s="245" t="s">
        <v>1</v>
      </c>
      <c r="F248" s="246" t="s">
        <v>267</v>
      </c>
      <c r="G248" s="244"/>
      <c r="H248" s="247">
        <v>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167</v>
      </c>
      <c r="AU248" s="253" t="s">
        <v>86</v>
      </c>
      <c r="AV248" s="14" t="s">
        <v>86</v>
      </c>
      <c r="AW248" s="14" t="s">
        <v>32</v>
      </c>
      <c r="AX248" s="14" t="s">
        <v>76</v>
      </c>
      <c r="AY248" s="253" t="s">
        <v>151</v>
      </c>
    </row>
    <row r="249" s="14" customFormat="1">
      <c r="A249" s="14"/>
      <c r="B249" s="243"/>
      <c r="C249" s="244"/>
      <c r="D249" s="234" t="s">
        <v>167</v>
      </c>
      <c r="E249" s="245" t="s">
        <v>1</v>
      </c>
      <c r="F249" s="246" t="s">
        <v>268</v>
      </c>
      <c r="G249" s="244"/>
      <c r="H249" s="247">
        <v>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167</v>
      </c>
      <c r="AU249" s="253" t="s">
        <v>86</v>
      </c>
      <c r="AV249" s="14" t="s">
        <v>86</v>
      </c>
      <c r="AW249" s="14" t="s">
        <v>32</v>
      </c>
      <c r="AX249" s="14" t="s">
        <v>76</v>
      </c>
      <c r="AY249" s="253" t="s">
        <v>151</v>
      </c>
    </row>
    <row r="250" s="16" customFormat="1">
      <c r="A250" s="16"/>
      <c r="B250" s="265"/>
      <c r="C250" s="266"/>
      <c r="D250" s="234" t="s">
        <v>167</v>
      </c>
      <c r="E250" s="267" t="s">
        <v>1</v>
      </c>
      <c r="F250" s="268" t="s">
        <v>178</v>
      </c>
      <c r="G250" s="266"/>
      <c r="H250" s="269">
        <v>2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5" t="s">
        <v>167</v>
      </c>
      <c r="AU250" s="275" t="s">
        <v>86</v>
      </c>
      <c r="AV250" s="16" t="s">
        <v>158</v>
      </c>
      <c r="AW250" s="16" t="s">
        <v>32</v>
      </c>
      <c r="AX250" s="16" t="s">
        <v>84</v>
      </c>
      <c r="AY250" s="275" t="s">
        <v>151</v>
      </c>
    </row>
    <row r="251" s="2" customFormat="1" ht="24.15" customHeight="1">
      <c r="A251" s="39"/>
      <c r="B251" s="40"/>
      <c r="C251" s="219" t="s">
        <v>392</v>
      </c>
      <c r="D251" s="219" t="s">
        <v>154</v>
      </c>
      <c r="E251" s="220" t="s">
        <v>277</v>
      </c>
      <c r="F251" s="221" t="s">
        <v>278</v>
      </c>
      <c r="G251" s="222" t="s">
        <v>203</v>
      </c>
      <c r="H251" s="223">
        <v>3</v>
      </c>
      <c r="I251" s="224"/>
      <c r="J251" s="225">
        <f>ROUND(I251*H251,2)</f>
        <v>0</v>
      </c>
      <c r="K251" s="221" t="s">
        <v>1</v>
      </c>
      <c r="L251" s="45"/>
      <c r="M251" s="226" t="s">
        <v>1</v>
      </c>
      <c r="N251" s="227" t="s">
        <v>41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243</v>
      </c>
      <c r="AT251" s="230" t="s">
        <v>154</v>
      </c>
      <c r="AU251" s="230" t="s">
        <v>86</v>
      </c>
      <c r="AY251" s="18" t="s">
        <v>151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243</v>
      </c>
      <c r="BM251" s="230" t="s">
        <v>279</v>
      </c>
    </row>
    <row r="252" s="2" customFormat="1" ht="33" customHeight="1">
      <c r="A252" s="39"/>
      <c r="B252" s="40"/>
      <c r="C252" s="219" t="s">
        <v>400</v>
      </c>
      <c r="D252" s="219" t="s">
        <v>154</v>
      </c>
      <c r="E252" s="220" t="s">
        <v>281</v>
      </c>
      <c r="F252" s="221" t="s">
        <v>282</v>
      </c>
      <c r="G252" s="222" t="s">
        <v>203</v>
      </c>
      <c r="H252" s="223">
        <v>1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243</v>
      </c>
      <c r="AT252" s="230" t="s">
        <v>154</v>
      </c>
      <c r="AU252" s="230" t="s">
        <v>86</v>
      </c>
      <c r="AY252" s="18" t="s">
        <v>151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243</v>
      </c>
      <c r="BM252" s="230" t="s">
        <v>283</v>
      </c>
    </row>
    <row r="253" s="2" customFormat="1" ht="33" customHeight="1">
      <c r="A253" s="39"/>
      <c r="B253" s="40"/>
      <c r="C253" s="219" t="s">
        <v>507</v>
      </c>
      <c r="D253" s="219" t="s">
        <v>154</v>
      </c>
      <c r="E253" s="220" t="s">
        <v>285</v>
      </c>
      <c r="F253" s="221" t="s">
        <v>286</v>
      </c>
      <c r="G253" s="222" t="s">
        <v>203</v>
      </c>
      <c r="H253" s="223">
        <v>2</v>
      </c>
      <c r="I253" s="224"/>
      <c r="J253" s="225">
        <f>ROUND(I253*H253,2)</f>
        <v>0</v>
      </c>
      <c r="K253" s="221" t="s">
        <v>1</v>
      </c>
      <c r="L253" s="45"/>
      <c r="M253" s="226" t="s">
        <v>1</v>
      </c>
      <c r="N253" s="227" t="s">
        <v>41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243</v>
      </c>
      <c r="AT253" s="230" t="s">
        <v>154</v>
      </c>
      <c r="AU253" s="230" t="s">
        <v>86</v>
      </c>
      <c r="AY253" s="18" t="s">
        <v>151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84</v>
      </c>
      <c r="BK253" s="231">
        <f>ROUND(I253*H253,2)</f>
        <v>0</v>
      </c>
      <c r="BL253" s="18" t="s">
        <v>243</v>
      </c>
      <c r="BM253" s="230" t="s">
        <v>287</v>
      </c>
    </row>
    <row r="254" s="2" customFormat="1" ht="24.15" customHeight="1">
      <c r="A254" s="39"/>
      <c r="B254" s="40"/>
      <c r="C254" s="219" t="s">
        <v>510</v>
      </c>
      <c r="D254" s="219" t="s">
        <v>154</v>
      </c>
      <c r="E254" s="220" t="s">
        <v>508</v>
      </c>
      <c r="F254" s="221" t="s">
        <v>290</v>
      </c>
      <c r="G254" s="222" t="s">
        <v>203</v>
      </c>
      <c r="H254" s="223">
        <v>2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243</v>
      </c>
      <c r="AT254" s="230" t="s">
        <v>154</v>
      </c>
      <c r="AU254" s="230" t="s">
        <v>86</v>
      </c>
      <c r="AY254" s="18" t="s">
        <v>151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243</v>
      </c>
      <c r="BM254" s="230" t="s">
        <v>291</v>
      </c>
    </row>
    <row r="255" s="2" customFormat="1" ht="24.15" customHeight="1">
      <c r="A255" s="39"/>
      <c r="B255" s="40"/>
      <c r="C255" s="219" t="s">
        <v>512</v>
      </c>
      <c r="D255" s="219" t="s">
        <v>154</v>
      </c>
      <c r="E255" s="220" t="s">
        <v>293</v>
      </c>
      <c r="F255" s="221" t="s">
        <v>294</v>
      </c>
      <c r="G255" s="222" t="s">
        <v>203</v>
      </c>
      <c r="H255" s="223">
        <v>1</v>
      </c>
      <c r="I255" s="224"/>
      <c r="J255" s="225">
        <f>ROUND(I255*H255,2)</f>
        <v>0</v>
      </c>
      <c r="K255" s="221" t="s">
        <v>1</v>
      </c>
      <c r="L255" s="45"/>
      <c r="M255" s="226" t="s">
        <v>1</v>
      </c>
      <c r="N255" s="227" t="s">
        <v>41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243</v>
      </c>
      <c r="AT255" s="230" t="s">
        <v>154</v>
      </c>
      <c r="AU255" s="230" t="s">
        <v>86</v>
      </c>
      <c r="AY255" s="18" t="s">
        <v>151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0</v>
      </c>
      <c r="BL255" s="18" t="s">
        <v>243</v>
      </c>
      <c r="BM255" s="230" t="s">
        <v>747</v>
      </c>
    </row>
    <row r="256" s="2" customFormat="1" ht="16.5" customHeight="1">
      <c r="A256" s="39"/>
      <c r="B256" s="40"/>
      <c r="C256" s="219" t="s">
        <v>513</v>
      </c>
      <c r="D256" s="219" t="s">
        <v>154</v>
      </c>
      <c r="E256" s="220" t="s">
        <v>297</v>
      </c>
      <c r="F256" s="221" t="s">
        <v>298</v>
      </c>
      <c r="G256" s="222" t="s">
        <v>203</v>
      </c>
      <c r="H256" s="223">
        <v>2</v>
      </c>
      <c r="I256" s="224"/>
      <c r="J256" s="225">
        <f>ROUND(I256*H256,2)</f>
        <v>0</v>
      </c>
      <c r="K256" s="221" t="s">
        <v>1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243</v>
      </c>
      <c r="AT256" s="230" t="s">
        <v>154</v>
      </c>
      <c r="AU256" s="230" t="s">
        <v>86</v>
      </c>
      <c r="AY256" s="18" t="s">
        <v>151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243</v>
      </c>
      <c r="BM256" s="230" t="s">
        <v>299</v>
      </c>
    </row>
    <row r="257" s="14" customFormat="1">
      <c r="A257" s="14"/>
      <c r="B257" s="243"/>
      <c r="C257" s="244"/>
      <c r="D257" s="234" t="s">
        <v>167</v>
      </c>
      <c r="E257" s="245" t="s">
        <v>1</v>
      </c>
      <c r="F257" s="246" t="s">
        <v>86</v>
      </c>
      <c r="G257" s="244"/>
      <c r="H257" s="247">
        <v>2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167</v>
      </c>
      <c r="AU257" s="253" t="s">
        <v>86</v>
      </c>
      <c r="AV257" s="14" t="s">
        <v>86</v>
      </c>
      <c r="AW257" s="14" t="s">
        <v>32</v>
      </c>
      <c r="AX257" s="14" t="s">
        <v>84</v>
      </c>
      <c r="AY257" s="253" t="s">
        <v>151</v>
      </c>
    </row>
    <row r="258" s="2" customFormat="1" ht="16.5" customHeight="1">
      <c r="A258" s="39"/>
      <c r="B258" s="40"/>
      <c r="C258" s="219" t="s">
        <v>517</v>
      </c>
      <c r="D258" s="219" t="s">
        <v>154</v>
      </c>
      <c r="E258" s="220" t="s">
        <v>748</v>
      </c>
      <c r="F258" s="221" t="s">
        <v>749</v>
      </c>
      <c r="G258" s="222" t="s">
        <v>203</v>
      </c>
      <c r="H258" s="223">
        <v>1</v>
      </c>
      <c r="I258" s="224"/>
      <c r="J258" s="225">
        <f>ROUND(I258*H258,2)</f>
        <v>0</v>
      </c>
      <c r="K258" s="221" t="s">
        <v>1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243</v>
      </c>
      <c r="AT258" s="230" t="s">
        <v>154</v>
      </c>
      <c r="AU258" s="230" t="s">
        <v>86</v>
      </c>
      <c r="AY258" s="18" t="s">
        <v>151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243</v>
      </c>
      <c r="BM258" s="230" t="s">
        <v>750</v>
      </c>
    </row>
    <row r="259" s="14" customFormat="1">
      <c r="A259" s="14"/>
      <c r="B259" s="243"/>
      <c r="C259" s="244"/>
      <c r="D259" s="234" t="s">
        <v>167</v>
      </c>
      <c r="E259" s="245" t="s">
        <v>1</v>
      </c>
      <c r="F259" s="246" t="s">
        <v>84</v>
      </c>
      <c r="G259" s="244"/>
      <c r="H259" s="247">
        <v>1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167</v>
      </c>
      <c r="AU259" s="253" t="s">
        <v>86</v>
      </c>
      <c r="AV259" s="14" t="s">
        <v>86</v>
      </c>
      <c r="AW259" s="14" t="s">
        <v>32</v>
      </c>
      <c r="AX259" s="14" t="s">
        <v>84</v>
      </c>
      <c r="AY259" s="253" t="s">
        <v>151</v>
      </c>
    </row>
    <row r="260" s="12" customFormat="1" ht="22.8" customHeight="1">
      <c r="A260" s="12"/>
      <c r="B260" s="203"/>
      <c r="C260" s="204"/>
      <c r="D260" s="205" t="s">
        <v>75</v>
      </c>
      <c r="E260" s="217" t="s">
        <v>300</v>
      </c>
      <c r="F260" s="217" t="s">
        <v>301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SUM(P261:P273)</f>
        <v>0</v>
      </c>
      <c r="Q260" s="211"/>
      <c r="R260" s="212">
        <f>SUM(R261:R273)</f>
        <v>0.14384</v>
      </c>
      <c r="S260" s="211"/>
      <c r="T260" s="213">
        <f>SUM(T261:T273)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86</v>
      </c>
      <c r="AT260" s="215" t="s">
        <v>75</v>
      </c>
      <c r="AU260" s="215" t="s">
        <v>84</v>
      </c>
      <c r="AY260" s="214" t="s">
        <v>151</v>
      </c>
      <c r="BK260" s="216">
        <f>SUM(BK261:BK273)</f>
        <v>0</v>
      </c>
    </row>
    <row r="261" s="2" customFormat="1" ht="16.5" customHeight="1">
      <c r="A261" s="39"/>
      <c r="B261" s="40"/>
      <c r="C261" s="219" t="s">
        <v>520</v>
      </c>
      <c r="D261" s="219" t="s">
        <v>154</v>
      </c>
      <c r="E261" s="220" t="s">
        <v>303</v>
      </c>
      <c r="F261" s="221" t="s">
        <v>304</v>
      </c>
      <c r="G261" s="222" t="s">
        <v>164</v>
      </c>
      <c r="H261" s="223">
        <v>32.96</v>
      </c>
      <c r="I261" s="224"/>
      <c r="J261" s="225">
        <f>ROUND(I261*H261,2)</f>
        <v>0</v>
      </c>
      <c r="K261" s="221" t="s">
        <v>181</v>
      </c>
      <c r="L261" s="45"/>
      <c r="M261" s="226" t="s">
        <v>1</v>
      </c>
      <c r="N261" s="227" t="s">
        <v>41</v>
      </c>
      <c r="O261" s="92"/>
      <c r="P261" s="228">
        <f>O261*H261</f>
        <v>0</v>
      </c>
      <c r="Q261" s="228">
        <v>0.00029999999999999996</v>
      </c>
      <c r="R261" s="228">
        <f>Q261*H261</f>
        <v>0.009888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243</v>
      </c>
      <c r="AT261" s="230" t="s">
        <v>154</v>
      </c>
      <c r="AU261" s="230" t="s">
        <v>86</v>
      </c>
      <c r="AY261" s="18" t="s">
        <v>151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84</v>
      </c>
      <c r="BK261" s="231">
        <f>ROUND(I261*H261,2)</f>
        <v>0</v>
      </c>
      <c r="BL261" s="18" t="s">
        <v>243</v>
      </c>
      <c r="BM261" s="230" t="s">
        <v>305</v>
      </c>
    </row>
    <row r="262" s="14" customFormat="1">
      <c r="A262" s="14"/>
      <c r="B262" s="243"/>
      <c r="C262" s="244"/>
      <c r="D262" s="234" t="s">
        <v>167</v>
      </c>
      <c r="E262" s="245" t="s">
        <v>1</v>
      </c>
      <c r="F262" s="246" t="s">
        <v>306</v>
      </c>
      <c r="G262" s="244"/>
      <c r="H262" s="247">
        <v>0.96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167</v>
      </c>
      <c r="AU262" s="253" t="s">
        <v>86</v>
      </c>
      <c r="AV262" s="14" t="s">
        <v>86</v>
      </c>
      <c r="AW262" s="14" t="s">
        <v>32</v>
      </c>
      <c r="AX262" s="14" t="s">
        <v>76</v>
      </c>
      <c r="AY262" s="253" t="s">
        <v>151</v>
      </c>
    </row>
    <row r="263" s="14" customFormat="1">
      <c r="A263" s="14"/>
      <c r="B263" s="243"/>
      <c r="C263" s="244"/>
      <c r="D263" s="234" t="s">
        <v>167</v>
      </c>
      <c r="E263" s="245" t="s">
        <v>1</v>
      </c>
      <c r="F263" s="246" t="s">
        <v>177</v>
      </c>
      <c r="G263" s="244"/>
      <c r="H263" s="247">
        <v>32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167</v>
      </c>
      <c r="AU263" s="253" t="s">
        <v>86</v>
      </c>
      <c r="AV263" s="14" t="s">
        <v>86</v>
      </c>
      <c r="AW263" s="14" t="s">
        <v>32</v>
      </c>
      <c r="AX263" s="14" t="s">
        <v>76</v>
      </c>
      <c r="AY263" s="253" t="s">
        <v>151</v>
      </c>
    </row>
    <row r="264" s="16" customFormat="1">
      <c r="A264" s="16"/>
      <c r="B264" s="265"/>
      <c r="C264" s="266"/>
      <c r="D264" s="234" t="s">
        <v>167</v>
      </c>
      <c r="E264" s="267" t="s">
        <v>1</v>
      </c>
      <c r="F264" s="268" t="s">
        <v>178</v>
      </c>
      <c r="G264" s="266"/>
      <c r="H264" s="269">
        <v>32.96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75" t="s">
        <v>167</v>
      </c>
      <c r="AU264" s="275" t="s">
        <v>86</v>
      </c>
      <c r="AV264" s="16" t="s">
        <v>158</v>
      </c>
      <c r="AW264" s="16" t="s">
        <v>32</v>
      </c>
      <c r="AX264" s="16" t="s">
        <v>84</v>
      </c>
      <c r="AY264" s="275" t="s">
        <v>151</v>
      </c>
    </row>
    <row r="265" s="2" customFormat="1" ht="33" customHeight="1">
      <c r="A265" s="39"/>
      <c r="B265" s="40"/>
      <c r="C265" s="219" t="s">
        <v>521</v>
      </c>
      <c r="D265" s="219" t="s">
        <v>154</v>
      </c>
      <c r="E265" s="220" t="s">
        <v>308</v>
      </c>
      <c r="F265" s="221" t="s">
        <v>309</v>
      </c>
      <c r="G265" s="222" t="s">
        <v>187</v>
      </c>
      <c r="H265" s="223">
        <v>41.6</v>
      </c>
      <c r="I265" s="224"/>
      <c r="J265" s="225">
        <f>ROUND(I265*H265,2)</f>
        <v>0</v>
      </c>
      <c r="K265" s="221" t="s">
        <v>181</v>
      </c>
      <c r="L265" s="45"/>
      <c r="M265" s="226" t="s">
        <v>1</v>
      </c>
      <c r="N265" s="227" t="s">
        <v>41</v>
      </c>
      <c r="O265" s="92"/>
      <c r="P265" s="228">
        <f>O265*H265</f>
        <v>0</v>
      </c>
      <c r="Q265" s="228">
        <v>0.00058</v>
      </c>
      <c r="R265" s="228">
        <f>Q265*H265</f>
        <v>0.024128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243</v>
      </c>
      <c r="AT265" s="230" t="s">
        <v>154</v>
      </c>
      <c r="AU265" s="230" t="s">
        <v>86</v>
      </c>
      <c r="AY265" s="18" t="s">
        <v>151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84</v>
      </c>
      <c r="BK265" s="231">
        <f>ROUND(I265*H265,2)</f>
        <v>0</v>
      </c>
      <c r="BL265" s="18" t="s">
        <v>243</v>
      </c>
      <c r="BM265" s="230" t="s">
        <v>310</v>
      </c>
    </row>
    <row r="266" s="14" customFormat="1">
      <c r="A266" s="14"/>
      <c r="B266" s="243"/>
      <c r="C266" s="244"/>
      <c r="D266" s="234" t="s">
        <v>167</v>
      </c>
      <c r="E266" s="245" t="s">
        <v>1</v>
      </c>
      <c r="F266" s="246" t="s">
        <v>311</v>
      </c>
      <c r="G266" s="244"/>
      <c r="H266" s="247">
        <v>9.6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167</v>
      </c>
      <c r="AU266" s="253" t="s">
        <v>86</v>
      </c>
      <c r="AV266" s="14" t="s">
        <v>86</v>
      </c>
      <c r="AW266" s="14" t="s">
        <v>32</v>
      </c>
      <c r="AX266" s="14" t="s">
        <v>76</v>
      </c>
      <c r="AY266" s="253" t="s">
        <v>151</v>
      </c>
    </row>
    <row r="267" s="14" customFormat="1">
      <c r="A267" s="14"/>
      <c r="B267" s="243"/>
      <c r="C267" s="244"/>
      <c r="D267" s="234" t="s">
        <v>167</v>
      </c>
      <c r="E267" s="245" t="s">
        <v>1</v>
      </c>
      <c r="F267" s="246" t="s">
        <v>177</v>
      </c>
      <c r="G267" s="244"/>
      <c r="H267" s="247">
        <v>32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167</v>
      </c>
      <c r="AU267" s="253" t="s">
        <v>86</v>
      </c>
      <c r="AV267" s="14" t="s">
        <v>86</v>
      </c>
      <c r="AW267" s="14" t="s">
        <v>32</v>
      </c>
      <c r="AX267" s="14" t="s">
        <v>76</v>
      </c>
      <c r="AY267" s="253" t="s">
        <v>151</v>
      </c>
    </row>
    <row r="268" s="16" customFormat="1">
      <c r="A268" s="16"/>
      <c r="B268" s="265"/>
      <c r="C268" s="266"/>
      <c r="D268" s="234" t="s">
        <v>167</v>
      </c>
      <c r="E268" s="267" t="s">
        <v>1</v>
      </c>
      <c r="F268" s="268" t="s">
        <v>178</v>
      </c>
      <c r="G268" s="266"/>
      <c r="H268" s="269">
        <v>41.6</v>
      </c>
      <c r="I268" s="270"/>
      <c r="J268" s="266"/>
      <c r="K268" s="266"/>
      <c r="L268" s="271"/>
      <c r="M268" s="272"/>
      <c r="N268" s="273"/>
      <c r="O268" s="273"/>
      <c r="P268" s="273"/>
      <c r="Q268" s="273"/>
      <c r="R268" s="273"/>
      <c r="S268" s="273"/>
      <c r="T268" s="274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75" t="s">
        <v>167</v>
      </c>
      <c r="AU268" s="275" t="s">
        <v>86</v>
      </c>
      <c r="AV268" s="16" t="s">
        <v>158</v>
      </c>
      <c r="AW268" s="16" t="s">
        <v>32</v>
      </c>
      <c r="AX268" s="16" t="s">
        <v>84</v>
      </c>
      <c r="AY268" s="275" t="s">
        <v>151</v>
      </c>
    </row>
    <row r="269" s="2" customFormat="1" ht="33" customHeight="1">
      <c r="A269" s="39"/>
      <c r="B269" s="40"/>
      <c r="C269" s="281" t="s">
        <v>522</v>
      </c>
      <c r="D269" s="281" t="s">
        <v>313</v>
      </c>
      <c r="E269" s="282" t="s">
        <v>314</v>
      </c>
      <c r="F269" s="283" t="s">
        <v>315</v>
      </c>
      <c r="G269" s="284" t="s">
        <v>164</v>
      </c>
      <c r="H269" s="285">
        <v>4.992</v>
      </c>
      <c r="I269" s="286"/>
      <c r="J269" s="287">
        <f>ROUND(I269*H269,2)</f>
        <v>0</v>
      </c>
      <c r="K269" s="283" t="s">
        <v>181</v>
      </c>
      <c r="L269" s="288"/>
      <c r="M269" s="289" t="s">
        <v>1</v>
      </c>
      <c r="N269" s="290" t="s">
        <v>41</v>
      </c>
      <c r="O269" s="92"/>
      <c r="P269" s="228">
        <f>O269*H269</f>
        <v>0</v>
      </c>
      <c r="Q269" s="228">
        <v>0.021999999999999996</v>
      </c>
      <c r="R269" s="228">
        <f>Q269*H269</f>
        <v>0.10982399999999998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316</v>
      </c>
      <c r="AT269" s="230" t="s">
        <v>313</v>
      </c>
      <c r="AU269" s="230" t="s">
        <v>86</v>
      </c>
      <c r="AY269" s="18" t="s">
        <v>151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0</v>
      </c>
      <c r="BL269" s="18" t="s">
        <v>243</v>
      </c>
      <c r="BM269" s="230" t="s">
        <v>317</v>
      </c>
    </row>
    <row r="270" s="14" customFormat="1">
      <c r="A270" s="14"/>
      <c r="B270" s="243"/>
      <c r="C270" s="244"/>
      <c r="D270" s="234" t="s">
        <v>167</v>
      </c>
      <c r="E270" s="245" t="s">
        <v>1</v>
      </c>
      <c r="F270" s="246" t="s">
        <v>318</v>
      </c>
      <c r="G270" s="244"/>
      <c r="H270" s="247">
        <v>1.152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167</v>
      </c>
      <c r="AU270" s="253" t="s">
        <v>86</v>
      </c>
      <c r="AV270" s="14" t="s">
        <v>86</v>
      </c>
      <c r="AW270" s="14" t="s">
        <v>32</v>
      </c>
      <c r="AX270" s="14" t="s">
        <v>76</v>
      </c>
      <c r="AY270" s="253" t="s">
        <v>151</v>
      </c>
    </row>
    <row r="271" s="14" customFormat="1">
      <c r="A271" s="14"/>
      <c r="B271" s="243"/>
      <c r="C271" s="244"/>
      <c r="D271" s="234" t="s">
        <v>167</v>
      </c>
      <c r="E271" s="245" t="s">
        <v>1</v>
      </c>
      <c r="F271" s="246" t="s">
        <v>319</v>
      </c>
      <c r="G271" s="244"/>
      <c r="H271" s="247">
        <v>3.84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167</v>
      </c>
      <c r="AU271" s="253" t="s">
        <v>86</v>
      </c>
      <c r="AV271" s="14" t="s">
        <v>86</v>
      </c>
      <c r="AW271" s="14" t="s">
        <v>32</v>
      </c>
      <c r="AX271" s="14" t="s">
        <v>76</v>
      </c>
      <c r="AY271" s="253" t="s">
        <v>151</v>
      </c>
    </row>
    <row r="272" s="16" customFormat="1">
      <c r="A272" s="16"/>
      <c r="B272" s="265"/>
      <c r="C272" s="266"/>
      <c r="D272" s="234" t="s">
        <v>167</v>
      </c>
      <c r="E272" s="267" t="s">
        <v>1</v>
      </c>
      <c r="F272" s="268" t="s">
        <v>178</v>
      </c>
      <c r="G272" s="266"/>
      <c r="H272" s="269">
        <v>4.992</v>
      </c>
      <c r="I272" s="270"/>
      <c r="J272" s="266"/>
      <c r="K272" s="266"/>
      <c r="L272" s="271"/>
      <c r="M272" s="272"/>
      <c r="N272" s="273"/>
      <c r="O272" s="273"/>
      <c r="P272" s="273"/>
      <c r="Q272" s="273"/>
      <c r="R272" s="273"/>
      <c r="S272" s="273"/>
      <c r="T272" s="274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75" t="s">
        <v>167</v>
      </c>
      <c r="AU272" s="275" t="s">
        <v>86</v>
      </c>
      <c r="AV272" s="16" t="s">
        <v>158</v>
      </c>
      <c r="AW272" s="16" t="s">
        <v>32</v>
      </c>
      <c r="AX272" s="16" t="s">
        <v>84</v>
      </c>
      <c r="AY272" s="275" t="s">
        <v>151</v>
      </c>
    </row>
    <row r="273" s="2" customFormat="1" ht="24.15" customHeight="1">
      <c r="A273" s="39"/>
      <c r="B273" s="40"/>
      <c r="C273" s="219" t="s">
        <v>523</v>
      </c>
      <c r="D273" s="219" t="s">
        <v>154</v>
      </c>
      <c r="E273" s="220" t="s">
        <v>321</v>
      </c>
      <c r="F273" s="221" t="s">
        <v>322</v>
      </c>
      <c r="G273" s="222" t="s">
        <v>242</v>
      </c>
      <c r="H273" s="276"/>
      <c r="I273" s="224"/>
      <c r="J273" s="225">
        <f>ROUND(I273*H273,2)</f>
        <v>0</v>
      </c>
      <c r="K273" s="221" t="s">
        <v>181</v>
      </c>
      <c r="L273" s="45"/>
      <c r="M273" s="226" t="s">
        <v>1</v>
      </c>
      <c r="N273" s="227" t="s">
        <v>41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243</v>
      </c>
      <c r="AT273" s="230" t="s">
        <v>154</v>
      </c>
      <c r="AU273" s="230" t="s">
        <v>86</v>
      </c>
      <c r="AY273" s="18" t="s">
        <v>151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243</v>
      </c>
      <c r="BM273" s="230" t="s">
        <v>323</v>
      </c>
    </row>
    <row r="274" s="12" customFormat="1" ht="22.8" customHeight="1">
      <c r="A274" s="12"/>
      <c r="B274" s="203"/>
      <c r="C274" s="204"/>
      <c r="D274" s="205" t="s">
        <v>75</v>
      </c>
      <c r="E274" s="217" t="s">
        <v>324</v>
      </c>
      <c r="F274" s="217" t="s">
        <v>325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SUM(P275:P290)</f>
        <v>0</v>
      </c>
      <c r="Q274" s="211"/>
      <c r="R274" s="212">
        <f>SUM(R275:R290)</f>
        <v>0.573033</v>
      </c>
      <c r="S274" s="211"/>
      <c r="T274" s="213">
        <f>SUM(T275:T290)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86</v>
      </c>
      <c r="AT274" s="215" t="s">
        <v>75</v>
      </c>
      <c r="AU274" s="215" t="s">
        <v>84</v>
      </c>
      <c r="AY274" s="214" t="s">
        <v>151</v>
      </c>
      <c r="BK274" s="216">
        <f>SUM(BK275:BK290)</f>
        <v>0</v>
      </c>
    </row>
    <row r="275" s="2" customFormat="1" ht="24.15" customHeight="1">
      <c r="A275" s="39"/>
      <c r="B275" s="40"/>
      <c r="C275" s="219" t="s">
        <v>525</v>
      </c>
      <c r="D275" s="219" t="s">
        <v>154</v>
      </c>
      <c r="E275" s="220" t="s">
        <v>327</v>
      </c>
      <c r="F275" s="221" t="s">
        <v>328</v>
      </c>
      <c r="G275" s="222" t="s">
        <v>164</v>
      </c>
      <c r="H275" s="223">
        <v>76.1</v>
      </c>
      <c r="I275" s="224"/>
      <c r="J275" s="225">
        <f>ROUND(I275*H275,2)</f>
        <v>0</v>
      </c>
      <c r="K275" s="221" t="s">
        <v>181</v>
      </c>
      <c r="L275" s="45"/>
      <c r="M275" s="226" t="s">
        <v>1</v>
      </c>
      <c r="N275" s="227" t="s">
        <v>41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243</v>
      </c>
      <c r="AT275" s="230" t="s">
        <v>154</v>
      </c>
      <c r="AU275" s="230" t="s">
        <v>86</v>
      </c>
      <c r="AY275" s="18" t="s">
        <v>151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84</v>
      </c>
      <c r="BK275" s="231">
        <f>ROUND(I275*H275,2)</f>
        <v>0</v>
      </c>
      <c r="BL275" s="18" t="s">
        <v>243</v>
      </c>
      <c r="BM275" s="230" t="s">
        <v>329</v>
      </c>
    </row>
    <row r="276" s="14" customFormat="1">
      <c r="A276" s="14"/>
      <c r="B276" s="243"/>
      <c r="C276" s="244"/>
      <c r="D276" s="234" t="s">
        <v>167</v>
      </c>
      <c r="E276" s="245" t="s">
        <v>1</v>
      </c>
      <c r="F276" s="246" t="s">
        <v>330</v>
      </c>
      <c r="G276" s="244"/>
      <c r="H276" s="247">
        <v>76.1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167</v>
      </c>
      <c r="AU276" s="253" t="s">
        <v>86</v>
      </c>
      <c r="AV276" s="14" t="s">
        <v>86</v>
      </c>
      <c r="AW276" s="14" t="s">
        <v>32</v>
      </c>
      <c r="AX276" s="14" t="s">
        <v>84</v>
      </c>
      <c r="AY276" s="253" t="s">
        <v>151</v>
      </c>
    </row>
    <row r="277" s="2" customFormat="1" ht="16.5" customHeight="1">
      <c r="A277" s="39"/>
      <c r="B277" s="40"/>
      <c r="C277" s="219" t="s">
        <v>526</v>
      </c>
      <c r="D277" s="219" t="s">
        <v>154</v>
      </c>
      <c r="E277" s="220" t="s">
        <v>331</v>
      </c>
      <c r="F277" s="221" t="s">
        <v>332</v>
      </c>
      <c r="G277" s="222" t="s">
        <v>164</v>
      </c>
      <c r="H277" s="223">
        <v>76.1</v>
      </c>
      <c r="I277" s="224"/>
      <c r="J277" s="225">
        <f>ROUND(I277*H277,2)</f>
        <v>0</v>
      </c>
      <c r="K277" s="221" t="s">
        <v>181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243</v>
      </c>
      <c r="AT277" s="230" t="s">
        <v>154</v>
      </c>
      <c r="AU277" s="230" t="s">
        <v>86</v>
      </c>
      <c r="AY277" s="18" t="s">
        <v>151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243</v>
      </c>
      <c r="BM277" s="230" t="s">
        <v>333</v>
      </c>
    </row>
    <row r="278" s="14" customFormat="1">
      <c r="A278" s="14"/>
      <c r="B278" s="243"/>
      <c r="C278" s="244"/>
      <c r="D278" s="234" t="s">
        <v>167</v>
      </c>
      <c r="E278" s="245" t="s">
        <v>1</v>
      </c>
      <c r="F278" s="246" t="s">
        <v>330</v>
      </c>
      <c r="G278" s="244"/>
      <c r="H278" s="247">
        <v>76.1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167</v>
      </c>
      <c r="AU278" s="253" t="s">
        <v>86</v>
      </c>
      <c r="AV278" s="14" t="s">
        <v>86</v>
      </c>
      <c r="AW278" s="14" t="s">
        <v>32</v>
      </c>
      <c r="AX278" s="14" t="s">
        <v>84</v>
      </c>
      <c r="AY278" s="253" t="s">
        <v>151</v>
      </c>
    </row>
    <row r="279" s="2" customFormat="1" ht="24.15" customHeight="1">
      <c r="A279" s="39"/>
      <c r="B279" s="40"/>
      <c r="C279" s="219" t="s">
        <v>527</v>
      </c>
      <c r="D279" s="219" t="s">
        <v>154</v>
      </c>
      <c r="E279" s="220" t="s">
        <v>335</v>
      </c>
      <c r="F279" s="221" t="s">
        <v>336</v>
      </c>
      <c r="G279" s="222" t="s">
        <v>164</v>
      </c>
      <c r="H279" s="223">
        <v>76.1</v>
      </c>
      <c r="I279" s="224"/>
      <c r="J279" s="225">
        <f>ROUND(I279*H279,2)</f>
        <v>0</v>
      </c>
      <c r="K279" s="221" t="s">
        <v>181</v>
      </c>
      <c r="L279" s="45"/>
      <c r="M279" s="226" t="s">
        <v>1</v>
      </c>
      <c r="N279" s="227" t="s">
        <v>41</v>
      </c>
      <c r="O279" s="92"/>
      <c r="P279" s="228">
        <f>O279*H279</f>
        <v>0</v>
      </c>
      <c r="Q279" s="228">
        <v>3E-05</v>
      </c>
      <c r="R279" s="228">
        <f>Q279*H279</f>
        <v>0.002283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243</v>
      </c>
      <c r="AT279" s="230" t="s">
        <v>154</v>
      </c>
      <c r="AU279" s="230" t="s">
        <v>86</v>
      </c>
      <c r="AY279" s="18" t="s">
        <v>151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84</v>
      </c>
      <c r="BK279" s="231">
        <f>ROUND(I279*H279,2)</f>
        <v>0</v>
      </c>
      <c r="BL279" s="18" t="s">
        <v>243</v>
      </c>
      <c r="BM279" s="230" t="s">
        <v>337</v>
      </c>
    </row>
    <row r="280" s="14" customFormat="1">
      <c r="A280" s="14"/>
      <c r="B280" s="243"/>
      <c r="C280" s="244"/>
      <c r="D280" s="234" t="s">
        <v>167</v>
      </c>
      <c r="E280" s="245" t="s">
        <v>1</v>
      </c>
      <c r="F280" s="246" t="s">
        <v>330</v>
      </c>
      <c r="G280" s="244"/>
      <c r="H280" s="247">
        <v>76.1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167</v>
      </c>
      <c r="AU280" s="253" t="s">
        <v>86</v>
      </c>
      <c r="AV280" s="14" t="s">
        <v>86</v>
      </c>
      <c r="AW280" s="14" t="s">
        <v>32</v>
      </c>
      <c r="AX280" s="14" t="s">
        <v>84</v>
      </c>
      <c r="AY280" s="253" t="s">
        <v>151</v>
      </c>
    </row>
    <row r="281" s="2" customFormat="1" ht="33" customHeight="1">
      <c r="A281" s="39"/>
      <c r="B281" s="40"/>
      <c r="C281" s="219" t="s">
        <v>528</v>
      </c>
      <c r="D281" s="219" t="s">
        <v>154</v>
      </c>
      <c r="E281" s="220" t="s">
        <v>339</v>
      </c>
      <c r="F281" s="221" t="s">
        <v>340</v>
      </c>
      <c r="G281" s="222" t="s">
        <v>164</v>
      </c>
      <c r="H281" s="223">
        <v>76.1</v>
      </c>
      <c r="I281" s="224"/>
      <c r="J281" s="225">
        <f>ROUND(I281*H281,2)</f>
        <v>0</v>
      </c>
      <c r="K281" s="221" t="s">
        <v>165</v>
      </c>
      <c r="L281" s="45"/>
      <c r="M281" s="226" t="s">
        <v>1</v>
      </c>
      <c r="N281" s="227" t="s">
        <v>41</v>
      </c>
      <c r="O281" s="92"/>
      <c r="P281" s="228">
        <f>O281*H281</f>
        <v>0</v>
      </c>
      <c r="Q281" s="228">
        <v>0.0075</v>
      </c>
      <c r="R281" s="228">
        <f>Q281*H281</f>
        <v>0.57074999999999992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243</v>
      </c>
      <c r="AT281" s="230" t="s">
        <v>154</v>
      </c>
      <c r="AU281" s="230" t="s">
        <v>86</v>
      </c>
      <c r="AY281" s="18" t="s">
        <v>151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84</v>
      </c>
      <c r="BK281" s="231">
        <f>ROUND(I281*H281,2)</f>
        <v>0</v>
      </c>
      <c r="BL281" s="18" t="s">
        <v>243</v>
      </c>
      <c r="BM281" s="230" t="s">
        <v>341</v>
      </c>
    </row>
    <row r="282" s="14" customFormat="1">
      <c r="A282" s="14"/>
      <c r="B282" s="243"/>
      <c r="C282" s="244"/>
      <c r="D282" s="234" t="s">
        <v>167</v>
      </c>
      <c r="E282" s="245" t="s">
        <v>1</v>
      </c>
      <c r="F282" s="246" t="s">
        <v>330</v>
      </c>
      <c r="G282" s="244"/>
      <c r="H282" s="247">
        <v>76.1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167</v>
      </c>
      <c r="AU282" s="253" t="s">
        <v>86</v>
      </c>
      <c r="AV282" s="14" t="s">
        <v>86</v>
      </c>
      <c r="AW282" s="14" t="s">
        <v>32</v>
      </c>
      <c r="AX282" s="14" t="s">
        <v>84</v>
      </c>
      <c r="AY282" s="253" t="s">
        <v>151</v>
      </c>
    </row>
    <row r="283" s="2" customFormat="1" ht="24.15" customHeight="1">
      <c r="A283" s="39"/>
      <c r="B283" s="40"/>
      <c r="C283" s="219" t="s">
        <v>529</v>
      </c>
      <c r="D283" s="219" t="s">
        <v>154</v>
      </c>
      <c r="E283" s="220" t="s">
        <v>343</v>
      </c>
      <c r="F283" s="221" t="s">
        <v>344</v>
      </c>
      <c r="G283" s="222" t="s">
        <v>242</v>
      </c>
      <c r="H283" s="276"/>
      <c r="I283" s="224"/>
      <c r="J283" s="225">
        <f>ROUND(I283*H283,2)</f>
        <v>0</v>
      </c>
      <c r="K283" s="221" t="s">
        <v>181</v>
      </c>
      <c r="L283" s="45"/>
      <c r="M283" s="226" t="s">
        <v>1</v>
      </c>
      <c r="N283" s="227" t="s">
        <v>41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243</v>
      </c>
      <c r="AT283" s="230" t="s">
        <v>154</v>
      </c>
      <c r="AU283" s="230" t="s">
        <v>86</v>
      </c>
      <c r="AY283" s="18" t="s">
        <v>151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84</v>
      </c>
      <c r="BK283" s="231">
        <f>ROUND(I283*H283,2)</f>
        <v>0</v>
      </c>
      <c r="BL283" s="18" t="s">
        <v>243</v>
      </c>
      <c r="BM283" s="230" t="s">
        <v>345</v>
      </c>
    </row>
    <row r="284" s="2" customFormat="1" ht="24.15" customHeight="1">
      <c r="A284" s="39"/>
      <c r="B284" s="40"/>
      <c r="C284" s="219" t="s">
        <v>531</v>
      </c>
      <c r="D284" s="219" t="s">
        <v>154</v>
      </c>
      <c r="E284" s="220" t="s">
        <v>347</v>
      </c>
      <c r="F284" s="221" t="s">
        <v>348</v>
      </c>
      <c r="G284" s="222" t="s">
        <v>164</v>
      </c>
      <c r="H284" s="223">
        <v>76.1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41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243</v>
      </c>
      <c r="AT284" s="230" t="s">
        <v>154</v>
      </c>
      <c r="AU284" s="230" t="s">
        <v>86</v>
      </c>
      <c r="AY284" s="18" t="s">
        <v>151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84</v>
      </c>
      <c r="BK284" s="231">
        <f>ROUND(I284*H284,2)</f>
        <v>0</v>
      </c>
      <c r="BL284" s="18" t="s">
        <v>243</v>
      </c>
      <c r="BM284" s="230" t="s">
        <v>349</v>
      </c>
    </row>
    <row r="285" s="2" customFormat="1">
      <c r="A285" s="39"/>
      <c r="B285" s="40"/>
      <c r="C285" s="41"/>
      <c r="D285" s="234" t="s">
        <v>265</v>
      </c>
      <c r="E285" s="41"/>
      <c r="F285" s="277" t="s">
        <v>615</v>
      </c>
      <c r="G285" s="41"/>
      <c r="H285" s="41"/>
      <c r="I285" s="278"/>
      <c r="J285" s="41"/>
      <c r="K285" s="41"/>
      <c r="L285" s="45"/>
      <c r="M285" s="279"/>
      <c r="N285" s="280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265</v>
      </c>
      <c r="AU285" s="18" t="s">
        <v>86</v>
      </c>
    </row>
    <row r="286" s="14" customFormat="1">
      <c r="A286" s="14"/>
      <c r="B286" s="243"/>
      <c r="C286" s="244"/>
      <c r="D286" s="234" t="s">
        <v>167</v>
      </c>
      <c r="E286" s="245" t="s">
        <v>1</v>
      </c>
      <c r="F286" s="246" t="s">
        <v>330</v>
      </c>
      <c r="G286" s="244"/>
      <c r="H286" s="247">
        <v>76.1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167</v>
      </c>
      <c r="AU286" s="253" t="s">
        <v>86</v>
      </c>
      <c r="AV286" s="14" t="s">
        <v>86</v>
      </c>
      <c r="AW286" s="14" t="s">
        <v>32</v>
      </c>
      <c r="AX286" s="14" t="s">
        <v>84</v>
      </c>
      <c r="AY286" s="253" t="s">
        <v>151</v>
      </c>
    </row>
    <row r="287" s="2" customFormat="1" ht="16.5" customHeight="1">
      <c r="A287" s="39"/>
      <c r="B287" s="40"/>
      <c r="C287" s="219" t="s">
        <v>533</v>
      </c>
      <c r="D287" s="219" t="s">
        <v>154</v>
      </c>
      <c r="E287" s="220" t="s">
        <v>351</v>
      </c>
      <c r="F287" s="221" t="s">
        <v>352</v>
      </c>
      <c r="G287" s="222" t="s">
        <v>187</v>
      </c>
      <c r="H287" s="223">
        <v>83</v>
      </c>
      <c r="I287" s="224"/>
      <c r="J287" s="225">
        <f>ROUND(I287*H287,2)</f>
        <v>0</v>
      </c>
      <c r="K287" s="221" t="s">
        <v>1</v>
      </c>
      <c r="L287" s="45"/>
      <c r="M287" s="226" t="s">
        <v>1</v>
      </c>
      <c r="N287" s="227" t="s">
        <v>41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243</v>
      </c>
      <c r="AT287" s="230" t="s">
        <v>154</v>
      </c>
      <c r="AU287" s="230" t="s">
        <v>86</v>
      </c>
      <c r="AY287" s="18" t="s">
        <v>151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84</v>
      </c>
      <c r="BK287" s="231">
        <f>ROUND(I287*H287,2)</f>
        <v>0</v>
      </c>
      <c r="BL287" s="18" t="s">
        <v>243</v>
      </c>
      <c r="BM287" s="230" t="s">
        <v>353</v>
      </c>
    </row>
    <row r="288" s="14" customFormat="1">
      <c r="A288" s="14"/>
      <c r="B288" s="243"/>
      <c r="C288" s="244"/>
      <c r="D288" s="234" t="s">
        <v>167</v>
      </c>
      <c r="E288" s="245" t="s">
        <v>1</v>
      </c>
      <c r="F288" s="246" t="s">
        <v>354</v>
      </c>
      <c r="G288" s="244"/>
      <c r="H288" s="247">
        <v>83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167</v>
      </c>
      <c r="AU288" s="253" t="s">
        <v>86</v>
      </c>
      <c r="AV288" s="14" t="s">
        <v>86</v>
      </c>
      <c r="AW288" s="14" t="s">
        <v>32</v>
      </c>
      <c r="AX288" s="14" t="s">
        <v>84</v>
      </c>
      <c r="AY288" s="253" t="s">
        <v>151</v>
      </c>
    </row>
    <row r="289" s="2" customFormat="1" ht="16.5" customHeight="1">
      <c r="A289" s="39"/>
      <c r="B289" s="40"/>
      <c r="C289" s="219" t="s">
        <v>536</v>
      </c>
      <c r="D289" s="219" t="s">
        <v>154</v>
      </c>
      <c r="E289" s="220" t="s">
        <v>356</v>
      </c>
      <c r="F289" s="221" t="s">
        <v>357</v>
      </c>
      <c r="G289" s="222" t="s">
        <v>187</v>
      </c>
      <c r="H289" s="223">
        <v>7</v>
      </c>
      <c r="I289" s="224"/>
      <c r="J289" s="225">
        <f>ROUND(I289*H289,2)</f>
        <v>0</v>
      </c>
      <c r="K289" s="221" t="s">
        <v>1</v>
      </c>
      <c r="L289" s="45"/>
      <c r="M289" s="226" t="s">
        <v>1</v>
      </c>
      <c r="N289" s="227" t="s">
        <v>41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243</v>
      </c>
      <c r="AT289" s="230" t="s">
        <v>154</v>
      </c>
      <c r="AU289" s="230" t="s">
        <v>86</v>
      </c>
      <c r="AY289" s="18" t="s">
        <v>151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84</v>
      </c>
      <c r="BK289" s="231">
        <f>ROUND(I289*H289,2)</f>
        <v>0</v>
      </c>
      <c r="BL289" s="18" t="s">
        <v>243</v>
      </c>
      <c r="BM289" s="230" t="s">
        <v>751</v>
      </c>
    </row>
    <row r="290" s="14" customFormat="1">
      <c r="A290" s="14"/>
      <c r="B290" s="243"/>
      <c r="C290" s="244"/>
      <c r="D290" s="234" t="s">
        <v>167</v>
      </c>
      <c r="E290" s="245" t="s">
        <v>1</v>
      </c>
      <c r="F290" s="246" t="s">
        <v>359</v>
      </c>
      <c r="G290" s="244"/>
      <c r="H290" s="247">
        <v>7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167</v>
      </c>
      <c r="AU290" s="253" t="s">
        <v>86</v>
      </c>
      <c r="AV290" s="14" t="s">
        <v>86</v>
      </c>
      <c r="AW290" s="14" t="s">
        <v>32</v>
      </c>
      <c r="AX290" s="14" t="s">
        <v>84</v>
      </c>
      <c r="AY290" s="253" t="s">
        <v>151</v>
      </c>
    </row>
    <row r="291" s="12" customFormat="1" ht="22.8" customHeight="1">
      <c r="A291" s="12"/>
      <c r="B291" s="203"/>
      <c r="C291" s="204"/>
      <c r="D291" s="205" t="s">
        <v>75</v>
      </c>
      <c r="E291" s="217" t="s">
        <v>360</v>
      </c>
      <c r="F291" s="217" t="s">
        <v>361</v>
      </c>
      <c r="G291" s="204"/>
      <c r="H291" s="204"/>
      <c r="I291" s="207"/>
      <c r="J291" s="218">
        <f>BK291</f>
        <v>0</v>
      </c>
      <c r="K291" s="204"/>
      <c r="L291" s="209"/>
      <c r="M291" s="210"/>
      <c r="N291" s="211"/>
      <c r="O291" s="211"/>
      <c r="P291" s="212">
        <f>P292</f>
        <v>0</v>
      </c>
      <c r="Q291" s="211"/>
      <c r="R291" s="212">
        <f>R292</f>
        <v>0</v>
      </c>
      <c r="S291" s="211"/>
      <c r="T291" s="213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4" t="s">
        <v>86</v>
      </c>
      <c r="AT291" s="215" t="s">
        <v>75</v>
      </c>
      <c r="AU291" s="215" t="s">
        <v>84</v>
      </c>
      <c r="AY291" s="214" t="s">
        <v>151</v>
      </c>
      <c r="BK291" s="216">
        <f>BK292</f>
        <v>0</v>
      </c>
    </row>
    <row r="292" s="2" customFormat="1" ht="24.15" customHeight="1">
      <c r="A292" s="39"/>
      <c r="B292" s="40"/>
      <c r="C292" s="219" t="s">
        <v>538</v>
      </c>
      <c r="D292" s="219" t="s">
        <v>154</v>
      </c>
      <c r="E292" s="220" t="s">
        <v>363</v>
      </c>
      <c r="F292" s="221" t="s">
        <v>364</v>
      </c>
      <c r="G292" s="222" t="s">
        <v>203</v>
      </c>
      <c r="H292" s="223">
        <v>3</v>
      </c>
      <c r="I292" s="224"/>
      <c r="J292" s="225">
        <f>ROUND(I292*H292,2)</f>
        <v>0</v>
      </c>
      <c r="K292" s="221" t="s">
        <v>1</v>
      </c>
      <c r="L292" s="45"/>
      <c r="M292" s="226" t="s">
        <v>1</v>
      </c>
      <c r="N292" s="227" t="s">
        <v>41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243</v>
      </c>
      <c r="AT292" s="230" t="s">
        <v>154</v>
      </c>
      <c r="AU292" s="230" t="s">
        <v>86</v>
      </c>
      <c r="AY292" s="18" t="s">
        <v>151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84</v>
      </c>
      <c r="BK292" s="231">
        <f>ROUND(I292*H292,2)</f>
        <v>0</v>
      </c>
      <c r="BL292" s="18" t="s">
        <v>243</v>
      </c>
      <c r="BM292" s="230" t="s">
        <v>752</v>
      </c>
    </row>
    <row r="293" s="12" customFormat="1" ht="22.8" customHeight="1">
      <c r="A293" s="12"/>
      <c r="B293" s="203"/>
      <c r="C293" s="204"/>
      <c r="D293" s="205" t="s">
        <v>75</v>
      </c>
      <c r="E293" s="217" t="s">
        <v>366</v>
      </c>
      <c r="F293" s="217" t="s">
        <v>367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SUM(P294:P327)</f>
        <v>0</v>
      </c>
      <c r="Q293" s="211"/>
      <c r="R293" s="212">
        <f>SUM(R294:R327)</f>
        <v>0.229995</v>
      </c>
      <c r="S293" s="211"/>
      <c r="T293" s="213">
        <f>SUM(T294:T327)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86</v>
      </c>
      <c r="AT293" s="215" t="s">
        <v>75</v>
      </c>
      <c r="AU293" s="215" t="s">
        <v>84</v>
      </c>
      <c r="AY293" s="214" t="s">
        <v>151</v>
      </c>
      <c r="BK293" s="216">
        <f>SUM(BK294:BK327)</f>
        <v>0</v>
      </c>
    </row>
    <row r="294" s="2" customFormat="1" ht="24.15" customHeight="1">
      <c r="A294" s="39"/>
      <c r="B294" s="40"/>
      <c r="C294" s="219" t="s">
        <v>542</v>
      </c>
      <c r="D294" s="219" t="s">
        <v>154</v>
      </c>
      <c r="E294" s="220" t="s">
        <v>369</v>
      </c>
      <c r="F294" s="221" t="s">
        <v>370</v>
      </c>
      <c r="G294" s="222" t="s">
        <v>164</v>
      </c>
      <c r="H294" s="223">
        <v>459.99</v>
      </c>
      <c r="I294" s="224"/>
      <c r="J294" s="225">
        <f>ROUND(I294*H294,2)</f>
        <v>0</v>
      </c>
      <c r="K294" s="221" t="s">
        <v>165</v>
      </c>
      <c r="L294" s="45"/>
      <c r="M294" s="226" t="s">
        <v>1</v>
      </c>
      <c r="N294" s="227" t="s">
        <v>41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243</v>
      </c>
      <c r="AT294" s="230" t="s">
        <v>154</v>
      </c>
      <c r="AU294" s="230" t="s">
        <v>86</v>
      </c>
      <c r="AY294" s="18" t="s">
        <v>151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0</v>
      </c>
      <c r="BL294" s="18" t="s">
        <v>243</v>
      </c>
      <c r="BM294" s="230" t="s">
        <v>371</v>
      </c>
    </row>
    <row r="295" s="14" customFormat="1">
      <c r="A295" s="14"/>
      <c r="B295" s="243"/>
      <c r="C295" s="244"/>
      <c r="D295" s="234" t="s">
        <v>167</v>
      </c>
      <c r="E295" s="245" t="s">
        <v>1</v>
      </c>
      <c r="F295" s="246" t="s">
        <v>372</v>
      </c>
      <c r="G295" s="244"/>
      <c r="H295" s="247">
        <v>32.76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167</v>
      </c>
      <c r="AU295" s="253" t="s">
        <v>86</v>
      </c>
      <c r="AV295" s="14" t="s">
        <v>86</v>
      </c>
      <c r="AW295" s="14" t="s">
        <v>32</v>
      </c>
      <c r="AX295" s="14" t="s">
        <v>76</v>
      </c>
      <c r="AY295" s="253" t="s">
        <v>151</v>
      </c>
    </row>
    <row r="296" s="14" customFormat="1">
      <c r="A296" s="14"/>
      <c r="B296" s="243"/>
      <c r="C296" s="244"/>
      <c r="D296" s="234" t="s">
        <v>167</v>
      </c>
      <c r="E296" s="245" t="s">
        <v>1</v>
      </c>
      <c r="F296" s="246" t="s">
        <v>373</v>
      </c>
      <c r="G296" s="244"/>
      <c r="H296" s="247">
        <v>59.28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167</v>
      </c>
      <c r="AU296" s="253" t="s">
        <v>86</v>
      </c>
      <c r="AV296" s="14" t="s">
        <v>86</v>
      </c>
      <c r="AW296" s="14" t="s">
        <v>32</v>
      </c>
      <c r="AX296" s="14" t="s">
        <v>76</v>
      </c>
      <c r="AY296" s="253" t="s">
        <v>151</v>
      </c>
    </row>
    <row r="297" s="14" customFormat="1">
      <c r="A297" s="14"/>
      <c r="B297" s="243"/>
      <c r="C297" s="244"/>
      <c r="D297" s="234" t="s">
        <v>167</v>
      </c>
      <c r="E297" s="245" t="s">
        <v>1</v>
      </c>
      <c r="F297" s="246" t="s">
        <v>374</v>
      </c>
      <c r="G297" s="244"/>
      <c r="H297" s="247">
        <v>43.42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167</v>
      </c>
      <c r="AU297" s="253" t="s">
        <v>86</v>
      </c>
      <c r="AV297" s="14" t="s">
        <v>86</v>
      </c>
      <c r="AW297" s="14" t="s">
        <v>32</v>
      </c>
      <c r="AX297" s="14" t="s">
        <v>76</v>
      </c>
      <c r="AY297" s="253" t="s">
        <v>151</v>
      </c>
    </row>
    <row r="298" s="14" customFormat="1">
      <c r="A298" s="14"/>
      <c r="B298" s="243"/>
      <c r="C298" s="244"/>
      <c r="D298" s="234" t="s">
        <v>167</v>
      </c>
      <c r="E298" s="245" t="s">
        <v>1</v>
      </c>
      <c r="F298" s="246" t="s">
        <v>375</v>
      </c>
      <c r="G298" s="244"/>
      <c r="H298" s="247">
        <v>43.16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167</v>
      </c>
      <c r="AU298" s="253" t="s">
        <v>86</v>
      </c>
      <c r="AV298" s="14" t="s">
        <v>86</v>
      </c>
      <c r="AW298" s="14" t="s">
        <v>32</v>
      </c>
      <c r="AX298" s="14" t="s">
        <v>76</v>
      </c>
      <c r="AY298" s="253" t="s">
        <v>151</v>
      </c>
    </row>
    <row r="299" s="14" customFormat="1">
      <c r="A299" s="14"/>
      <c r="B299" s="243"/>
      <c r="C299" s="244"/>
      <c r="D299" s="234" t="s">
        <v>167</v>
      </c>
      <c r="E299" s="245" t="s">
        <v>1</v>
      </c>
      <c r="F299" s="246" t="s">
        <v>376</v>
      </c>
      <c r="G299" s="244"/>
      <c r="H299" s="247">
        <v>41.34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167</v>
      </c>
      <c r="AU299" s="253" t="s">
        <v>86</v>
      </c>
      <c r="AV299" s="14" t="s">
        <v>86</v>
      </c>
      <c r="AW299" s="14" t="s">
        <v>32</v>
      </c>
      <c r="AX299" s="14" t="s">
        <v>76</v>
      </c>
      <c r="AY299" s="253" t="s">
        <v>151</v>
      </c>
    </row>
    <row r="300" s="14" customFormat="1">
      <c r="A300" s="14"/>
      <c r="B300" s="243"/>
      <c r="C300" s="244"/>
      <c r="D300" s="234" t="s">
        <v>167</v>
      </c>
      <c r="E300" s="245" t="s">
        <v>1</v>
      </c>
      <c r="F300" s="246" t="s">
        <v>377</v>
      </c>
      <c r="G300" s="244"/>
      <c r="H300" s="247">
        <v>36.4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167</v>
      </c>
      <c r="AU300" s="253" t="s">
        <v>86</v>
      </c>
      <c r="AV300" s="14" t="s">
        <v>86</v>
      </c>
      <c r="AW300" s="14" t="s">
        <v>32</v>
      </c>
      <c r="AX300" s="14" t="s">
        <v>76</v>
      </c>
      <c r="AY300" s="253" t="s">
        <v>151</v>
      </c>
    </row>
    <row r="301" s="14" customFormat="1">
      <c r="A301" s="14"/>
      <c r="B301" s="243"/>
      <c r="C301" s="244"/>
      <c r="D301" s="234" t="s">
        <v>167</v>
      </c>
      <c r="E301" s="245" t="s">
        <v>1</v>
      </c>
      <c r="F301" s="246" t="s">
        <v>378</v>
      </c>
      <c r="G301" s="244"/>
      <c r="H301" s="247">
        <v>87.43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167</v>
      </c>
      <c r="AU301" s="253" t="s">
        <v>86</v>
      </c>
      <c r="AV301" s="14" t="s">
        <v>86</v>
      </c>
      <c r="AW301" s="14" t="s">
        <v>32</v>
      </c>
      <c r="AX301" s="14" t="s">
        <v>76</v>
      </c>
      <c r="AY301" s="253" t="s">
        <v>151</v>
      </c>
    </row>
    <row r="302" s="15" customFormat="1">
      <c r="A302" s="15"/>
      <c r="B302" s="254"/>
      <c r="C302" s="255"/>
      <c r="D302" s="234" t="s">
        <v>167</v>
      </c>
      <c r="E302" s="256" t="s">
        <v>1</v>
      </c>
      <c r="F302" s="257" t="s">
        <v>175</v>
      </c>
      <c r="G302" s="255"/>
      <c r="H302" s="258">
        <v>343.78999999999996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167</v>
      </c>
      <c r="AU302" s="264" t="s">
        <v>86</v>
      </c>
      <c r="AV302" s="15" t="s">
        <v>176</v>
      </c>
      <c r="AW302" s="15" t="s">
        <v>32</v>
      </c>
      <c r="AX302" s="15" t="s">
        <v>76</v>
      </c>
      <c r="AY302" s="264" t="s">
        <v>151</v>
      </c>
    </row>
    <row r="303" s="14" customFormat="1">
      <c r="A303" s="14"/>
      <c r="B303" s="243"/>
      <c r="C303" s="244"/>
      <c r="D303" s="234" t="s">
        <v>167</v>
      </c>
      <c r="E303" s="245" t="s">
        <v>1</v>
      </c>
      <c r="F303" s="246" t="s">
        <v>379</v>
      </c>
      <c r="G303" s="244"/>
      <c r="H303" s="247">
        <v>116.2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167</v>
      </c>
      <c r="AU303" s="253" t="s">
        <v>86</v>
      </c>
      <c r="AV303" s="14" t="s">
        <v>86</v>
      </c>
      <c r="AW303" s="14" t="s">
        <v>32</v>
      </c>
      <c r="AX303" s="14" t="s">
        <v>76</v>
      </c>
      <c r="AY303" s="253" t="s">
        <v>151</v>
      </c>
    </row>
    <row r="304" s="16" customFormat="1">
      <c r="A304" s="16"/>
      <c r="B304" s="265"/>
      <c r="C304" s="266"/>
      <c r="D304" s="234" t="s">
        <v>167</v>
      </c>
      <c r="E304" s="267" t="s">
        <v>1</v>
      </c>
      <c r="F304" s="268" t="s">
        <v>178</v>
      </c>
      <c r="G304" s="266"/>
      <c r="H304" s="269">
        <v>459.98999999999992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75" t="s">
        <v>167</v>
      </c>
      <c r="AU304" s="275" t="s">
        <v>86</v>
      </c>
      <c r="AV304" s="16" t="s">
        <v>158</v>
      </c>
      <c r="AW304" s="16" t="s">
        <v>32</v>
      </c>
      <c r="AX304" s="16" t="s">
        <v>84</v>
      </c>
      <c r="AY304" s="275" t="s">
        <v>151</v>
      </c>
    </row>
    <row r="305" s="2" customFormat="1" ht="24.15" customHeight="1">
      <c r="A305" s="39"/>
      <c r="B305" s="40"/>
      <c r="C305" s="219" t="s">
        <v>395</v>
      </c>
      <c r="D305" s="219" t="s">
        <v>154</v>
      </c>
      <c r="E305" s="220" t="s">
        <v>381</v>
      </c>
      <c r="F305" s="221" t="s">
        <v>382</v>
      </c>
      <c r="G305" s="222" t="s">
        <v>164</v>
      </c>
      <c r="H305" s="223">
        <v>459.99</v>
      </c>
      <c r="I305" s="224"/>
      <c r="J305" s="225">
        <f>ROUND(I305*H305,2)</f>
        <v>0</v>
      </c>
      <c r="K305" s="221" t="s">
        <v>181</v>
      </c>
      <c r="L305" s="45"/>
      <c r="M305" s="226" t="s">
        <v>1</v>
      </c>
      <c r="N305" s="227" t="s">
        <v>41</v>
      </c>
      <c r="O305" s="92"/>
      <c r="P305" s="228">
        <f>O305*H305</f>
        <v>0</v>
      </c>
      <c r="Q305" s="228">
        <v>0.00021</v>
      </c>
      <c r="R305" s="228">
        <f>Q305*H305</f>
        <v>0.0965979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243</v>
      </c>
      <c r="AT305" s="230" t="s">
        <v>154</v>
      </c>
      <c r="AU305" s="230" t="s">
        <v>86</v>
      </c>
      <c r="AY305" s="18" t="s">
        <v>151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84</v>
      </c>
      <c r="BK305" s="231">
        <f>ROUND(I305*H305,2)</f>
        <v>0</v>
      </c>
      <c r="BL305" s="18" t="s">
        <v>243</v>
      </c>
      <c r="BM305" s="230" t="s">
        <v>383</v>
      </c>
    </row>
    <row r="306" s="14" customFormat="1">
      <c r="A306" s="14"/>
      <c r="B306" s="243"/>
      <c r="C306" s="244"/>
      <c r="D306" s="234" t="s">
        <v>167</v>
      </c>
      <c r="E306" s="245" t="s">
        <v>1</v>
      </c>
      <c r="F306" s="246" t="s">
        <v>372</v>
      </c>
      <c r="G306" s="244"/>
      <c r="H306" s="247">
        <v>32.76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167</v>
      </c>
      <c r="AU306" s="253" t="s">
        <v>86</v>
      </c>
      <c r="AV306" s="14" t="s">
        <v>86</v>
      </c>
      <c r="AW306" s="14" t="s">
        <v>32</v>
      </c>
      <c r="AX306" s="14" t="s">
        <v>76</v>
      </c>
      <c r="AY306" s="253" t="s">
        <v>151</v>
      </c>
    </row>
    <row r="307" s="14" customFormat="1">
      <c r="A307" s="14"/>
      <c r="B307" s="243"/>
      <c r="C307" s="244"/>
      <c r="D307" s="234" t="s">
        <v>167</v>
      </c>
      <c r="E307" s="245" t="s">
        <v>1</v>
      </c>
      <c r="F307" s="246" t="s">
        <v>373</v>
      </c>
      <c r="G307" s="244"/>
      <c r="H307" s="247">
        <v>59.28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167</v>
      </c>
      <c r="AU307" s="253" t="s">
        <v>86</v>
      </c>
      <c r="AV307" s="14" t="s">
        <v>86</v>
      </c>
      <c r="AW307" s="14" t="s">
        <v>32</v>
      </c>
      <c r="AX307" s="14" t="s">
        <v>76</v>
      </c>
      <c r="AY307" s="253" t="s">
        <v>151</v>
      </c>
    </row>
    <row r="308" s="14" customFormat="1">
      <c r="A308" s="14"/>
      <c r="B308" s="243"/>
      <c r="C308" s="244"/>
      <c r="D308" s="234" t="s">
        <v>167</v>
      </c>
      <c r="E308" s="245" t="s">
        <v>1</v>
      </c>
      <c r="F308" s="246" t="s">
        <v>374</v>
      </c>
      <c r="G308" s="244"/>
      <c r="H308" s="247">
        <v>43.42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167</v>
      </c>
      <c r="AU308" s="253" t="s">
        <v>86</v>
      </c>
      <c r="AV308" s="14" t="s">
        <v>86</v>
      </c>
      <c r="AW308" s="14" t="s">
        <v>32</v>
      </c>
      <c r="AX308" s="14" t="s">
        <v>76</v>
      </c>
      <c r="AY308" s="253" t="s">
        <v>151</v>
      </c>
    </row>
    <row r="309" s="14" customFormat="1">
      <c r="A309" s="14"/>
      <c r="B309" s="243"/>
      <c r="C309" s="244"/>
      <c r="D309" s="234" t="s">
        <v>167</v>
      </c>
      <c r="E309" s="245" t="s">
        <v>1</v>
      </c>
      <c r="F309" s="246" t="s">
        <v>375</v>
      </c>
      <c r="G309" s="244"/>
      <c r="H309" s="247">
        <v>43.16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167</v>
      </c>
      <c r="AU309" s="253" t="s">
        <v>86</v>
      </c>
      <c r="AV309" s="14" t="s">
        <v>86</v>
      </c>
      <c r="AW309" s="14" t="s">
        <v>32</v>
      </c>
      <c r="AX309" s="14" t="s">
        <v>76</v>
      </c>
      <c r="AY309" s="253" t="s">
        <v>151</v>
      </c>
    </row>
    <row r="310" s="14" customFormat="1">
      <c r="A310" s="14"/>
      <c r="B310" s="243"/>
      <c r="C310" s="244"/>
      <c r="D310" s="234" t="s">
        <v>167</v>
      </c>
      <c r="E310" s="245" t="s">
        <v>1</v>
      </c>
      <c r="F310" s="246" t="s">
        <v>376</v>
      </c>
      <c r="G310" s="244"/>
      <c r="H310" s="247">
        <v>41.34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167</v>
      </c>
      <c r="AU310" s="253" t="s">
        <v>86</v>
      </c>
      <c r="AV310" s="14" t="s">
        <v>86</v>
      </c>
      <c r="AW310" s="14" t="s">
        <v>32</v>
      </c>
      <c r="AX310" s="14" t="s">
        <v>76</v>
      </c>
      <c r="AY310" s="253" t="s">
        <v>151</v>
      </c>
    </row>
    <row r="311" s="14" customFormat="1">
      <c r="A311" s="14"/>
      <c r="B311" s="243"/>
      <c r="C311" s="244"/>
      <c r="D311" s="234" t="s">
        <v>167</v>
      </c>
      <c r="E311" s="245" t="s">
        <v>1</v>
      </c>
      <c r="F311" s="246" t="s">
        <v>377</v>
      </c>
      <c r="G311" s="244"/>
      <c r="H311" s="247">
        <v>36.4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167</v>
      </c>
      <c r="AU311" s="253" t="s">
        <v>86</v>
      </c>
      <c r="AV311" s="14" t="s">
        <v>86</v>
      </c>
      <c r="AW311" s="14" t="s">
        <v>32</v>
      </c>
      <c r="AX311" s="14" t="s">
        <v>76</v>
      </c>
      <c r="AY311" s="253" t="s">
        <v>151</v>
      </c>
    </row>
    <row r="312" s="14" customFormat="1">
      <c r="A312" s="14"/>
      <c r="B312" s="243"/>
      <c r="C312" s="244"/>
      <c r="D312" s="234" t="s">
        <v>167</v>
      </c>
      <c r="E312" s="245" t="s">
        <v>1</v>
      </c>
      <c r="F312" s="246" t="s">
        <v>378</v>
      </c>
      <c r="G312" s="244"/>
      <c r="H312" s="247">
        <v>87.43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167</v>
      </c>
      <c r="AU312" s="253" t="s">
        <v>86</v>
      </c>
      <c r="AV312" s="14" t="s">
        <v>86</v>
      </c>
      <c r="AW312" s="14" t="s">
        <v>32</v>
      </c>
      <c r="AX312" s="14" t="s">
        <v>76</v>
      </c>
      <c r="AY312" s="253" t="s">
        <v>151</v>
      </c>
    </row>
    <row r="313" s="15" customFormat="1">
      <c r="A313" s="15"/>
      <c r="B313" s="254"/>
      <c r="C313" s="255"/>
      <c r="D313" s="234" t="s">
        <v>167</v>
      </c>
      <c r="E313" s="256" t="s">
        <v>1</v>
      </c>
      <c r="F313" s="257" t="s">
        <v>175</v>
      </c>
      <c r="G313" s="255"/>
      <c r="H313" s="258">
        <v>343.78999999999996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167</v>
      </c>
      <c r="AU313" s="264" t="s">
        <v>86</v>
      </c>
      <c r="AV313" s="15" t="s">
        <v>176</v>
      </c>
      <c r="AW313" s="15" t="s">
        <v>32</v>
      </c>
      <c r="AX313" s="15" t="s">
        <v>76</v>
      </c>
      <c r="AY313" s="264" t="s">
        <v>151</v>
      </c>
    </row>
    <row r="314" s="14" customFormat="1">
      <c r="A314" s="14"/>
      <c r="B314" s="243"/>
      <c r="C314" s="244"/>
      <c r="D314" s="234" t="s">
        <v>167</v>
      </c>
      <c r="E314" s="245" t="s">
        <v>1</v>
      </c>
      <c r="F314" s="246" t="s">
        <v>379</v>
      </c>
      <c r="G314" s="244"/>
      <c r="H314" s="247">
        <v>116.2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167</v>
      </c>
      <c r="AU314" s="253" t="s">
        <v>86</v>
      </c>
      <c r="AV314" s="14" t="s">
        <v>86</v>
      </c>
      <c r="AW314" s="14" t="s">
        <v>32</v>
      </c>
      <c r="AX314" s="14" t="s">
        <v>76</v>
      </c>
      <c r="AY314" s="253" t="s">
        <v>151</v>
      </c>
    </row>
    <row r="315" s="16" customFormat="1">
      <c r="A315" s="16"/>
      <c r="B315" s="265"/>
      <c r="C315" s="266"/>
      <c r="D315" s="234" t="s">
        <v>167</v>
      </c>
      <c r="E315" s="267" t="s">
        <v>1</v>
      </c>
      <c r="F315" s="268" t="s">
        <v>178</v>
      </c>
      <c r="G315" s="266"/>
      <c r="H315" s="269">
        <v>459.98999999999992</v>
      </c>
      <c r="I315" s="270"/>
      <c r="J315" s="266"/>
      <c r="K315" s="266"/>
      <c r="L315" s="271"/>
      <c r="M315" s="272"/>
      <c r="N315" s="273"/>
      <c r="O315" s="273"/>
      <c r="P315" s="273"/>
      <c r="Q315" s="273"/>
      <c r="R315" s="273"/>
      <c r="S315" s="273"/>
      <c r="T315" s="274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75" t="s">
        <v>167</v>
      </c>
      <c r="AU315" s="275" t="s">
        <v>86</v>
      </c>
      <c r="AV315" s="16" t="s">
        <v>158</v>
      </c>
      <c r="AW315" s="16" t="s">
        <v>32</v>
      </c>
      <c r="AX315" s="16" t="s">
        <v>84</v>
      </c>
      <c r="AY315" s="275" t="s">
        <v>151</v>
      </c>
    </row>
    <row r="316" s="2" customFormat="1" ht="24.15" customHeight="1">
      <c r="A316" s="39"/>
      <c r="B316" s="40"/>
      <c r="C316" s="219" t="s">
        <v>543</v>
      </c>
      <c r="D316" s="219" t="s">
        <v>154</v>
      </c>
      <c r="E316" s="220" t="s">
        <v>385</v>
      </c>
      <c r="F316" s="221" t="s">
        <v>386</v>
      </c>
      <c r="G316" s="222" t="s">
        <v>164</v>
      </c>
      <c r="H316" s="223">
        <v>459.99</v>
      </c>
      <c r="I316" s="224"/>
      <c r="J316" s="225">
        <f>ROUND(I316*H316,2)</f>
        <v>0</v>
      </c>
      <c r="K316" s="221" t="s">
        <v>181</v>
      </c>
      <c r="L316" s="45"/>
      <c r="M316" s="226" t="s">
        <v>1</v>
      </c>
      <c r="N316" s="227" t="s">
        <v>41</v>
      </c>
      <c r="O316" s="92"/>
      <c r="P316" s="228">
        <f>O316*H316</f>
        <v>0</v>
      </c>
      <c r="Q316" s="228">
        <v>0.00029</v>
      </c>
      <c r="R316" s="228">
        <f>Q316*H316</f>
        <v>0.13339709999999998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243</v>
      </c>
      <c r="AT316" s="230" t="s">
        <v>154</v>
      </c>
      <c r="AU316" s="230" t="s">
        <v>86</v>
      </c>
      <c r="AY316" s="18" t="s">
        <v>151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84</v>
      </c>
      <c r="BK316" s="231">
        <f>ROUND(I316*H316,2)</f>
        <v>0</v>
      </c>
      <c r="BL316" s="18" t="s">
        <v>243</v>
      </c>
      <c r="BM316" s="230" t="s">
        <v>387</v>
      </c>
    </row>
    <row r="317" s="2" customFormat="1">
      <c r="A317" s="39"/>
      <c r="B317" s="40"/>
      <c r="C317" s="41"/>
      <c r="D317" s="234" t="s">
        <v>265</v>
      </c>
      <c r="E317" s="41"/>
      <c r="F317" s="277" t="s">
        <v>388</v>
      </c>
      <c r="G317" s="41"/>
      <c r="H317" s="41"/>
      <c r="I317" s="278"/>
      <c r="J317" s="41"/>
      <c r="K317" s="41"/>
      <c r="L317" s="45"/>
      <c r="M317" s="279"/>
      <c r="N317" s="280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265</v>
      </c>
      <c r="AU317" s="18" t="s">
        <v>86</v>
      </c>
    </row>
    <row r="318" s="14" customFormat="1">
      <c r="A318" s="14"/>
      <c r="B318" s="243"/>
      <c r="C318" s="244"/>
      <c r="D318" s="234" t="s">
        <v>167</v>
      </c>
      <c r="E318" s="245" t="s">
        <v>1</v>
      </c>
      <c r="F318" s="246" t="s">
        <v>372</v>
      </c>
      <c r="G318" s="244"/>
      <c r="H318" s="247">
        <v>32.76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167</v>
      </c>
      <c r="AU318" s="253" t="s">
        <v>86</v>
      </c>
      <c r="AV318" s="14" t="s">
        <v>86</v>
      </c>
      <c r="AW318" s="14" t="s">
        <v>32</v>
      </c>
      <c r="AX318" s="14" t="s">
        <v>76</v>
      </c>
      <c r="AY318" s="253" t="s">
        <v>151</v>
      </c>
    </row>
    <row r="319" s="14" customFormat="1">
      <c r="A319" s="14"/>
      <c r="B319" s="243"/>
      <c r="C319" s="244"/>
      <c r="D319" s="234" t="s">
        <v>167</v>
      </c>
      <c r="E319" s="245" t="s">
        <v>1</v>
      </c>
      <c r="F319" s="246" t="s">
        <v>373</v>
      </c>
      <c r="G319" s="244"/>
      <c r="H319" s="247">
        <v>59.28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167</v>
      </c>
      <c r="AU319" s="253" t="s">
        <v>86</v>
      </c>
      <c r="AV319" s="14" t="s">
        <v>86</v>
      </c>
      <c r="AW319" s="14" t="s">
        <v>32</v>
      </c>
      <c r="AX319" s="14" t="s">
        <v>76</v>
      </c>
      <c r="AY319" s="253" t="s">
        <v>151</v>
      </c>
    </row>
    <row r="320" s="14" customFormat="1">
      <c r="A320" s="14"/>
      <c r="B320" s="243"/>
      <c r="C320" s="244"/>
      <c r="D320" s="234" t="s">
        <v>167</v>
      </c>
      <c r="E320" s="245" t="s">
        <v>1</v>
      </c>
      <c r="F320" s="246" t="s">
        <v>374</v>
      </c>
      <c r="G320" s="244"/>
      <c r="H320" s="247">
        <v>43.42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167</v>
      </c>
      <c r="AU320" s="253" t="s">
        <v>86</v>
      </c>
      <c r="AV320" s="14" t="s">
        <v>86</v>
      </c>
      <c r="AW320" s="14" t="s">
        <v>32</v>
      </c>
      <c r="AX320" s="14" t="s">
        <v>76</v>
      </c>
      <c r="AY320" s="253" t="s">
        <v>151</v>
      </c>
    </row>
    <row r="321" s="14" customFormat="1">
      <c r="A321" s="14"/>
      <c r="B321" s="243"/>
      <c r="C321" s="244"/>
      <c r="D321" s="234" t="s">
        <v>167</v>
      </c>
      <c r="E321" s="245" t="s">
        <v>1</v>
      </c>
      <c r="F321" s="246" t="s">
        <v>375</v>
      </c>
      <c r="G321" s="244"/>
      <c r="H321" s="247">
        <v>43.16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167</v>
      </c>
      <c r="AU321" s="253" t="s">
        <v>86</v>
      </c>
      <c r="AV321" s="14" t="s">
        <v>86</v>
      </c>
      <c r="AW321" s="14" t="s">
        <v>32</v>
      </c>
      <c r="AX321" s="14" t="s">
        <v>76</v>
      </c>
      <c r="AY321" s="253" t="s">
        <v>151</v>
      </c>
    </row>
    <row r="322" s="14" customFormat="1">
      <c r="A322" s="14"/>
      <c r="B322" s="243"/>
      <c r="C322" s="244"/>
      <c r="D322" s="234" t="s">
        <v>167</v>
      </c>
      <c r="E322" s="245" t="s">
        <v>1</v>
      </c>
      <c r="F322" s="246" t="s">
        <v>376</v>
      </c>
      <c r="G322" s="244"/>
      <c r="H322" s="247">
        <v>41.34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167</v>
      </c>
      <c r="AU322" s="253" t="s">
        <v>86</v>
      </c>
      <c r="AV322" s="14" t="s">
        <v>86</v>
      </c>
      <c r="AW322" s="14" t="s">
        <v>32</v>
      </c>
      <c r="AX322" s="14" t="s">
        <v>76</v>
      </c>
      <c r="AY322" s="253" t="s">
        <v>151</v>
      </c>
    </row>
    <row r="323" s="14" customFormat="1">
      <c r="A323" s="14"/>
      <c r="B323" s="243"/>
      <c r="C323" s="244"/>
      <c r="D323" s="234" t="s">
        <v>167</v>
      </c>
      <c r="E323" s="245" t="s">
        <v>1</v>
      </c>
      <c r="F323" s="246" t="s">
        <v>377</v>
      </c>
      <c r="G323" s="244"/>
      <c r="H323" s="247">
        <v>36.4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167</v>
      </c>
      <c r="AU323" s="253" t="s">
        <v>86</v>
      </c>
      <c r="AV323" s="14" t="s">
        <v>86</v>
      </c>
      <c r="AW323" s="14" t="s">
        <v>32</v>
      </c>
      <c r="AX323" s="14" t="s">
        <v>76</v>
      </c>
      <c r="AY323" s="253" t="s">
        <v>151</v>
      </c>
    </row>
    <row r="324" s="14" customFormat="1">
      <c r="A324" s="14"/>
      <c r="B324" s="243"/>
      <c r="C324" s="244"/>
      <c r="D324" s="234" t="s">
        <v>167</v>
      </c>
      <c r="E324" s="245" t="s">
        <v>1</v>
      </c>
      <c r="F324" s="246" t="s">
        <v>378</v>
      </c>
      <c r="G324" s="244"/>
      <c r="H324" s="247">
        <v>87.43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167</v>
      </c>
      <c r="AU324" s="253" t="s">
        <v>86</v>
      </c>
      <c r="AV324" s="14" t="s">
        <v>86</v>
      </c>
      <c r="AW324" s="14" t="s">
        <v>32</v>
      </c>
      <c r="AX324" s="14" t="s">
        <v>76</v>
      </c>
      <c r="AY324" s="253" t="s">
        <v>151</v>
      </c>
    </row>
    <row r="325" s="15" customFormat="1">
      <c r="A325" s="15"/>
      <c r="B325" s="254"/>
      <c r="C325" s="255"/>
      <c r="D325" s="234" t="s">
        <v>167</v>
      </c>
      <c r="E325" s="256" t="s">
        <v>1</v>
      </c>
      <c r="F325" s="257" t="s">
        <v>175</v>
      </c>
      <c r="G325" s="255"/>
      <c r="H325" s="258">
        <v>343.78999999999996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167</v>
      </c>
      <c r="AU325" s="264" t="s">
        <v>86</v>
      </c>
      <c r="AV325" s="15" t="s">
        <v>176</v>
      </c>
      <c r="AW325" s="15" t="s">
        <v>32</v>
      </c>
      <c r="AX325" s="15" t="s">
        <v>76</v>
      </c>
      <c r="AY325" s="264" t="s">
        <v>151</v>
      </c>
    </row>
    <row r="326" s="14" customFormat="1">
      <c r="A326" s="14"/>
      <c r="B326" s="243"/>
      <c r="C326" s="244"/>
      <c r="D326" s="234" t="s">
        <v>167</v>
      </c>
      <c r="E326" s="245" t="s">
        <v>1</v>
      </c>
      <c r="F326" s="246" t="s">
        <v>379</v>
      </c>
      <c r="G326" s="244"/>
      <c r="H326" s="247">
        <v>116.2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167</v>
      </c>
      <c r="AU326" s="253" t="s">
        <v>86</v>
      </c>
      <c r="AV326" s="14" t="s">
        <v>86</v>
      </c>
      <c r="AW326" s="14" t="s">
        <v>32</v>
      </c>
      <c r="AX326" s="14" t="s">
        <v>76</v>
      </c>
      <c r="AY326" s="253" t="s">
        <v>151</v>
      </c>
    </row>
    <row r="327" s="16" customFormat="1">
      <c r="A327" s="16"/>
      <c r="B327" s="265"/>
      <c r="C327" s="266"/>
      <c r="D327" s="234" t="s">
        <v>167</v>
      </c>
      <c r="E327" s="267" t="s">
        <v>1</v>
      </c>
      <c r="F327" s="268" t="s">
        <v>178</v>
      </c>
      <c r="G327" s="266"/>
      <c r="H327" s="269">
        <v>459.98999999999992</v>
      </c>
      <c r="I327" s="270"/>
      <c r="J327" s="266"/>
      <c r="K327" s="266"/>
      <c r="L327" s="271"/>
      <c r="M327" s="272"/>
      <c r="N327" s="273"/>
      <c r="O327" s="273"/>
      <c r="P327" s="273"/>
      <c r="Q327" s="273"/>
      <c r="R327" s="273"/>
      <c r="S327" s="273"/>
      <c r="T327" s="274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5" t="s">
        <v>167</v>
      </c>
      <c r="AU327" s="275" t="s">
        <v>86</v>
      </c>
      <c r="AV327" s="16" t="s">
        <v>158</v>
      </c>
      <c r="AW327" s="16" t="s">
        <v>32</v>
      </c>
      <c r="AX327" s="16" t="s">
        <v>84</v>
      </c>
      <c r="AY327" s="275" t="s">
        <v>151</v>
      </c>
    </row>
    <row r="328" s="12" customFormat="1" ht="25.92" customHeight="1">
      <c r="A328" s="12"/>
      <c r="B328" s="203"/>
      <c r="C328" s="204"/>
      <c r="D328" s="205" t="s">
        <v>75</v>
      </c>
      <c r="E328" s="206" t="s">
        <v>313</v>
      </c>
      <c r="F328" s="206" t="s">
        <v>389</v>
      </c>
      <c r="G328" s="204"/>
      <c r="H328" s="204"/>
      <c r="I328" s="207"/>
      <c r="J328" s="208">
        <f>BK328</f>
        <v>0</v>
      </c>
      <c r="K328" s="204"/>
      <c r="L328" s="209"/>
      <c r="M328" s="210"/>
      <c r="N328" s="211"/>
      <c r="O328" s="211"/>
      <c r="P328" s="212">
        <f>P329</f>
        <v>0</v>
      </c>
      <c r="Q328" s="211"/>
      <c r="R328" s="212">
        <f>R329</f>
        <v>0</v>
      </c>
      <c r="S328" s="211"/>
      <c r="T328" s="213">
        <f>T329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176</v>
      </c>
      <c r="AT328" s="215" t="s">
        <v>75</v>
      </c>
      <c r="AU328" s="215" t="s">
        <v>76</v>
      </c>
      <c r="AY328" s="214" t="s">
        <v>151</v>
      </c>
      <c r="BK328" s="216">
        <f>BK329</f>
        <v>0</v>
      </c>
    </row>
    <row r="329" s="12" customFormat="1" ht="22.8" customHeight="1">
      <c r="A329" s="12"/>
      <c r="B329" s="203"/>
      <c r="C329" s="204"/>
      <c r="D329" s="205" t="s">
        <v>75</v>
      </c>
      <c r="E329" s="217" t="s">
        <v>390</v>
      </c>
      <c r="F329" s="217" t="s">
        <v>391</v>
      </c>
      <c r="G329" s="204"/>
      <c r="H329" s="204"/>
      <c r="I329" s="207"/>
      <c r="J329" s="218">
        <f>BK329</f>
        <v>0</v>
      </c>
      <c r="K329" s="204"/>
      <c r="L329" s="209"/>
      <c r="M329" s="210"/>
      <c r="N329" s="211"/>
      <c r="O329" s="211"/>
      <c r="P329" s="212">
        <f>SUM(P330:P331)</f>
        <v>0</v>
      </c>
      <c r="Q329" s="211"/>
      <c r="R329" s="212">
        <f>SUM(R330:R331)</f>
        <v>0</v>
      </c>
      <c r="S329" s="211"/>
      <c r="T329" s="213">
        <f>SUM(T330:T331)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4" t="s">
        <v>176</v>
      </c>
      <c r="AT329" s="215" t="s">
        <v>75</v>
      </c>
      <c r="AU329" s="215" t="s">
        <v>84</v>
      </c>
      <c r="AY329" s="214" t="s">
        <v>151</v>
      </c>
      <c r="BK329" s="216">
        <f>SUM(BK330:BK331)</f>
        <v>0</v>
      </c>
    </row>
    <row r="330" s="2" customFormat="1" ht="21.75" customHeight="1">
      <c r="A330" s="39"/>
      <c r="B330" s="40"/>
      <c r="C330" s="219" t="s">
        <v>547</v>
      </c>
      <c r="D330" s="219" t="s">
        <v>154</v>
      </c>
      <c r="E330" s="220" t="s">
        <v>393</v>
      </c>
      <c r="F330" s="221" t="s">
        <v>394</v>
      </c>
      <c r="G330" s="222" t="s">
        <v>203</v>
      </c>
      <c r="H330" s="223">
        <v>19</v>
      </c>
      <c r="I330" s="224"/>
      <c r="J330" s="225">
        <f>ROUND(I330*H330,2)</f>
        <v>0</v>
      </c>
      <c r="K330" s="221" t="s">
        <v>1</v>
      </c>
      <c r="L330" s="45"/>
      <c r="M330" s="226" t="s">
        <v>1</v>
      </c>
      <c r="N330" s="227" t="s">
        <v>41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395</v>
      </c>
      <c r="AT330" s="230" t="s">
        <v>154</v>
      </c>
      <c r="AU330" s="230" t="s">
        <v>86</v>
      </c>
      <c r="AY330" s="18" t="s">
        <v>151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84</v>
      </c>
      <c r="BK330" s="231">
        <f>ROUND(I330*H330,2)</f>
        <v>0</v>
      </c>
      <c r="BL330" s="18" t="s">
        <v>395</v>
      </c>
      <c r="BM330" s="230" t="s">
        <v>396</v>
      </c>
    </row>
    <row r="331" s="14" customFormat="1">
      <c r="A331" s="14"/>
      <c r="B331" s="243"/>
      <c r="C331" s="244"/>
      <c r="D331" s="234" t="s">
        <v>167</v>
      </c>
      <c r="E331" s="245" t="s">
        <v>1</v>
      </c>
      <c r="F331" s="246" t="s">
        <v>689</v>
      </c>
      <c r="G331" s="244"/>
      <c r="H331" s="247">
        <v>19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167</v>
      </c>
      <c r="AU331" s="253" t="s">
        <v>86</v>
      </c>
      <c r="AV331" s="14" t="s">
        <v>86</v>
      </c>
      <c r="AW331" s="14" t="s">
        <v>32</v>
      </c>
      <c r="AX331" s="14" t="s">
        <v>84</v>
      </c>
      <c r="AY331" s="253" t="s">
        <v>151</v>
      </c>
    </row>
    <row r="332" s="12" customFormat="1" ht="25.92" customHeight="1">
      <c r="A332" s="12"/>
      <c r="B332" s="203"/>
      <c r="C332" s="204"/>
      <c r="D332" s="205" t="s">
        <v>75</v>
      </c>
      <c r="E332" s="206" t="s">
        <v>545</v>
      </c>
      <c r="F332" s="206" t="s">
        <v>546</v>
      </c>
      <c r="G332" s="204"/>
      <c r="H332" s="204"/>
      <c r="I332" s="207"/>
      <c r="J332" s="208">
        <f>BK332</f>
        <v>0</v>
      </c>
      <c r="K332" s="204"/>
      <c r="L332" s="209"/>
      <c r="M332" s="210"/>
      <c r="N332" s="211"/>
      <c r="O332" s="211"/>
      <c r="P332" s="212">
        <f>SUM(P333:P337)</f>
        <v>0</v>
      </c>
      <c r="Q332" s="211"/>
      <c r="R332" s="212">
        <f>SUM(R333:R337)</f>
        <v>0</v>
      </c>
      <c r="S332" s="211"/>
      <c r="T332" s="213">
        <f>SUM(T333:T337)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4" t="s">
        <v>158</v>
      </c>
      <c r="AT332" s="215" t="s">
        <v>75</v>
      </c>
      <c r="AU332" s="215" t="s">
        <v>76</v>
      </c>
      <c r="AY332" s="214" t="s">
        <v>151</v>
      </c>
      <c r="BK332" s="216">
        <f>SUM(BK333:BK337)</f>
        <v>0</v>
      </c>
    </row>
    <row r="333" s="2" customFormat="1" ht="16.5" customHeight="1">
      <c r="A333" s="39"/>
      <c r="B333" s="40"/>
      <c r="C333" s="219" t="s">
        <v>552</v>
      </c>
      <c r="D333" s="219" t="s">
        <v>154</v>
      </c>
      <c r="E333" s="220" t="s">
        <v>548</v>
      </c>
      <c r="F333" s="221" t="s">
        <v>549</v>
      </c>
      <c r="G333" s="222" t="s">
        <v>550</v>
      </c>
      <c r="H333" s="223">
        <v>8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41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243</v>
      </c>
      <c r="AT333" s="230" t="s">
        <v>154</v>
      </c>
      <c r="AU333" s="230" t="s">
        <v>84</v>
      </c>
      <c r="AY333" s="18" t="s">
        <v>151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84</v>
      </c>
      <c r="BK333" s="231">
        <f>ROUND(I333*H333,2)</f>
        <v>0</v>
      </c>
      <c r="BL333" s="18" t="s">
        <v>243</v>
      </c>
      <c r="BM333" s="230" t="s">
        <v>753</v>
      </c>
    </row>
    <row r="334" s="2" customFormat="1" ht="16.5" customHeight="1">
      <c r="A334" s="39"/>
      <c r="B334" s="40"/>
      <c r="C334" s="219" t="s">
        <v>557</v>
      </c>
      <c r="D334" s="219" t="s">
        <v>154</v>
      </c>
      <c r="E334" s="220" t="s">
        <v>553</v>
      </c>
      <c r="F334" s="221" t="s">
        <v>554</v>
      </c>
      <c r="G334" s="222" t="s">
        <v>555</v>
      </c>
      <c r="H334" s="223">
        <v>1</v>
      </c>
      <c r="I334" s="224"/>
      <c r="J334" s="225">
        <f>ROUND(I334*H334,2)</f>
        <v>0</v>
      </c>
      <c r="K334" s="221" t="s">
        <v>1</v>
      </c>
      <c r="L334" s="45"/>
      <c r="M334" s="226" t="s">
        <v>1</v>
      </c>
      <c r="N334" s="227" t="s">
        <v>41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243</v>
      </c>
      <c r="AT334" s="230" t="s">
        <v>154</v>
      </c>
      <c r="AU334" s="230" t="s">
        <v>84</v>
      </c>
      <c r="AY334" s="18" t="s">
        <v>151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84</v>
      </c>
      <c r="BK334" s="231">
        <f>ROUND(I334*H334,2)</f>
        <v>0</v>
      </c>
      <c r="BL334" s="18" t="s">
        <v>243</v>
      </c>
      <c r="BM334" s="230" t="s">
        <v>754</v>
      </c>
    </row>
    <row r="335" s="2" customFormat="1" ht="16.5" customHeight="1">
      <c r="A335" s="39"/>
      <c r="B335" s="40"/>
      <c r="C335" s="219" t="s">
        <v>562</v>
      </c>
      <c r="D335" s="219" t="s">
        <v>154</v>
      </c>
      <c r="E335" s="220" t="s">
        <v>558</v>
      </c>
      <c r="F335" s="221" t="s">
        <v>559</v>
      </c>
      <c r="G335" s="222" t="s">
        <v>560</v>
      </c>
      <c r="H335" s="223">
        <v>1</v>
      </c>
      <c r="I335" s="224"/>
      <c r="J335" s="225">
        <f>ROUND(I335*H335,2)</f>
        <v>0</v>
      </c>
      <c r="K335" s="221" t="s">
        <v>1</v>
      </c>
      <c r="L335" s="45"/>
      <c r="M335" s="226" t="s">
        <v>1</v>
      </c>
      <c r="N335" s="227" t="s">
        <v>41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243</v>
      </c>
      <c r="AT335" s="230" t="s">
        <v>154</v>
      </c>
      <c r="AU335" s="230" t="s">
        <v>84</v>
      </c>
      <c r="AY335" s="18" t="s">
        <v>151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84</v>
      </c>
      <c r="BK335" s="231">
        <f>ROUND(I335*H335,2)</f>
        <v>0</v>
      </c>
      <c r="BL335" s="18" t="s">
        <v>243</v>
      </c>
      <c r="BM335" s="230" t="s">
        <v>755</v>
      </c>
    </row>
    <row r="336" s="2" customFormat="1" ht="16.5" customHeight="1">
      <c r="A336" s="39"/>
      <c r="B336" s="40"/>
      <c r="C336" s="219" t="s">
        <v>566</v>
      </c>
      <c r="D336" s="219" t="s">
        <v>154</v>
      </c>
      <c r="E336" s="220" t="s">
        <v>563</v>
      </c>
      <c r="F336" s="221" t="s">
        <v>564</v>
      </c>
      <c r="G336" s="222" t="s">
        <v>560</v>
      </c>
      <c r="H336" s="223">
        <v>1</v>
      </c>
      <c r="I336" s="224"/>
      <c r="J336" s="225">
        <f>ROUND(I336*H336,2)</f>
        <v>0</v>
      </c>
      <c r="K336" s="221" t="s">
        <v>1</v>
      </c>
      <c r="L336" s="45"/>
      <c r="M336" s="226" t="s">
        <v>1</v>
      </c>
      <c r="N336" s="227" t="s">
        <v>41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243</v>
      </c>
      <c r="AT336" s="230" t="s">
        <v>154</v>
      </c>
      <c r="AU336" s="230" t="s">
        <v>84</v>
      </c>
      <c r="AY336" s="18" t="s">
        <v>151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84</v>
      </c>
      <c r="BK336" s="231">
        <f>ROUND(I336*H336,2)</f>
        <v>0</v>
      </c>
      <c r="BL336" s="18" t="s">
        <v>243</v>
      </c>
      <c r="BM336" s="230" t="s">
        <v>756</v>
      </c>
    </row>
    <row r="337" s="2" customFormat="1" ht="16.5" customHeight="1">
      <c r="A337" s="39"/>
      <c r="B337" s="40"/>
      <c r="C337" s="219" t="s">
        <v>574</v>
      </c>
      <c r="D337" s="219" t="s">
        <v>154</v>
      </c>
      <c r="E337" s="220" t="s">
        <v>567</v>
      </c>
      <c r="F337" s="221" t="s">
        <v>568</v>
      </c>
      <c r="G337" s="222" t="s">
        <v>560</v>
      </c>
      <c r="H337" s="223">
        <v>1</v>
      </c>
      <c r="I337" s="224"/>
      <c r="J337" s="225">
        <f>ROUND(I337*H337,2)</f>
        <v>0</v>
      </c>
      <c r="K337" s="221" t="s">
        <v>1</v>
      </c>
      <c r="L337" s="45"/>
      <c r="M337" s="226" t="s">
        <v>1</v>
      </c>
      <c r="N337" s="227" t="s">
        <v>41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243</v>
      </c>
      <c r="AT337" s="230" t="s">
        <v>154</v>
      </c>
      <c r="AU337" s="230" t="s">
        <v>84</v>
      </c>
      <c r="AY337" s="18" t="s">
        <v>151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84</v>
      </c>
      <c r="BK337" s="231">
        <f>ROUND(I337*H337,2)</f>
        <v>0</v>
      </c>
      <c r="BL337" s="18" t="s">
        <v>243</v>
      </c>
      <c r="BM337" s="230" t="s">
        <v>757</v>
      </c>
    </row>
    <row r="338" s="12" customFormat="1" ht="25.92" customHeight="1">
      <c r="A338" s="12"/>
      <c r="B338" s="203"/>
      <c r="C338" s="204"/>
      <c r="D338" s="205" t="s">
        <v>75</v>
      </c>
      <c r="E338" s="206" t="s">
        <v>570</v>
      </c>
      <c r="F338" s="206" t="s">
        <v>571</v>
      </c>
      <c r="G338" s="204"/>
      <c r="H338" s="204"/>
      <c r="I338" s="207"/>
      <c r="J338" s="208">
        <f>BK338</f>
        <v>0</v>
      </c>
      <c r="K338" s="204"/>
      <c r="L338" s="209"/>
      <c r="M338" s="210"/>
      <c r="N338" s="211"/>
      <c r="O338" s="211"/>
      <c r="P338" s="212">
        <f>P339</f>
        <v>0</v>
      </c>
      <c r="Q338" s="211"/>
      <c r="R338" s="212">
        <f>R339</f>
        <v>0</v>
      </c>
      <c r="S338" s="211"/>
      <c r="T338" s="213">
        <f>T339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4" t="s">
        <v>193</v>
      </c>
      <c r="AT338" s="215" t="s">
        <v>75</v>
      </c>
      <c r="AU338" s="215" t="s">
        <v>76</v>
      </c>
      <c r="AY338" s="214" t="s">
        <v>151</v>
      </c>
      <c r="BK338" s="216">
        <f>BK339</f>
        <v>0</v>
      </c>
    </row>
    <row r="339" s="12" customFormat="1" ht="22.8" customHeight="1">
      <c r="A339" s="12"/>
      <c r="B339" s="203"/>
      <c r="C339" s="204"/>
      <c r="D339" s="205" t="s">
        <v>75</v>
      </c>
      <c r="E339" s="217" t="s">
        <v>572</v>
      </c>
      <c r="F339" s="217" t="s">
        <v>573</v>
      </c>
      <c r="G339" s="204"/>
      <c r="H339" s="204"/>
      <c r="I339" s="207"/>
      <c r="J339" s="218">
        <f>BK339</f>
        <v>0</v>
      </c>
      <c r="K339" s="204"/>
      <c r="L339" s="209"/>
      <c r="M339" s="210"/>
      <c r="N339" s="211"/>
      <c r="O339" s="211"/>
      <c r="P339" s="212">
        <f>P340</f>
        <v>0</v>
      </c>
      <c r="Q339" s="211"/>
      <c r="R339" s="212">
        <f>R340</f>
        <v>0</v>
      </c>
      <c r="S339" s="211"/>
      <c r="T339" s="213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4" t="s">
        <v>193</v>
      </c>
      <c r="AT339" s="215" t="s">
        <v>75</v>
      </c>
      <c r="AU339" s="215" t="s">
        <v>84</v>
      </c>
      <c r="AY339" s="214" t="s">
        <v>151</v>
      </c>
      <c r="BK339" s="216">
        <f>BK340</f>
        <v>0</v>
      </c>
    </row>
    <row r="340" s="2" customFormat="1" ht="16.5" customHeight="1">
      <c r="A340" s="39"/>
      <c r="B340" s="40"/>
      <c r="C340" s="219" t="s">
        <v>626</v>
      </c>
      <c r="D340" s="219" t="s">
        <v>154</v>
      </c>
      <c r="E340" s="220" t="s">
        <v>575</v>
      </c>
      <c r="F340" s="221" t="s">
        <v>576</v>
      </c>
      <c r="G340" s="222" t="s">
        <v>550</v>
      </c>
      <c r="H340" s="223">
        <v>24</v>
      </c>
      <c r="I340" s="224"/>
      <c r="J340" s="225">
        <f>ROUND(I340*H340,2)</f>
        <v>0</v>
      </c>
      <c r="K340" s="221" t="s">
        <v>1</v>
      </c>
      <c r="L340" s="45"/>
      <c r="M340" s="291" t="s">
        <v>1</v>
      </c>
      <c r="N340" s="292" t="s">
        <v>41</v>
      </c>
      <c r="O340" s="293"/>
      <c r="P340" s="294">
        <f>O340*H340</f>
        <v>0</v>
      </c>
      <c r="Q340" s="294">
        <v>0</v>
      </c>
      <c r="R340" s="294">
        <f>Q340*H340</f>
        <v>0</v>
      </c>
      <c r="S340" s="294">
        <v>0</v>
      </c>
      <c r="T340" s="29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577</v>
      </c>
      <c r="AT340" s="230" t="s">
        <v>154</v>
      </c>
      <c r="AU340" s="230" t="s">
        <v>86</v>
      </c>
      <c r="AY340" s="18" t="s">
        <v>151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84</v>
      </c>
      <c r="BK340" s="231">
        <f>ROUND(I340*H340,2)</f>
        <v>0</v>
      </c>
      <c r="BL340" s="18" t="s">
        <v>577</v>
      </c>
      <c r="BM340" s="230" t="s">
        <v>758</v>
      </c>
    </row>
    <row r="341" s="2" customFormat="1" ht="6.96" customHeight="1">
      <c r="A341" s="39"/>
      <c r="B341" s="67"/>
      <c r="C341" s="68"/>
      <c r="D341" s="68"/>
      <c r="E341" s="68"/>
      <c r="F341" s="68"/>
      <c r="G341" s="68"/>
      <c r="H341" s="68"/>
      <c r="I341" s="68"/>
      <c r="J341" s="68"/>
      <c r="K341" s="68"/>
      <c r="L341" s="45"/>
      <c r="M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</row>
  </sheetData>
  <sheetProtection sheet="1" autoFilter="0" formatColumns="0" formatRows="0" objects="1" scenarios="1" spinCount="100000" saltValue="Cfa5xW9b5r6w+jlCsMnpUWL4uH7gQ9qQD3+HI/22mAwq5wLJU0217ZElkvwH8HnbLY9vtj2H9XHyehON4/fitg==" hashValue="/IdmYyskt3xY+NWE29dlWmvN7gsgtBtXOFQTxNGV/F94Jt/CUgk7RIDQRycvoAi9ANHoyb6YeBsllxg56RNnsg==" algorithmName="SHA-512" password="CC35"/>
  <autoFilter ref="C138:K340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bytů po povodni , Červená kolonie Bohumín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ROUND((SUM(BE139:BE323)),  2)</f>
        <v>0</v>
      </c>
      <c r="G33" s="39"/>
      <c r="H33" s="39"/>
      <c r="I33" s="156">
        <v>0.21</v>
      </c>
      <c r="J33" s="155">
        <f>ROUND(((SUM(BE139:BE323))*I33),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ROUND((SUM(BF139:BF323)),  2)</f>
        <v>0</v>
      </c>
      <c r="G34" s="39"/>
      <c r="H34" s="39"/>
      <c r="I34" s="156">
        <v>0.12</v>
      </c>
      <c r="J34" s="155">
        <f>ROUND(((SUM(BF139:BF323))*I34),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ROUND((SUM(BG139:BG323)),  2)</f>
        <v>0</v>
      </c>
      <c r="G35" s="39"/>
      <c r="H35" s="39"/>
      <c r="I35" s="156">
        <v>0.21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ROUND((SUM(BH139:BH323)),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ROUND((SUM(BI139:BI323)),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bytů po povodni , Červená kolonie Bohumín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008 - Čp 383, byt č. 2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Bohumín</v>
      </c>
      <c r="G89" s="41"/>
      <c r="H89" s="41"/>
      <c r="I89" s="33" t="s">
        <v>22</v>
      </c>
      <c r="J89" s="80" t="str">
        <f>IF(J12="","",J12)</f>
        <v>15. 11. 2024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Bohumín</v>
      </c>
      <c r="G91" s="41"/>
      <c r="H91" s="41"/>
      <c r="I91" s="33" t="s">
        <v>30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115</v>
      </c>
      <c r="D94" s="177"/>
      <c r="E94" s="177"/>
      <c r="F94" s="177"/>
      <c r="G94" s="177"/>
      <c r="H94" s="177"/>
      <c r="I94" s="177"/>
      <c r="J94" s="178" t="s">
        <v>116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117</v>
      </c>
      <c r="D96" s="41"/>
      <c r="E96" s="41"/>
      <c r="F96" s="41"/>
      <c r="G96" s="41"/>
      <c r="H96" s="41"/>
      <c r="I96" s="41"/>
      <c r="J96" s="111">
        <f>J139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0"/>
      <c r="C97" s="181"/>
      <c r="D97" s="182" t="s">
        <v>119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120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121</v>
      </c>
      <c r="E99" s="189"/>
      <c r="F99" s="189"/>
      <c r="G99" s="189"/>
      <c r="H99" s="189"/>
      <c r="I99" s="189"/>
      <c r="J99" s="190">
        <f>J143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122</v>
      </c>
      <c r="E100" s="189"/>
      <c r="F100" s="189"/>
      <c r="G100" s="189"/>
      <c r="H100" s="189"/>
      <c r="I100" s="189"/>
      <c r="J100" s="190">
        <f>J168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123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124</v>
      </c>
      <c r="E102" s="189"/>
      <c r="F102" s="189"/>
      <c r="G102" s="189"/>
      <c r="H102" s="189"/>
      <c r="I102" s="189"/>
      <c r="J102" s="190">
        <f>J186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125</v>
      </c>
      <c r="E103" s="183"/>
      <c r="F103" s="183"/>
      <c r="G103" s="183"/>
      <c r="H103" s="183"/>
      <c r="I103" s="183"/>
      <c r="J103" s="184">
        <f>J188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405</v>
      </c>
      <c r="E104" s="189"/>
      <c r="F104" s="189"/>
      <c r="G104" s="189"/>
      <c r="H104" s="189"/>
      <c r="I104" s="189"/>
      <c r="J104" s="190">
        <f>J189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126</v>
      </c>
      <c r="E105" s="189"/>
      <c r="F105" s="189"/>
      <c r="G105" s="189"/>
      <c r="H105" s="189"/>
      <c r="I105" s="189"/>
      <c r="J105" s="190">
        <f>J195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406</v>
      </c>
      <c r="E106" s="189"/>
      <c r="F106" s="189"/>
      <c r="G106" s="189"/>
      <c r="H106" s="189"/>
      <c r="I106" s="189"/>
      <c r="J106" s="190">
        <f>J202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407</v>
      </c>
      <c r="E107" s="189"/>
      <c r="F107" s="189"/>
      <c r="G107" s="189"/>
      <c r="H107" s="189"/>
      <c r="I107" s="189"/>
      <c r="J107" s="190">
        <f>J204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408</v>
      </c>
      <c r="E108" s="189"/>
      <c r="F108" s="189"/>
      <c r="G108" s="189"/>
      <c r="H108" s="189"/>
      <c r="I108" s="189"/>
      <c r="J108" s="190">
        <f>J209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127</v>
      </c>
      <c r="E109" s="189"/>
      <c r="F109" s="189"/>
      <c r="G109" s="189"/>
      <c r="H109" s="189"/>
      <c r="I109" s="189"/>
      <c r="J109" s="190">
        <f>J220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128</v>
      </c>
      <c r="E110" s="189"/>
      <c r="F110" s="189"/>
      <c r="G110" s="189"/>
      <c r="H110" s="189"/>
      <c r="I110" s="189"/>
      <c r="J110" s="190">
        <f>J224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129</v>
      </c>
      <c r="E111" s="189"/>
      <c r="F111" s="189"/>
      <c r="G111" s="189"/>
      <c r="H111" s="189"/>
      <c r="I111" s="189"/>
      <c r="J111" s="190">
        <f>J250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130</v>
      </c>
      <c r="E112" s="189"/>
      <c r="F112" s="189"/>
      <c r="G112" s="189"/>
      <c r="H112" s="189"/>
      <c r="I112" s="189"/>
      <c r="J112" s="190">
        <f>J267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131</v>
      </c>
      <c r="E113" s="189"/>
      <c r="F113" s="189"/>
      <c r="G113" s="189"/>
      <c r="H113" s="189"/>
      <c r="I113" s="189"/>
      <c r="J113" s="190">
        <f>J283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132</v>
      </c>
      <c r="E114" s="189"/>
      <c r="F114" s="189"/>
      <c r="G114" s="189"/>
      <c r="H114" s="189"/>
      <c r="I114" s="189"/>
      <c r="J114" s="190">
        <f>J285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0"/>
      <c r="C115" s="181"/>
      <c r="D115" s="182" t="s">
        <v>133</v>
      </c>
      <c r="E115" s="183"/>
      <c r="F115" s="183"/>
      <c r="G115" s="183"/>
      <c r="H115" s="183"/>
      <c r="I115" s="183"/>
      <c r="J115" s="184">
        <f>J311</f>
        <v>0</v>
      </c>
      <c r="K115" s="181"/>
      <c r="L115" s="18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6"/>
      <c r="C116" s="187"/>
      <c r="D116" s="188" t="s">
        <v>134</v>
      </c>
      <c r="E116" s="189"/>
      <c r="F116" s="189"/>
      <c r="G116" s="189"/>
      <c r="H116" s="189"/>
      <c r="I116" s="189"/>
      <c r="J116" s="190">
        <f>J312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0"/>
      <c r="C117" s="181"/>
      <c r="D117" s="182" t="s">
        <v>409</v>
      </c>
      <c r="E117" s="183"/>
      <c r="F117" s="183"/>
      <c r="G117" s="183"/>
      <c r="H117" s="183"/>
      <c r="I117" s="183"/>
      <c r="J117" s="184">
        <f>J315</f>
        <v>0</v>
      </c>
      <c r="K117" s="181"/>
      <c r="L117" s="18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4.96" customHeight="1">
      <c r="A118" s="9"/>
      <c r="B118" s="180"/>
      <c r="C118" s="181"/>
      <c r="D118" s="182" t="s">
        <v>410</v>
      </c>
      <c r="E118" s="183"/>
      <c r="F118" s="183"/>
      <c r="G118" s="183"/>
      <c r="H118" s="183"/>
      <c r="I118" s="183"/>
      <c r="J118" s="184">
        <f>J321</f>
        <v>0</v>
      </c>
      <c r="K118" s="181"/>
      <c r="L118" s="185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6"/>
      <c r="C119" s="187"/>
      <c r="D119" s="188" t="s">
        <v>411</v>
      </c>
      <c r="E119" s="189"/>
      <c r="F119" s="189"/>
      <c r="G119" s="189"/>
      <c r="H119" s="189"/>
      <c r="I119" s="189"/>
      <c r="J119" s="190">
        <f>J322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136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175" t="str">
        <f>E7</f>
        <v>Oprava bytů po povodni , Červená kolonie Bohumín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112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77" t="str">
        <f>E9</f>
        <v>008 - Čp 383, byt č. 2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20</v>
      </c>
      <c r="D133" s="41"/>
      <c r="E133" s="41"/>
      <c r="F133" s="28" t="str">
        <f>F12</f>
        <v>Bohumín</v>
      </c>
      <c r="G133" s="41"/>
      <c r="H133" s="41"/>
      <c r="I133" s="33" t="s">
        <v>22</v>
      </c>
      <c r="J133" s="80" t="str">
        <f>IF(J12="","",J12)</f>
        <v>15. 11. 2024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24</v>
      </c>
      <c r="D135" s="41"/>
      <c r="E135" s="41"/>
      <c r="F135" s="28" t="str">
        <f>E15</f>
        <v>Město Bohumín</v>
      </c>
      <c r="G135" s="41"/>
      <c r="H135" s="41"/>
      <c r="I135" s="33" t="s">
        <v>30</v>
      </c>
      <c r="J135" s="37" t="str">
        <f>E21</f>
        <v>ATRIS s.r.o.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28</v>
      </c>
      <c r="D136" s="41"/>
      <c r="E136" s="41"/>
      <c r="F136" s="28" t="str">
        <f>IF(E18="","",E18)</f>
        <v>Vyplň údaj</v>
      </c>
      <c r="G136" s="41"/>
      <c r="H136" s="41"/>
      <c r="I136" s="33" t="s">
        <v>33</v>
      </c>
      <c r="J136" s="37" t="str">
        <f>E24</f>
        <v>Barbora Kyšková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0.32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11" customFormat="1" ht="29.28" customHeight="1">
      <c r="A138" s="192"/>
      <c r="B138" s="193"/>
      <c r="C138" s="194" t="s">
        <v>137</v>
      </c>
      <c r="D138" s="195" t="s">
        <v>61</v>
      </c>
      <c r="E138" s="195" t="s">
        <v>57</v>
      </c>
      <c r="F138" s="195" t="s">
        <v>58</v>
      </c>
      <c r="G138" s="195" t="s">
        <v>138</v>
      </c>
      <c r="H138" s="195" t="s">
        <v>139</v>
      </c>
      <c r="I138" s="195" t="s">
        <v>140</v>
      </c>
      <c r="J138" s="195" t="s">
        <v>116</v>
      </c>
      <c r="K138" s="196" t="s">
        <v>141</v>
      </c>
      <c r="L138" s="197"/>
      <c r="M138" s="101" t="s">
        <v>1</v>
      </c>
      <c r="N138" s="102" t="s">
        <v>40</v>
      </c>
      <c r="O138" s="102" t="s">
        <v>142</v>
      </c>
      <c r="P138" s="102" t="s">
        <v>143</v>
      </c>
      <c r="Q138" s="102" t="s">
        <v>144</v>
      </c>
      <c r="R138" s="102" t="s">
        <v>145</v>
      </c>
      <c r="S138" s="102" t="s">
        <v>146</v>
      </c>
      <c r="T138" s="103" t="s">
        <v>147</v>
      </c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</row>
    <row r="139" s="2" customFormat="1" ht="22.8" customHeight="1">
      <c r="A139" s="39"/>
      <c r="B139" s="40"/>
      <c r="C139" s="108" t="s">
        <v>148</v>
      </c>
      <c r="D139" s="41"/>
      <c r="E139" s="41"/>
      <c r="F139" s="41"/>
      <c r="G139" s="41"/>
      <c r="H139" s="41"/>
      <c r="I139" s="41"/>
      <c r="J139" s="198">
        <f>BK139</f>
        <v>0</v>
      </c>
      <c r="K139" s="41"/>
      <c r="L139" s="45"/>
      <c r="M139" s="104"/>
      <c r="N139" s="199"/>
      <c r="O139" s="105"/>
      <c r="P139" s="200">
        <f>P140+P188+P311+P315+P321</f>
        <v>0</v>
      </c>
      <c r="Q139" s="105"/>
      <c r="R139" s="200">
        <f>R140+R188+R311+R315+R321</f>
        <v>6.3895528000000008</v>
      </c>
      <c r="S139" s="105"/>
      <c r="T139" s="201">
        <f>T140+T188+T311+T315+T321</f>
        <v>0.84243700000000016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75</v>
      </c>
      <c r="AU139" s="18" t="s">
        <v>118</v>
      </c>
      <c r="BK139" s="202">
        <f>BK140+BK188+BK311+BK315+BK321</f>
        <v>0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149</v>
      </c>
      <c r="F140" s="206" t="s">
        <v>150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P141+P143+P168+P180+P186</f>
        <v>0</v>
      </c>
      <c r="Q140" s="211"/>
      <c r="R140" s="212">
        <f>R141+R143+R168+R180+R186</f>
        <v>5.568081</v>
      </c>
      <c r="S140" s="211"/>
      <c r="T140" s="213">
        <f>T141+T143+T168+T180+T186</f>
        <v>0.77043700000000016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151</v>
      </c>
      <c r="BK140" s="216">
        <f>BK141+BK143+BK168+BK180+BK186</f>
        <v>0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152</v>
      </c>
      <c r="F141" s="217" t="s">
        <v>153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84</v>
      </c>
      <c r="AY141" s="214" t="s">
        <v>151</v>
      </c>
      <c r="BK141" s="216">
        <f>BK142</f>
        <v>0</v>
      </c>
    </row>
    <row r="142" s="2" customFormat="1" ht="16.5" customHeight="1">
      <c r="A142" s="39"/>
      <c r="B142" s="40"/>
      <c r="C142" s="219" t="s">
        <v>84</v>
      </c>
      <c r="D142" s="219" t="s">
        <v>154</v>
      </c>
      <c r="E142" s="220" t="s">
        <v>155</v>
      </c>
      <c r="F142" s="221" t="s">
        <v>156</v>
      </c>
      <c r="G142" s="222" t="s">
        <v>157</v>
      </c>
      <c r="H142" s="223">
        <v>10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158</v>
      </c>
      <c r="AT142" s="230" t="s">
        <v>154</v>
      </c>
      <c r="AU142" s="230" t="s">
        <v>86</v>
      </c>
      <c r="AY142" s="18" t="s">
        <v>151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158</v>
      </c>
      <c r="BM142" s="230" t="s">
        <v>760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160</v>
      </c>
      <c r="F143" s="217" t="s">
        <v>161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SUM(P144:P167)</f>
        <v>0</v>
      </c>
      <c r="Q143" s="211"/>
      <c r="R143" s="212">
        <f>SUM(R144:R167)</f>
        <v>5.564281</v>
      </c>
      <c r="S143" s="211"/>
      <c r="T143" s="213">
        <f>SUM(T144:T167)</f>
        <v>0.001437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151</v>
      </c>
      <c r="BK143" s="216">
        <f>SUM(BK144:BK167)</f>
        <v>0</v>
      </c>
    </row>
    <row r="144" s="2" customFormat="1" ht="24.15" customHeight="1">
      <c r="A144" s="39"/>
      <c r="B144" s="40"/>
      <c r="C144" s="219" t="s">
        <v>86</v>
      </c>
      <c r="D144" s="219" t="s">
        <v>154</v>
      </c>
      <c r="E144" s="220" t="s">
        <v>162</v>
      </c>
      <c r="F144" s="221" t="s">
        <v>163</v>
      </c>
      <c r="G144" s="222" t="s">
        <v>164</v>
      </c>
      <c r="H144" s="223">
        <v>76.9</v>
      </c>
      <c r="I144" s="224"/>
      <c r="J144" s="225">
        <f>ROUND(I144*H144,2)</f>
        <v>0</v>
      </c>
      <c r="K144" s="221" t="s">
        <v>165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0.017000000000000002</v>
      </c>
      <c r="R144" s="228">
        <f>Q144*H144</f>
        <v>1.3073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158</v>
      </c>
      <c r="AT144" s="230" t="s">
        <v>154</v>
      </c>
      <c r="AU144" s="230" t="s">
        <v>86</v>
      </c>
      <c r="AY144" s="18" t="s">
        <v>151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158</v>
      </c>
      <c r="BM144" s="230" t="s">
        <v>166</v>
      </c>
    </row>
    <row r="145" s="13" customFormat="1">
      <c r="A145" s="13"/>
      <c r="B145" s="232"/>
      <c r="C145" s="233"/>
      <c r="D145" s="234" t="s">
        <v>167</v>
      </c>
      <c r="E145" s="235" t="s">
        <v>1</v>
      </c>
      <c r="F145" s="236" t="s">
        <v>168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167</v>
      </c>
      <c r="AU145" s="242" t="s">
        <v>86</v>
      </c>
      <c r="AV145" s="13" t="s">
        <v>84</v>
      </c>
      <c r="AW145" s="13" t="s">
        <v>32</v>
      </c>
      <c r="AX145" s="13" t="s">
        <v>76</v>
      </c>
      <c r="AY145" s="242" t="s">
        <v>151</v>
      </c>
    </row>
    <row r="146" s="14" customFormat="1">
      <c r="A146" s="14"/>
      <c r="B146" s="243"/>
      <c r="C146" s="244"/>
      <c r="D146" s="234" t="s">
        <v>167</v>
      </c>
      <c r="E146" s="245" t="s">
        <v>1</v>
      </c>
      <c r="F146" s="246" t="s">
        <v>169</v>
      </c>
      <c r="G146" s="244"/>
      <c r="H146" s="247">
        <v>9.6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167</v>
      </c>
      <c r="AU146" s="253" t="s">
        <v>86</v>
      </c>
      <c r="AV146" s="14" t="s">
        <v>86</v>
      </c>
      <c r="AW146" s="14" t="s">
        <v>32</v>
      </c>
      <c r="AX146" s="14" t="s">
        <v>76</v>
      </c>
      <c r="AY146" s="253" t="s">
        <v>151</v>
      </c>
    </row>
    <row r="147" s="14" customFormat="1">
      <c r="A147" s="14"/>
      <c r="B147" s="243"/>
      <c r="C147" s="244"/>
      <c r="D147" s="234" t="s">
        <v>167</v>
      </c>
      <c r="E147" s="245" t="s">
        <v>1</v>
      </c>
      <c r="F147" s="246" t="s">
        <v>170</v>
      </c>
      <c r="G147" s="244"/>
      <c r="H147" s="247">
        <v>18.7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167</v>
      </c>
      <c r="AU147" s="253" t="s">
        <v>86</v>
      </c>
      <c r="AV147" s="14" t="s">
        <v>86</v>
      </c>
      <c r="AW147" s="14" t="s">
        <v>32</v>
      </c>
      <c r="AX147" s="14" t="s">
        <v>76</v>
      </c>
      <c r="AY147" s="253" t="s">
        <v>151</v>
      </c>
    </row>
    <row r="148" s="14" customFormat="1">
      <c r="A148" s="14"/>
      <c r="B148" s="243"/>
      <c r="C148" s="244"/>
      <c r="D148" s="234" t="s">
        <v>167</v>
      </c>
      <c r="E148" s="245" t="s">
        <v>1</v>
      </c>
      <c r="F148" s="246" t="s">
        <v>413</v>
      </c>
      <c r="G148" s="244"/>
      <c r="H148" s="247">
        <v>16.600000000000002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167</v>
      </c>
      <c r="AU148" s="253" t="s">
        <v>86</v>
      </c>
      <c r="AV148" s="14" t="s">
        <v>86</v>
      </c>
      <c r="AW148" s="14" t="s">
        <v>32</v>
      </c>
      <c r="AX148" s="14" t="s">
        <v>76</v>
      </c>
      <c r="AY148" s="253" t="s">
        <v>151</v>
      </c>
    </row>
    <row r="149" s="15" customFormat="1">
      <c r="A149" s="15"/>
      <c r="B149" s="254"/>
      <c r="C149" s="255"/>
      <c r="D149" s="234" t="s">
        <v>167</v>
      </c>
      <c r="E149" s="256" t="s">
        <v>1</v>
      </c>
      <c r="F149" s="257" t="s">
        <v>175</v>
      </c>
      <c r="G149" s="255"/>
      <c r="H149" s="258">
        <v>44.9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167</v>
      </c>
      <c r="AU149" s="264" t="s">
        <v>86</v>
      </c>
      <c r="AV149" s="15" t="s">
        <v>176</v>
      </c>
      <c r="AW149" s="15" t="s">
        <v>32</v>
      </c>
      <c r="AX149" s="15" t="s">
        <v>76</v>
      </c>
      <c r="AY149" s="264" t="s">
        <v>151</v>
      </c>
    </row>
    <row r="150" s="14" customFormat="1">
      <c r="A150" s="14"/>
      <c r="B150" s="243"/>
      <c r="C150" s="244"/>
      <c r="D150" s="234" t="s">
        <v>167</v>
      </c>
      <c r="E150" s="245" t="s">
        <v>1</v>
      </c>
      <c r="F150" s="246" t="s">
        <v>177</v>
      </c>
      <c r="G150" s="244"/>
      <c r="H150" s="247">
        <v>32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167</v>
      </c>
      <c r="AU150" s="253" t="s">
        <v>86</v>
      </c>
      <c r="AV150" s="14" t="s">
        <v>86</v>
      </c>
      <c r="AW150" s="14" t="s">
        <v>32</v>
      </c>
      <c r="AX150" s="14" t="s">
        <v>76</v>
      </c>
      <c r="AY150" s="253" t="s">
        <v>151</v>
      </c>
    </row>
    <row r="151" s="16" customFormat="1">
      <c r="A151" s="16"/>
      <c r="B151" s="265"/>
      <c r="C151" s="266"/>
      <c r="D151" s="234" t="s">
        <v>167</v>
      </c>
      <c r="E151" s="267" t="s">
        <v>1</v>
      </c>
      <c r="F151" s="268" t="s">
        <v>178</v>
      </c>
      <c r="G151" s="266"/>
      <c r="H151" s="269">
        <v>76.9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5" t="s">
        <v>167</v>
      </c>
      <c r="AU151" s="275" t="s">
        <v>86</v>
      </c>
      <c r="AV151" s="16" t="s">
        <v>158</v>
      </c>
      <c r="AW151" s="16" t="s">
        <v>32</v>
      </c>
      <c r="AX151" s="16" t="s">
        <v>84</v>
      </c>
      <c r="AY151" s="275" t="s">
        <v>151</v>
      </c>
    </row>
    <row r="152" s="2" customFormat="1" ht="16.5" customHeight="1">
      <c r="A152" s="39"/>
      <c r="B152" s="40"/>
      <c r="C152" s="219" t="s">
        <v>176</v>
      </c>
      <c r="D152" s="219" t="s">
        <v>154</v>
      </c>
      <c r="E152" s="220" t="s">
        <v>179</v>
      </c>
      <c r="F152" s="221" t="s">
        <v>180</v>
      </c>
      <c r="G152" s="222" t="s">
        <v>164</v>
      </c>
      <c r="H152" s="223">
        <v>23.95</v>
      </c>
      <c r="I152" s="224"/>
      <c r="J152" s="225">
        <f>ROUND(I152*H152,2)</f>
        <v>0</v>
      </c>
      <c r="K152" s="221" t="s">
        <v>181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0.00198</v>
      </c>
      <c r="R152" s="228">
        <f>Q152*H152</f>
        <v>0.047421</v>
      </c>
      <c r="S152" s="228">
        <v>6E-05</v>
      </c>
      <c r="T152" s="229">
        <f>S152*H152</f>
        <v>0.001437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158</v>
      </c>
      <c r="AT152" s="230" t="s">
        <v>154</v>
      </c>
      <c r="AU152" s="230" t="s">
        <v>86</v>
      </c>
      <c r="AY152" s="18" t="s">
        <v>151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158</v>
      </c>
      <c r="BM152" s="230" t="s">
        <v>182</v>
      </c>
    </row>
    <row r="153" s="14" customFormat="1">
      <c r="A153" s="14"/>
      <c r="B153" s="243"/>
      <c r="C153" s="244"/>
      <c r="D153" s="234" t="s">
        <v>167</v>
      </c>
      <c r="E153" s="245" t="s">
        <v>1</v>
      </c>
      <c r="F153" s="246" t="s">
        <v>414</v>
      </c>
      <c r="G153" s="244"/>
      <c r="H153" s="247">
        <v>10.44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167</v>
      </c>
      <c r="AU153" s="253" t="s">
        <v>86</v>
      </c>
      <c r="AV153" s="14" t="s">
        <v>86</v>
      </c>
      <c r="AW153" s="14" t="s">
        <v>32</v>
      </c>
      <c r="AX153" s="14" t="s">
        <v>76</v>
      </c>
      <c r="AY153" s="253" t="s">
        <v>151</v>
      </c>
    </row>
    <row r="154" s="14" customFormat="1">
      <c r="A154" s="14"/>
      <c r="B154" s="243"/>
      <c r="C154" s="244"/>
      <c r="D154" s="234" t="s">
        <v>167</v>
      </c>
      <c r="E154" s="245" t="s">
        <v>1</v>
      </c>
      <c r="F154" s="246" t="s">
        <v>184</v>
      </c>
      <c r="G154" s="244"/>
      <c r="H154" s="247">
        <v>13.51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167</v>
      </c>
      <c r="AU154" s="253" t="s">
        <v>86</v>
      </c>
      <c r="AV154" s="14" t="s">
        <v>86</v>
      </c>
      <c r="AW154" s="14" t="s">
        <v>32</v>
      </c>
      <c r="AX154" s="14" t="s">
        <v>76</v>
      </c>
      <c r="AY154" s="253" t="s">
        <v>151</v>
      </c>
    </row>
    <row r="155" s="16" customFormat="1">
      <c r="A155" s="16"/>
      <c r="B155" s="265"/>
      <c r="C155" s="266"/>
      <c r="D155" s="234" t="s">
        <v>167</v>
      </c>
      <c r="E155" s="267" t="s">
        <v>1</v>
      </c>
      <c r="F155" s="268" t="s">
        <v>178</v>
      </c>
      <c r="G155" s="266"/>
      <c r="H155" s="269">
        <v>23.95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5" t="s">
        <v>167</v>
      </c>
      <c r="AU155" s="275" t="s">
        <v>86</v>
      </c>
      <c r="AV155" s="16" t="s">
        <v>158</v>
      </c>
      <c r="AW155" s="16" t="s">
        <v>32</v>
      </c>
      <c r="AX155" s="16" t="s">
        <v>84</v>
      </c>
      <c r="AY155" s="275" t="s">
        <v>151</v>
      </c>
    </row>
    <row r="156" s="2" customFormat="1" ht="24.15" customHeight="1">
      <c r="A156" s="39"/>
      <c r="B156" s="40"/>
      <c r="C156" s="219" t="s">
        <v>158</v>
      </c>
      <c r="D156" s="219" t="s">
        <v>154</v>
      </c>
      <c r="E156" s="220" t="s">
        <v>185</v>
      </c>
      <c r="F156" s="221" t="s">
        <v>186</v>
      </c>
      <c r="G156" s="222" t="s">
        <v>187</v>
      </c>
      <c r="H156" s="223">
        <v>20</v>
      </c>
      <c r="I156" s="224"/>
      <c r="J156" s="225">
        <f>ROUND(I156*H156,2)</f>
        <v>0</v>
      </c>
      <c r="K156" s="221" t="s">
        <v>181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0.0015</v>
      </c>
      <c r="R156" s="228">
        <f>Q156*H156</f>
        <v>0.03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158</v>
      </c>
      <c r="AT156" s="230" t="s">
        <v>154</v>
      </c>
      <c r="AU156" s="230" t="s">
        <v>86</v>
      </c>
      <c r="AY156" s="18" t="s">
        <v>151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158</v>
      </c>
      <c r="BM156" s="230" t="s">
        <v>188</v>
      </c>
    </row>
    <row r="157" s="14" customFormat="1">
      <c r="A157" s="14"/>
      <c r="B157" s="243"/>
      <c r="C157" s="244"/>
      <c r="D157" s="234" t="s">
        <v>167</v>
      </c>
      <c r="E157" s="245" t="s">
        <v>1</v>
      </c>
      <c r="F157" s="246" t="s">
        <v>415</v>
      </c>
      <c r="G157" s="244"/>
      <c r="H157" s="247">
        <v>10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167</v>
      </c>
      <c r="AU157" s="253" t="s">
        <v>86</v>
      </c>
      <c r="AV157" s="14" t="s">
        <v>86</v>
      </c>
      <c r="AW157" s="14" t="s">
        <v>32</v>
      </c>
      <c r="AX157" s="14" t="s">
        <v>76</v>
      </c>
      <c r="AY157" s="253" t="s">
        <v>151</v>
      </c>
    </row>
    <row r="158" s="14" customFormat="1">
      <c r="A158" s="14"/>
      <c r="B158" s="243"/>
      <c r="C158" s="244"/>
      <c r="D158" s="234" t="s">
        <v>167</v>
      </c>
      <c r="E158" s="245" t="s">
        <v>1</v>
      </c>
      <c r="F158" s="246" t="s">
        <v>190</v>
      </c>
      <c r="G158" s="244"/>
      <c r="H158" s="247">
        <v>10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167</v>
      </c>
      <c r="AU158" s="253" t="s">
        <v>86</v>
      </c>
      <c r="AV158" s="14" t="s">
        <v>86</v>
      </c>
      <c r="AW158" s="14" t="s">
        <v>32</v>
      </c>
      <c r="AX158" s="14" t="s">
        <v>76</v>
      </c>
      <c r="AY158" s="253" t="s">
        <v>151</v>
      </c>
    </row>
    <row r="159" s="16" customFormat="1">
      <c r="A159" s="16"/>
      <c r="B159" s="265"/>
      <c r="C159" s="266"/>
      <c r="D159" s="234" t="s">
        <v>167</v>
      </c>
      <c r="E159" s="267" t="s">
        <v>1</v>
      </c>
      <c r="F159" s="268" t="s">
        <v>178</v>
      </c>
      <c r="G159" s="266"/>
      <c r="H159" s="269">
        <v>20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5" t="s">
        <v>167</v>
      </c>
      <c r="AU159" s="275" t="s">
        <v>86</v>
      </c>
      <c r="AV159" s="16" t="s">
        <v>158</v>
      </c>
      <c r="AW159" s="16" t="s">
        <v>32</v>
      </c>
      <c r="AX159" s="16" t="s">
        <v>84</v>
      </c>
      <c r="AY159" s="275" t="s">
        <v>151</v>
      </c>
    </row>
    <row r="160" s="2" customFormat="1" ht="24.15" customHeight="1">
      <c r="A160" s="39"/>
      <c r="B160" s="40"/>
      <c r="C160" s="219" t="s">
        <v>193</v>
      </c>
      <c r="D160" s="219" t="s">
        <v>154</v>
      </c>
      <c r="E160" s="220" t="s">
        <v>416</v>
      </c>
      <c r="F160" s="221" t="s">
        <v>417</v>
      </c>
      <c r="G160" s="222" t="s">
        <v>164</v>
      </c>
      <c r="H160" s="223">
        <v>27.14</v>
      </c>
      <c r="I160" s="224"/>
      <c r="J160" s="225">
        <f>ROUND(I160*H160,2)</f>
        <v>0</v>
      </c>
      <c r="K160" s="221" t="s">
        <v>181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0.11</v>
      </c>
      <c r="R160" s="228">
        <f>Q160*H160</f>
        <v>2.9854000000000004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158</v>
      </c>
      <c r="AT160" s="230" t="s">
        <v>154</v>
      </c>
      <c r="AU160" s="230" t="s">
        <v>86</v>
      </c>
      <c r="AY160" s="18" t="s">
        <v>151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158</v>
      </c>
      <c r="BM160" s="230" t="s">
        <v>418</v>
      </c>
    </row>
    <row r="161" s="14" customFormat="1">
      <c r="A161" s="14"/>
      <c r="B161" s="243"/>
      <c r="C161" s="244"/>
      <c r="D161" s="234" t="s">
        <v>167</v>
      </c>
      <c r="E161" s="245" t="s">
        <v>1</v>
      </c>
      <c r="F161" s="246" t="s">
        <v>582</v>
      </c>
      <c r="G161" s="244"/>
      <c r="H161" s="247">
        <v>27.14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167</v>
      </c>
      <c r="AU161" s="253" t="s">
        <v>86</v>
      </c>
      <c r="AV161" s="14" t="s">
        <v>86</v>
      </c>
      <c r="AW161" s="14" t="s">
        <v>32</v>
      </c>
      <c r="AX161" s="14" t="s">
        <v>84</v>
      </c>
      <c r="AY161" s="253" t="s">
        <v>151</v>
      </c>
    </row>
    <row r="162" s="2" customFormat="1" ht="24.15" customHeight="1">
      <c r="A162" s="39"/>
      <c r="B162" s="40"/>
      <c r="C162" s="219" t="s">
        <v>160</v>
      </c>
      <c r="D162" s="219" t="s">
        <v>154</v>
      </c>
      <c r="E162" s="220" t="s">
        <v>420</v>
      </c>
      <c r="F162" s="221" t="s">
        <v>421</v>
      </c>
      <c r="G162" s="222" t="s">
        <v>164</v>
      </c>
      <c r="H162" s="223">
        <v>108.56</v>
      </c>
      <c r="I162" s="224"/>
      <c r="J162" s="225">
        <f>ROUND(I162*H162,2)</f>
        <v>0</v>
      </c>
      <c r="K162" s="221" t="s">
        <v>181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0.011</v>
      </c>
      <c r="R162" s="228">
        <f>Q162*H162</f>
        <v>1.19416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158</v>
      </c>
      <c r="AT162" s="230" t="s">
        <v>154</v>
      </c>
      <c r="AU162" s="230" t="s">
        <v>86</v>
      </c>
      <c r="AY162" s="18" t="s">
        <v>151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158</v>
      </c>
      <c r="BM162" s="230" t="s">
        <v>422</v>
      </c>
    </row>
    <row r="163" s="14" customFormat="1">
      <c r="A163" s="14"/>
      <c r="B163" s="243"/>
      <c r="C163" s="244"/>
      <c r="D163" s="234" t="s">
        <v>167</v>
      </c>
      <c r="E163" s="245" t="s">
        <v>1</v>
      </c>
      <c r="F163" s="246" t="s">
        <v>584</v>
      </c>
      <c r="G163" s="244"/>
      <c r="H163" s="247">
        <v>108.56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167</v>
      </c>
      <c r="AU163" s="253" t="s">
        <v>86</v>
      </c>
      <c r="AV163" s="14" t="s">
        <v>86</v>
      </c>
      <c r="AW163" s="14" t="s">
        <v>32</v>
      </c>
      <c r="AX163" s="14" t="s">
        <v>84</v>
      </c>
      <c r="AY163" s="253" t="s">
        <v>151</v>
      </c>
    </row>
    <row r="164" s="2" customFormat="1" ht="16.5" customHeight="1">
      <c r="A164" s="39"/>
      <c r="B164" s="40"/>
      <c r="C164" s="219" t="s">
        <v>200</v>
      </c>
      <c r="D164" s="219" t="s">
        <v>154</v>
      </c>
      <c r="E164" s="220" t="s">
        <v>424</v>
      </c>
      <c r="F164" s="221" t="s">
        <v>425</v>
      </c>
      <c r="G164" s="222" t="s">
        <v>164</v>
      </c>
      <c r="H164" s="223">
        <v>27.14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158</v>
      </c>
      <c r="AT164" s="230" t="s">
        <v>154</v>
      </c>
      <c r="AU164" s="230" t="s">
        <v>86</v>
      </c>
      <c r="AY164" s="18" t="s">
        <v>151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158</v>
      </c>
      <c r="BM164" s="230" t="s">
        <v>631</v>
      </c>
    </row>
    <row r="165" s="14" customFormat="1">
      <c r="A165" s="14"/>
      <c r="B165" s="243"/>
      <c r="C165" s="244"/>
      <c r="D165" s="234" t="s">
        <v>167</v>
      </c>
      <c r="E165" s="245" t="s">
        <v>1</v>
      </c>
      <c r="F165" s="246" t="s">
        <v>582</v>
      </c>
      <c r="G165" s="244"/>
      <c r="H165" s="247">
        <v>27.14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167</v>
      </c>
      <c r="AU165" s="253" t="s">
        <v>86</v>
      </c>
      <c r="AV165" s="14" t="s">
        <v>86</v>
      </c>
      <c r="AW165" s="14" t="s">
        <v>32</v>
      </c>
      <c r="AX165" s="14" t="s">
        <v>84</v>
      </c>
      <c r="AY165" s="253" t="s">
        <v>151</v>
      </c>
    </row>
    <row r="166" s="2" customFormat="1" ht="16.5" customHeight="1">
      <c r="A166" s="39"/>
      <c r="B166" s="40"/>
      <c r="C166" s="219" t="s">
        <v>205</v>
      </c>
      <c r="D166" s="219" t="s">
        <v>154</v>
      </c>
      <c r="E166" s="220" t="s">
        <v>427</v>
      </c>
      <c r="F166" s="221" t="s">
        <v>428</v>
      </c>
      <c r="G166" s="222" t="s">
        <v>164</v>
      </c>
      <c r="H166" s="223">
        <v>27.14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158</v>
      </c>
      <c r="AT166" s="230" t="s">
        <v>154</v>
      </c>
      <c r="AU166" s="230" t="s">
        <v>86</v>
      </c>
      <c r="AY166" s="18" t="s">
        <v>151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158</v>
      </c>
      <c r="BM166" s="230" t="s">
        <v>632</v>
      </c>
    </row>
    <row r="167" s="14" customFormat="1">
      <c r="A167" s="14"/>
      <c r="B167" s="243"/>
      <c r="C167" s="244"/>
      <c r="D167" s="234" t="s">
        <v>167</v>
      </c>
      <c r="E167" s="245" t="s">
        <v>1</v>
      </c>
      <c r="F167" s="246" t="s">
        <v>582</v>
      </c>
      <c r="G167" s="244"/>
      <c r="H167" s="247">
        <v>27.14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167</v>
      </c>
      <c r="AU167" s="253" t="s">
        <v>86</v>
      </c>
      <c r="AV167" s="14" t="s">
        <v>86</v>
      </c>
      <c r="AW167" s="14" t="s">
        <v>32</v>
      </c>
      <c r="AX167" s="14" t="s">
        <v>84</v>
      </c>
      <c r="AY167" s="253" t="s">
        <v>151</v>
      </c>
    </row>
    <row r="168" s="12" customFormat="1" ht="22.8" customHeight="1">
      <c r="A168" s="12"/>
      <c r="B168" s="203"/>
      <c r="C168" s="204"/>
      <c r="D168" s="205" t="s">
        <v>75</v>
      </c>
      <c r="E168" s="217" t="s">
        <v>191</v>
      </c>
      <c r="F168" s="217" t="s">
        <v>192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SUM(P169:P179)</f>
        <v>0</v>
      </c>
      <c r="Q168" s="211"/>
      <c r="R168" s="212">
        <f>SUM(R169:R179)</f>
        <v>0.0038</v>
      </c>
      <c r="S168" s="211"/>
      <c r="T168" s="213">
        <f>SUM(T169:T179)</f>
        <v>0.76900000000000016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84</v>
      </c>
      <c r="AT168" s="215" t="s">
        <v>75</v>
      </c>
      <c r="AU168" s="215" t="s">
        <v>84</v>
      </c>
      <c r="AY168" s="214" t="s">
        <v>151</v>
      </c>
      <c r="BK168" s="216">
        <f>SUM(BK169:BK179)</f>
        <v>0</v>
      </c>
    </row>
    <row r="169" s="2" customFormat="1" ht="24.15" customHeight="1">
      <c r="A169" s="39"/>
      <c r="B169" s="40"/>
      <c r="C169" s="219" t="s">
        <v>191</v>
      </c>
      <c r="D169" s="219" t="s">
        <v>154</v>
      </c>
      <c r="E169" s="220" t="s">
        <v>194</v>
      </c>
      <c r="F169" s="221" t="s">
        <v>195</v>
      </c>
      <c r="G169" s="222" t="s">
        <v>164</v>
      </c>
      <c r="H169" s="223">
        <v>95</v>
      </c>
      <c r="I169" s="224"/>
      <c r="J169" s="225">
        <f>ROUND(I169*H169,2)</f>
        <v>0</v>
      </c>
      <c r="K169" s="221" t="s">
        <v>181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4E-05</v>
      </c>
      <c r="R169" s="228">
        <f>Q169*H169</f>
        <v>0.0038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158</v>
      </c>
      <c r="AT169" s="230" t="s">
        <v>154</v>
      </c>
      <c r="AU169" s="230" t="s">
        <v>86</v>
      </c>
      <c r="AY169" s="18" t="s">
        <v>151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158</v>
      </c>
      <c r="BM169" s="230" t="s">
        <v>196</v>
      </c>
    </row>
    <row r="170" s="2" customFormat="1" ht="37.8" customHeight="1">
      <c r="A170" s="39"/>
      <c r="B170" s="40"/>
      <c r="C170" s="219" t="s">
        <v>215</v>
      </c>
      <c r="D170" s="219" t="s">
        <v>154</v>
      </c>
      <c r="E170" s="220" t="s">
        <v>197</v>
      </c>
      <c r="F170" s="221" t="s">
        <v>198</v>
      </c>
      <c r="G170" s="222" t="s">
        <v>164</v>
      </c>
      <c r="H170" s="223">
        <v>76.9</v>
      </c>
      <c r="I170" s="224"/>
      <c r="J170" s="225">
        <f>ROUND(I170*H170,2)</f>
        <v>0</v>
      </c>
      <c r="K170" s="221" t="s">
        <v>165</v>
      </c>
      <c r="L170" s="45"/>
      <c r="M170" s="226" t="s">
        <v>1</v>
      </c>
      <c r="N170" s="227" t="s">
        <v>41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0.01</v>
      </c>
      <c r="T170" s="229">
        <f>S170*H170</f>
        <v>0.76900000000000016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158</v>
      </c>
      <c r="AT170" s="230" t="s">
        <v>154</v>
      </c>
      <c r="AU170" s="230" t="s">
        <v>86</v>
      </c>
      <c r="AY170" s="18" t="s">
        <v>151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158</v>
      </c>
      <c r="BM170" s="230" t="s">
        <v>199</v>
      </c>
    </row>
    <row r="171" s="13" customFormat="1">
      <c r="A171" s="13"/>
      <c r="B171" s="232"/>
      <c r="C171" s="233"/>
      <c r="D171" s="234" t="s">
        <v>167</v>
      </c>
      <c r="E171" s="235" t="s">
        <v>1</v>
      </c>
      <c r="F171" s="236" t="s">
        <v>168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167</v>
      </c>
      <c r="AU171" s="242" t="s">
        <v>86</v>
      </c>
      <c r="AV171" s="13" t="s">
        <v>84</v>
      </c>
      <c r="AW171" s="13" t="s">
        <v>32</v>
      </c>
      <c r="AX171" s="13" t="s">
        <v>76</v>
      </c>
      <c r="AY171" s="242" t="s">
        <v>151</v>
      </c>
    </row>
    <row r="172" s="14" customFormat="1">
      <c r="A172" s="14"/>
      <c r="B172" s="243"/>
      <c r="C172" s="244"/>
      <c r="D172" s="234" t="s">
        <v>167</v>
      </c>
      <c r="E172" s="245" t="s">
        <v>1</v>
      </c>
      <c r="F172" s="246" t="s">
        <v>169</v>
      </c>
      <c r="G172" s="244"/>
      <c r="H172" s="247">
        <v>9.6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167</v>
      </c>
      <c r="AU172" s="253" t="s">
        <v>86</v>
      </c>
      <c r="AV172" s="14" t="s">
        <v>86</v>
      </c>
      <c r="AW172" s="14" t="s">
        <v>32</v>
      </c>
      <c r="AX172" s="14" t="s">
        <v>76</v>
      </c>
      <c r="AY172" s="253" t="s">
        <v>151</v>
      </c>
    </row>
    <row r="173" s="14" customFormat="1">
      <c r="A173" s="14"/>
      <c r="B173" s="243"/>
      <c r="C173" s="244"/>
      <c r="D173" s="234" t="s">
        <v>167</v>
      </c>
      <c r="E173" s="245" t="s">
        <v>1</v>
      </c>
      <c r="F173" s="246" t="s">
        <v>170</v>
      </c>
      <c r="G173" s="244"/>
      <c r="H173" s="247">
        <v>18.7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167</v>
      </c>
      <c r="AU173" s="253" t="s">
        <v>86</v>
      </c>
      <c r="AV173" s="14" t="s">
        <v>86</v>
      </c>
      <c r="AW173" s="14" t="s">
        <v>32</v>
      </c>
      <c r="AX173" s="14" t="s">
        <v>76</v>
      </c>
      <c r="AY173" s="253" t="s">
        <v>151</v>
      </c>
    </row>
    <row r="174" s="14" customFormat="1">
      <c r="A174" s="14"/>
      <c r="B174" s="243"/>
      <c r="C174" s="244"/>
      <c r="D174" s="234" t="s">
        <v>167</v>
      </c>
      <c r="E174" s="245" t="s">
        <v>1</v>
      </c>
      <c r="F174" s="246" t="s">
        <v>413</v>
      </c>
      <c r="G174" s="244"/>
      <c r="H174" s="247">
        <v>16.600000000000002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167</v>
      </c>
      <c r="AU174" s="253" t="s">
        <v>86</v>
      </c>
      <c r="AV174" s="14" t="s">
        <v>86</v>
      </c>
      <c r="AW174" s="14" t="s">
        <v>32</v>
      </c>
      <c r="AX174" s="14" t="s">
        <v>76</v>
      </c>
      <c r="AY174" s="253" t="s">
        <v>151</v>
      </c>
    </row>
    <row r="175" s="15" customFormat="1">
      <c r="A175" s="15"/>
      <c r="B175" s="254"/>
      <c r="C175" s="255"/>
      <c r="D175" s="234" t="s">
        <v>167</v>
      </c>
      <c r="E175" s="256" t="s">
        <v>1</v>
      </c>
      <c r="F175" s="257" t="s">
        <v>175</v>
      </c>
      <c r="G175" s="255"/>
      <c r="H175" s="258">
        <v>44.9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167</v>
      </c>
      <c r="AU175" s="264" t="s">
        <v>86</v>
      </c>
      <c r="AV175" s="15" t="s">
        <v>176</v>
      </c>
      <c r="AW175" s="15" t="s">
        <v>32</v>
      </c>
      <c r="AX175" s="15" t="s">
        <v>76</v>
      </c>
      <c r="AY175" s="264" t="s">
        <v>151</v>
      </c>
    </row>
    <row r="176" s="14" customFormat="1">
      <c r="A176" s="14"/>
      <c r="B176" s="243"/>
      <c r="C176" s="244"/>
      <c r="D176" s="234" t="s">
        <v>167</v>
      </c>
      <c r="E176" s="245" t="s">
        <v>1</v>
      </c>
      <c r="F176" s="246" t="s">
        <v>177</v>
      </c>
      <c r="G176" s="244"/>
      <c r="H176" s="247">
        <v>32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167</v>
      </c>
      <c r="AU176" s="253" t="s">
        <v>86</v>
      </c>
      <c r="AV176" s="14" t="s">
        <v>86</v>
      </c>
      <c r="AW176" s="14" t="s">
        <v>32</v>
      </c>
      <c r="AX176" s="14" t="s">
        <v>76</v>
      </c>
      <c r="AY176" s="253" t="s">
        <v>151</v>
      </c>
    </row>
    <row r="177" s="16" customFormat="1">
      <c r="A177" s="16"/>
      <c r="B177" s="265"/>
      <c r="C177" s="266"/>
      <c r="D177" s="234" t="s">
        <v>167</v>
      </c>
      <c r="E177" s="267" t="s">
        <v>1</v>
      </c>
      <c r="F177" s="268" t="s">
        <v>178</v>
      </c>
      <c r="G177" s="266"/>
      <c r="H177" s="269">
        <v>76.9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5" t="s">
        <v>167</v>
      </c>
      <c r="AU177" s="275" t="s">
        <v>86</v>
      </c>
      <c r="AV177" s="16" t="s">
        <v>158</v>
      </c>
      <c r="AW177" s="16" t="s">
        <v>32</v>
      </c>
      <c r="AX177" s="16" t="s">
        <v>84</v>
      </c>
      <c r="AY177" s="275" t="s">
        <v>151</v>
      </c>
    </row>
    <row r="178" s="2" customFormat="1" ht="16.5" customHeight="1">
      <c r="A178" s="39"/>
      <c r="B178" s="40"/>
      <c r="C178" s="219" t="s">
        <v>219</v>
      </c>
      <c r="D178" s="219" t="s">
        <v>154</v>
      </c>
      <c r="E178" s="220" t="s">
        <v>201</v>
      </c>
      <c r="F178" s="221" t="s">
        <v>202</v>
      </c>
      <c r="G178" s="222" t="s">
        <v>203</v>
      </c>
      <c r="H178" s="223">
        <v>1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158</v>
      </c>
      <c r="AT178" s="230" t="s">
        <v>154</v>
      </c>
      <c r="AU178" s="230" t="s">
        <v>86</v>
      </c>
      <c r="AY178" s="18" t="s">
        <v>151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158</v>
      </c>
      <c r="BM178" s="230" t="s">
        <v>204</v>
      </c>
    </row>
    <row r="179" s="2" customFormat="1" ht="16.5" customHeight="1">
      <c r="A179" s="39"/>
      <c r="B179" s="40"/>
      <c r="C179" s="219" t="s">
        <v>8</v>
      </c>
      <c r="D179" s="219" t="s">
        <v>154</v>
      </c>
      <c r="E179" s="220" t="s">
        <v>206</v>
      </c>
      <c r="F179" s="221" t="s">
        <v>207</v>
      </c>
      <c r="G179" s="222" t="s">
        <v>203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158</v>
      </c>
      <c r="AT179" s="230" t="s">
        <v>154</v>
      </c>
      <c r="AU179" s="230" t="s">
        <v>86</v>
      </c>
      <c r="AY179" s="18" t="s">
        <v>151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158</v>
      </c>
      <c r="BM179" s="230" t="s">
        <v>208</v>
      </c>
    </row>
    <row r="180" s="12" customFormat="1" ht="22.8" customHeight="1">
      <c r="A180" s="12"/>
      <c r="B180" s="203"/>
      <c r="C180" s="204"/>
      <c r="D180" s="205" t="s">
        <v>75</v>
      </c>
      <c r="E180" s="217" t="s">
        <v>209</v>
      </c>
      <c r="F180" s="217" t="s">
        <v>210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SUM(P181:P185)</f>
        <v>0</v>
      </c>
      <c r="Q180" s="211"/>
      <c r="R180" s="212">
        <f>SUM(R181:R185)</f>
        <v>0</v>
      </c>
      <c r="S180" s="211"/>
      <c r="T180" s="21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84</v>
      </c>
      <c r="AT180" s="215" t="s">
        <v>75</v>
      </c>
      <c r="AU180" s="215" t="s">
        <v>84</v>
      </c>
      <c r="AY180" s="214" t="s">
        <v>151</v>
      </c>
      <c r="BK180" s="216">
        <f>SUM(BK181:BK185)</f>
        <v>0</v>
      </c>
    </row>
    <row r="181" s="2" customFormat="1" ht="24.15" customHeight="1">
      <c r="A181" s="39"/>
      <c r="B181" s="40"/>
      <c r="C181" s="219" t="s">
        <v>229</v>
      </c>
      <c r="D181" s="219" t="s">
        <v>154</v>
      </c>
      <c r="E181" s="220" t="s">
        <v>211</v>
      </c>
      <c r="F181" s="221" t="s">
        <v>212</v>
      </c>
      <c r="G181" s="222" t="s">
        <v>213</v>
      </c>
      <c r="H181" s="223">
        <v>0.842</v>
      </c>
      <c r="I181" s="224"/>
      <c r="J181" s="225">
        <f>ROUND(I181*H181,2)</f>
        <v>0</v>
      </c>
      <c r="K181" s="221" t="s">
        <v>181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158</v>
      </c>
      <c r="AT181" s="230" t="s">
        <v>154</v>
      </c>
      <c r="AU181" s="230" t="s">
        <v>86</v>
      </c>
      <c r="AY181" s="18" t="s">
        <v>151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158</v>
      </c>
      <c r="BM181" s="230" t="s">
        <v>214</v>
      </c>
    </row>
    <row r="182" s="2" customFormat="1" ht="24.15" customHeight="1">
      <c r="A182" s="39"/>
      <c r="B182" s="40"/>
      <c r="C182" s="219" t="s">
        <v>239</v>
      </c>
      <c r="D182" s="219" t="s">
        <v>154</v>
      </c>
      <c r="E182" s="220" t="s">
        <v>216</v>
      </c>
      <c r="F182" s="221" t="s">
        <v>217</v>
      </c>
      <c r="G182" s="222" t="s">
        <v>213</v>
      </c>
      <c r="H182" s="223">
        <v>0.842</v>
      </c>
      <c r="I182" s="224"/>
      <c r="J182" s="225">
        <f>ROUND(I182*H182,2)</f>
        <v>0</v>
      </c>
      <c r="K182" s="221" t="s">
        <v>181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158</v>
      </c>
      <c r="AT182" s="230" t="s">
        <v>154</v>
      </c>
      <c r="AU182" s="230" t="s">
        <v>86</v>
      </c>
      <c r="AY182" s="18" t="s">
        <v>151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158</v>
      </c>
      <c r="BM182" s="230" t="s">
        <v>218</v>
      </c>
    </row>
    <row r="183" s="2" customFormat="1" ht="24.15" customHeight="1">
      <c r="A183" s="39"/>
      <c r="B183" s="40"/>
      <c r="C183" s="219" t="s">
        <v>245</v>
      </c>
      <c r="D183" s="219" t="s">
        <v>154</v>
      </c>
      <c r="E183" s="220" t="s">
        <v>220</v>
      </c>
      <c r="F183" s="221" t="s">
        <v>221</v>
      </c>
      <c r="G183" s="222" t="s">
        <v>213</v>
      </c>
      <c r="H183" s="223">
        <v>15.998</v>
      </c>
      <c r="I183" s="224"/>
      <c r="J183" s="225">
        <f>ROUND(I183*H183,2)</f>
        <v>0</v>
      </c>
      <c r="K183" s="221" t="s">
        <v>181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158</v>
      </c>
      <c r="AT183" s="230" t="s">
        <v>154</v>
      </c>
      <c r="AU183" s="230" t="s">
        <v>86</v>
      </c>
      <c r="AY183" s="18" t="s">
        <v>151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158</v>
      </c>
      <c r="BM183" s="230" t="s">
        <v>222</v>
      </c>
    </row>
    <row r="184" s="14" customFormat="1">
      <c r="A184" s="14"/>
      <c r="B184" s="243"/>
      <c r="C184" s="244"/>
      <c r="D184" s="234" t="s">
        <v>167</v>
      </c>
      <c r="E184" s="244"/>
      <c r="F184" s="246" t="s">
        <v>431</v>
      </c>
      <c r="G184" s="244"/>
      <c r="H184" s="247">
        <v>15.998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167</v>
      </c>
      <c r="AU184" s="253" t="s">
        <v>86</v>
      </c>
      <c r="AV184" s="14" t="s">
        <v>86</v>
      </c>
      <c r="AW184" s="14" t="s">
        <v>4</v>
      </c>
      <c r="AX184" s="14" t="s">
        <v>84</v>
      </c>
      <c r="AY184" s="253" t="s">
        <v>151</v>
      </c>
    </row>
    <row r="185" s="2" customFormat="1" ht="33" customHeight="1">
      <c r="A185" s="39"/>
      <c r="B185" s="40"/>
      <c r="C185" s="219" t="s">
        <v>243</v>
      </c>
      <c r="D185" s="219" t="s">
        <v>154</v>
      </c>
      <c r="E185" s="220" t="s">
        <v>224</v>
      </c>
      <c r="F185" s="221" t="s">
        <v>225</v>
      </c>
      <c r="G185" s="222" t="s">
        <v>213</v>
      </c>
      <c r="H185" s="223">
        <v>0.842</v>
      </c>
      <c r="I185" s="224"/>
      <c r="J185" s="225">
        <f>ROUND(I185*H185,2)</f>
        <v>0</v>
      </c>
      <c r="K185" s="221" t="s">
        <v>181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158</v>
      </c>
      <c r="AT185" s="230" t="s">
        <v>154</v>
      </c>
      <c r="AU185" s="230" t="s">
        <v>86</v>
      </c>
      <c r="AY185" s="18" t="s">
        <v>151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158</v>
      </c>
      <c r="BM185" s="230" t="s">
        <v>226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227</v>
      </c>
      <c r="F186" s="217" t="s">
        <v>228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P187</f>
        <v>0</v>
      </c>
      <c r="Q186" s="211"/>
      <c r="R186" s="212">
        <f>R187</f>
        <v>0</v>
      </c>
      <c r="S186" s="211"/>
      <c r="T186" s="21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84</v>
      </c>
      <c r="AT186" s="215" t="s">
        <v>75</v>
      </c>
      <c r="AU186" s="215" t="s">
        <v>84</v>
      </c>
      <c r="AY186" s="214" t="s">
        <v>151</v>
      </c>
      <c r="BK186" s="216">
        <f>BK187</f>
        <v>0</v>
      </c>
    </row>
    <row r="187" s="2" customFormat="1" ht="16.5" customHeight="1">
      <c r="A187" s="39"/>
      <c r="B187" s="40"/>
      <c r="C187" s="219" t="s">
        <v>257</v>
      </c>
      <c r="D187" s="219" t="s">
        <v>154</v>
      </c>
      <c r="E187" s="220" t="s">
        <v>230</v>
      </c>
      <c r="F187" s="221" t="s">
        <v>231</v>
      </c>
      <c r="G187" s="222" t="s">
        <v>213</v>
      </c>
      <c r="H187" s="223">
        <v>5.568</v>
      </c>
      <c r="I187" s="224"/>
      <c r="J187" s="225">
        <f>ROUND(I187*H187,2)</f>
        <v>0</v>
      </c>
      <c r="K187" s="221" t="s">
        <v>181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158</v>
      </c>
      <c r="AT187" s="230" t="s">
        <v>154</v>
      </c>
      <c r="AU187" s="230" t="s">
        <v>86</v>
      </c>
      <c r="AY187" s="18" t="s">
        <v>151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158</v>
      </c>
      <c r="BM187" s="230" t="s">
        <v>232</v>
      </c>
    </row>
    <row r="188" s="12" customFormat="1" ht="25.92" customHeight="1">
      <c r="A188" s="12"/>
      <c r="B188" s="203"/>
      <c r="C188" s="204"/>
      <c r="D188" s="205" t="s">
        <v>75</v>
      </c>
      <c r="E188" s="206" t="s">
        <v>233</v>
      </c>
      <c r="F188" s="206" t="s">
        <v>234</v>
      </c>
      <c r="G188" s="204"/>
      <c r="H188" s="204"/>
      <c r="I188" s="207"/>
      <c r="J188" s="208">
        <f>BK188</f>
        <v>0</v>
      </c>
      <c r="K188" s="204"/>
      <c r="L188" s="209"/>
      <c r="M188" s="210"/>
      <c r="N188" s="211"/>
      <c r="O188" s="211"/>
      <c r="P188" s="212">
        <f>P189+P195+P202+P204+P209+P220+P224+P250+P267+P283+P285</f>
        <v>0</v>
      </c>
      <c r="Q188" s="211"/>
      <c r="R188" s="212">
        <f>R189+R195+R202+R204+R209+R220+R224+R250+R267+R283+R285</f>
        <v>0.8214718</v>
      </c>
      <c r="S188" s="211"/>
      <c r="T188" s="213">
        <f>T189+T195+T202+T204+T209+T220+T224+T250+T267+T283+T285</f>
        <v>0.072000000000000008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86</v>
      </c>
      <c r="AT188" s="215" t="s">
        <v>75</v>
      </c>
      <c r="AU188" s="215" t="s">
        <v>76</v>
      </c>
      <c r="AY188" s="214" t="s">
        <v>151</v>
      </c>
      <c r="BK188" s="216">
        <f>BK189+BK195+BK202+BK204+BK209+BK220+BK224+BK250+BK267+BK283+BK285</f>
        <v>0</v>
      </c>
    </row>
    <row r="189" s="12" customFormat="1" ht="22.8" customHeight="1">
      <c r="A189" s="12"/>
      <c r="B189" s="203"/>
      <c r="C189" s="204"/>
      <c r="D189" s="205" t="s">
        <v>75</v>
      </c>
      <c r="E189" s="217" t="s">
        <v>432</v>
      </c>
      <c r="F189" s="217" t="s">
        <v>433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SUM(P190:P194)</f>
        <v>0</v>
      </c>
      <c r="Q189" s="211"/>
      <c r="R189" s="212">
        <f>SUM(R190:R194)</f>
        <v>0</v>
      </c>
      <c r="S189" s="211"/>
      <c r="T189" s="213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86</v>
      </c>
      <c r="AT189" s="215" t="s">
        <v>75</v>
      </c>
      <c r="AU189" s="215" t="s">
        <v>84</v>
      </c>
      <c r="AY189" s="214" t="s">
        <v>151</v>
      </c>
      <c r="BK189" s="216">
        <f>SUM(BK190:BK194)</f>
        <v>0</v>
      </c>
    </row>
    <row r="190" s="2" customFormat="1" ht="24.15" customHeight="1">
      <c r="A190" s="39"/>
      <c r="B190" s="40"/>
      <c r="C190" s="219" t="s">
        <v>261</v>
      </c>
      <c r="D190" s="219" t="s">
        <v>154</v>
      </c>
      <c r="E190" s="220" t="s">
        <v>434</v>
      </c>
      <c r="F190" s="221" t="s">
        <v>435</v>
      </c>
      <c r="G190" s="222" t="s">
        <v>164</v>
      </c>
      <c r="H190" s="223">
        <v>13.8</v>
      </c>
      <c r="I190" s="224"/>
      <c r="J190" s="225">
        <f>ROUND(I190*H190,2)</f>
        <v>0</v>
      </c>
      <c r="K190" s="221" t="s">
        <v>181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243</v>
      </c>
      <c r="AT190" s="230" t="s">
        <v>154</v>
      </c>
      <c r="AU190" s="230" t="s">
        <v>86</v>
      </c>
      <c r="AY190" s="18" t="s">
        <v>151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243</v>
      </c>
      <c r="BM190" s="230" t="s">
        <v>436</v>
      </c>
    </row>
    <row r="191" s="14" customFormat="1">
      <c r="A191" s="14"/>
      <c r="B191" s="243"/>
      <c r="C191" s="244"/>
      <c r="D191" s="234" t="s">
        <v>167</v>
      </c>
      <c r="E191" s="245" t="s">
        <v>1</v>
      </c>
      <c r="F191" s="246" t="s">
        <v>437</v>
      </c>
      <c r="G191" s="244"/>
      <c r="H191" s="247">
        <v>13.8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167</v>
      </c>
      <c r="AU191" s="253" t="s">
        <v>86</v>
      </c>
      <c r="AV191" s="14" t="s">
        <v>86</v>
      </c>
      <c r="AW191" s="14" t="s">
        <v>32</v>
      </c>
      <c r="AX191" s="14" t="s">
        <v>84</v>
      </c>
      <c r="AY191" s="253" t="s">
        <v>151</v>
      </c>
    </row>
    <row r="192" s="2" customFormat="1" ht="16.5" customHeight="1">
      <c r="A192" s="39"/>
      <c r="B192" s="40"/>
      <c r="C192" s="281" t="s">
        <v>269</v>
      </c>
      <c r="D192" s="281" t="s">
        <v>313</v>
      </c>
      <c r="E192" s="282" t="s">
        <v>438</v>
      </c>
      <c r="F192" s="283" t="s">
        <v>439</v>
      </c>
      <c r="G192" s="284" t="s">
        <v>440</v>
      </c>
      <c r="H192" s="285">
        <v>51.06</v>
      </c>
      <c r="I192" s="286"/>
      <c r="J192" s="287">
        <f>ROUND(I192*H192,2)</f>
        <v>0</v>
      </c>
      <c r="K192" s="283" t="s">
        <v>1</v>
      </c>
      <c r="L192" s="288"/>
      <c r="M192" s="289" t="s">
        <v>1</v>
      </c>
      <c r="N192" s="290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316</v>
      </c>
      <c r="AT192" s="230" t="s">
        <v>313</v>
      </c>
      <c r="AU192" s="230" t="s">
        <v>86</v>
      </c>
      <c r="AY192" s="18" t="s">
        <v>151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243</v>
      </c>
      <c r="BM192" s="230" t="s">
        <v>441</v>
      </c>
    </row>
    <row r="193" s="14" customFormat="1">
      <c r="A193" s="14"/>
      <c r="B193" s="243"/>
      <c r="C193" s="244"/>
      <c r="D193" s="234" t="s">
        <v>167</v>
      </c>
      <c r="E193" s="244"/>
      <c r="F193" s="246" t="s">
        <v>442</v>
      </c>
      <c r="G193" s="244"/>
      <c r="H193" s="247">
        <v>51.06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167</v>
      </c>
      <c r="AU193" s="253" t="s">
        <v>86</v>
      </c>
      <c r="AV193" s="14" t="s">
        <v>86</v>
      </c>
      <c r="AW193" s="14" t="s">
        <v>4</v>
      </c>
      <c r="AX193" s="14" t="s">
        <v>84</v>
      </c>
      <c r="AY193" s="253" t="s">
        <v>151</v>
      </c>
    </row>
    <row r="194" s="2" customFormat="1" ht="24.15" customHeight="1">
      <c r="A194" s="39"/>
      <c r="B194" s="40"/>
      <c r="C194" s="219" t="s">
        <v>273</v>
      </c>
      <c r="D194" s="219" t="s">
        <v>154</v>
      </c>
      <c r="E194" s="220" t="s">
        <v>443</v>
      </c>
      <c r="F194" s="221" t="s">
        <v>444</v>
      </c>
      <c r="G194" s="222" t="s">
        <v>242</v>
      </c>
      <c r="H194" s="276"/>
      <c r="I194" s="224"/>
      <c r="J194" s="225">
        <f>ROUND(I194*H194,2)</f>
        <v>0</v>
      </c>
      <c r="K194" s="221" t="s">
        <v>181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243</v>
      </c>
      <c r="AT194" s="230" t="s">
        <v>154</v>
      </c>
      <c r="AU194" s="230" t="s">
        <v>86</v>
      </c>
      <c r="AY194" s="18" t="s">
        <v>151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243</v>
      </c>
      <c r="BM194" s="230" t="s">
        <v>445</v>
      </c>
    </row>
    <row r="195" s="12" customFormat="1" ht="22.8" customHeight="1">
      <c r="A195" s="12"/>
      <c r="B195" s="203"/>
      <c r="C195" s="204"/>
      <c r="D195" s="205" t="s">
        <v>75</v>
      </c>
      <c r="E195" s="217" t="s">
        <v>235</v>
      </c>
      <c r="F195" s="217" t="s">
        <v>236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SUM(P196:P201)</f>
        <v>0</v>
      </c>
      <c r="Q195" s="211"/>
      <c r="R195" s="212">
        <f>SUM(R196:R201)</f>
        <v>0.0716496</v>
      </c>
      <c r="S195" s="211"/>
      <c r="T195" s="213">
        <f>SUM(T196:T201)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86</v>
      </c>
      <c r="AT195" s="215" t="s">
        <v>75</v>
      </c>
      <c r="AU195" s="215" t="s">
        <v>84</v>
      </c>
      <c r="AY195" s="214" t="s">
        <v>151</v>
      </c>
      <c r="BK195" s="216">
        <f>SUM(BK196:BK201)</f>
        <v>0</v>
      </c>
    </row>
    <row r="196" s="2" customFormat="1" ht="24.15" customHeight="1">
      <c r="A196" s="39"/>
      <c r="B196" s="40"/>
      <c r="C196" s="219" t="s">
        <v>7</v>
      </c>
      <c r="D196" s="219" t="s">
        <v>154</v>
      </c>
      <c r="E196" s="220" t="s">
        <v>446</v>
      </c>
      <c r="F196" s="221" t="s">
        <v>447</v>
      </c>
      <c r="G196" s="222" t="s">
        <v>164</v>
      </c>
      <c r="H196" s="223">
        <v>27.14</v>
      </c>
      <c r="I196" s="224"/>
      <c r="J196" s="225">
        <f>ROUND(I196*H196,2)</f>
        <v>0</v>
      </c>
      <c r="K196" s="221" t="s">
        <v>181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243</v>
      </c>
      <c r="AT196" s="230" t="s">
        <v>154</v>
      </c>
      <c r="AU196" s="230" t="s">
        <v>86</v>
      </c>
      <c r="AY196" s="18" t="s">
        <v>151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243</v>
      </c>
      <c r="BM196" s="230" t="s">
        <v>761</v>
      </c>
    </row>
    <row r="197" s="14" customFormat="1">
      <c r="A197" s="14"/>
      <c r="B197" s="243"/>
      <c r="C197" s="244"/>
      <c r="D197" s="234" t="s">
        <v>167</v>
      </c>
      <c r="E197" s="245" t="s">
        <v>1</v>
      </c>
      <c r="F197" s="246" t="s">
        <v>582</v>
      </c>
      <c r="G197" s="244"/>
      <c r="H197" s="247">
        <v>27.14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167</v>
      </c>
      <c r="AU197" s="253" t="s">
        <v>86</v>
      </c>
      <c r="AV197" s="14" t="s">
        <v>86</v>
      </c>
      <c r="AW197" s="14" t="s">
        <v>32</v>
      </c>
      <c r="AX197" s="14" t="s">
        <v>84</v>
      </c>
      <c r="AY197" s="253" t="s">
        <v>151</v>
      </c>
    </row>
    <row r="198" s="2" customFormat="1" ht="24.15" customHeight="1">
      <c r="A198" s="39"/>
      <c r="B198" s="40"/>
      <c r="C198" s="281" t="s">
        <v>280</v>
      </c>
      <c r="D198" s="281" t="s">
        <v>313</v>
      </c>
      <c r="E198" s="282" t="s">
        <v>449</v>
      </c>
      <c r="F198" s="283" t="s">
        <v>450</v>
      </c>
      <c r="G198" s="284" t="s">
        <v>164</v>
      </c>
      <c r="H198" s="285">
        <v>59.708</v>
      </c>
      <c r="I198" s="286"/>
      <c r="J198" s="287">
        <f>ROUND(I198*H198,2)</f>
        <v>0</v>
      </c>
      <c r="K198" s="283" t="s">
        <v>181</v>
      </c>
      <c r="L198" s="288"/>
      <c r="M198" s="289" t="s">
        <v>1</v>
      </c>
      <c r="N198" s="290" t="s">
        <v>41</v>
      </c>
      <c r="O198" s="92"/>
      <c r="P198" s="228">
        <f>O198*H198</f>
        <v>0</v>
      </c>
      <c r="Q198" s="228">
        <v>0.0011999999999999998</v>
      </c>
      <c r="R198" s="228">
        <f>Q198*H198</f>
        <v>0.0716496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316</v>
      </c>
      <c r="AT198" s="230" t="s">
        <v>313</v>
      </c>
      <c r="AU198" s="230" t="s">
        <v>86</v>
      </c>
      <c r="AY198" s="18" t="s">
        <v>151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243</v>
      </c>
      <c r="BM198" s="230" t="s">
        <v>762</v>
      </c>
    </row>
    <row r="199" s="14" customFormat="1">
      <c r="A199" s="14"/>
      <c r="B199" s="243"/>
      <c r="C199" s="244"/>
      <c r="D199" s="234" t="s">
        <v>167</v>
      </c>
      <c r="E199" s="244"/>
      <c r="F199" s="246" t="s">
        <v>595</v>
      </c>
      <c r="G199" s="244"/>
      <c r="H199" s="247">
        <v>59.708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167</v>
      </c>
      <c r="AU199" s="253" t="s">
        <v>86</v>
      </c>
      <c r="AV199" s="14" t="s">
        <v>86</v>
      </c>
      <c r="AW199" s="14" t="s">
        <v>4</v>
      </c>
      <c r="AX199" s="14" t="s">
        <v>84</v>
      </c>
      <c r="AY199" s="253" t="s">
        <v>151</v>
      </c>
    </row>
    <row r="200" s="2" customFormat="1" ht="24.15" customHeight="1">
      <c r="A200" s="39"/>
      <c r="B200" s="40"/>
      <c r="C200" s="219" t="s">
        <v>284</v>
      </c>
      <c r="D200" s="219" t="s">
        <v>154</v>
      </c>
      <c r="E200" s="220" t="s">
        <v>453</v>
      </c>
      <c r="F200" s="221" t="s">
        <v>454</v>
      </c>
      <c r="G200" s="222" t="s">
        <v>242</v>
      </c>
      <c r="H200" s="276"/>
      <c r="I200" s="224"/>
      <c r="J200" s="225">
        <f>ROUND(I200*H200,2)</f>
        <v>0</v>
      </c>
      <c r="K200" s="221" t="s">
        <v>181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243</v>
      </c>
      <c r="AT200" s="230" t="s">
        <v>154</v>
      </c>
      <c r="AU200" s="230" t="s">
        <v>86</v>
      </c>
      <c r="AY200" s="18" t="s">
        <v>151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243</v>
      </c>
      <c r="BM200" s="230" t="s">
        <v>455</v>
      </c>
    </row>
    <row r="201" s="2" customFormat="1" ht="37.8" customHeight="1">
      <c r="A201" s="39"/>
      <c r="B201" s="40"/>
      <c r="C201" s="219" t="s">
        <v>288</v>
      </c>
      <c r="D201" s="219" t="s">
        <v>154</v>
      </c>
      <c r="E201" s="220" t="s">
        <v>456</v>
      </c>
      <c r="F201" s="221" t="s">
        <v>457</v>
      </c>
      <c r="G201" s="222" t="s">
        <v>164</v>
      </c>
      <c r="H201" s="223">
        <v>5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243</v>
      </c>
      <c r="AT201" s="230" t="s">
        <v>154</v>
      </c>
      <c r="AU201" s="230" t="s">
        <v>86</v>
      </c>
      <c r="AY201" s="18" t="s">
        <v>151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243</v>
      </c>
      <c r="BM201" s="230" t="s">
        <v>763</v>
      </c>
    </row>
    <row r="202" s="12" customFormat="1" ht="22.8" customHeight="1">
      <c r="A202" s="12"/>
      <c r="B202" s="203"/>
      <c r="C202" s="204"/>
      <c r="D202" s="205" t="s">
        <v>75</v>
      </c>
      <c r="E202" s="217" t="s">
        <v>459</v>
      </c>
      <c r="F202" s="217" t="s">
        <v>460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P203</f>
        <v>0</v>
      </c>
      <c r="Q202" s="211"/>
      <c r="R202" s="212">
        <f>R203</f>
        <v>0</v>
      </c>
      <c r="S202" s="211"/>
      <c r="T202" s="213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86</v>
      </c>
      <c r="AT202" s="215" t="s">
        <v>75</v>
      </c>
      <c r="AU202" s="215" t="s">
        <v>84</v>
      </c>
      <c r="AY202" s="214" t="s">
        <v>151</v>
      </c>
      <c r="BK202" s="216">
        <f>BK203</f>
        <v>0</v>
      </c>
    </row>
    <row r="203" s="2" customFormat="1" ht="16.5" customHeight="1">
      <c r="A203" s="39"/>
      <c r="B203" s="40"/>
      <c r="C203" s="219" t="s">
        <v>292</v>
      </c>
      <c r="D203" s="219" t="s">
        <v>154</v>
      </c>
      <c r="E203" s="220" t="s">
        <v>461</v>
      </c>
      <c r="F203" s="221" t="s">
        <v>462</v>
      </c>
      <c r="G203" s="222" t="s">
        <v>187</v>
      </c>
      <c r="H203" s="223">
        <v>140</v>
      </c>
      <c r="I203" s="224"/>
      <c r="J203" s="225">
        <f>ROUND(I203*H203,2)</f>
        <v>0</v>
      </c>
      <c r="K203" s="221" t="s">
        <v>181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243</v>
      </c>
      <c r="AT203" s="230" t="s">
        <v>154</v>
      </c>
      <c r="AU203" s="230" t="s">
        <v>86</v>
      </c>
      <c r="AY203" s="18" t="s">
        <v>151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243</v>
      </c>
      <c r="BM203" s="230" t="s">
        <v>764</v>
      </c>
    </row>
    <row r="204" s="12" customFormat="1" ht="22.8" customHeight="1">
      <c r="A204" s="12"/>
      <c r="B204" s="203"/>
      <c r="C204" s="204"/>
      <c r="D204" s="205" t="s">
        <v>75</v>
      </c>
      <c r="E204" s="217" t="s">
        <v>464</v>
      </c>
      <c r="F204" s="217" t="s">
        <v>465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SUM(P205:P208)</f>
        <v>0</v>
      </c>
      <c r="Q204" s="211"/>
      <c r="R204" s="212">
        <f>SUM(R205:R208)</f>
        <v>0</v>
      </c>
      <c r="S204" s="211"/>
      <c r="T204" s="213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75</v>
      </c>
      <c r="AU204" s="215" t="s">
        <v>84</v>
      </c>
      <c r="AY204" s="214" t="s">
        <v>151</v>
      </c>
      <c r="BK204" s="216">
        <f>SUM(BK205:BK208)</f>
        <v>0</v>
      </c>
    </row>
    <row r="205" s="2" customFormat="1" ht="24.15" customHeight="1">
      <c r="A205" s="39"/>
      <c r="B205" s="40"/>
      <c r="C205" s="219" t="s">
        <v>296</v>
      </c>
      <c r="D205" s="219" t="s">
        <v>154</v>
      </c>
      <c r="E205" s="220" t="s">
        <v>466</v>
      </c>
      <c r="F205" s="221" t="s">
        <v>467</v>
      </c>
      <c r="G205" s="222" t="s">
        <v>203</v>
      </c>
      <c r="H205" s="223">
        <v>2</v>
      </c>
      <c r="I205" s="224"/>
      <c r="J205" s="225">
        <f>ROUND(I205*H205,2)</f>
        <v>0</v>
      </c>
      <c r="K205" s="221" t="s">
        <v>468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243</v>
      </c>
      <c r="AT205" s="230" t="s">
        <v>154</v>
      </c>
      <c r="AU205" s="230" t="s">
        <v>86</v>
      </c>
      <c r="AY205" s="18" t="s">
        <v>151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243</v>
      </c>
      <c r="BM205" s="230" t="s">
        <v>765</v>
      </c>
    </row>
    <row r="206" s="2" customFormat="1">
      <c r="A206" s="39"/>
      <c r="B206" s="40"/>
      <c r="C206" s="41"/>
      <c r="D206" s="234" t="s">
        <v>265</v>
      </c>
      <c r="E206" s="41"/>
      <c r="F206" s="277" t="s">
        <v>470</v>
      </c>
      <c r="G206" s="41"/>
      <c r="H206" s="41"/>
      <c r="I206" s="278"/>
      <c r="J206" s="41"/>
      <c r="K206" s="41"/>
      <c r="L206" s="45"/>
      <c r="M206" s="279"/>
      <c r="N206" s="280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265</v>
      </c>
      <c r="AU206" s="18" t="s">
        <v>86</v>
      </c>
    </row>
    <row r="207" s="2" customFormat="1" ht="16.5" customHeight="1">
      <c r="A207" s="39"/>
      <c r="B207" s="40"/>
      <c r="C207" s="219" t="s">
        <v>302</v>
      </c>
      <c r="D207" s="219" t="s">
        <v>154</v>
      </c>
      <c r="E207" s="220" t="s">
        <v>471</v>
      </c>
      <c r="F207" s="221" t="s">
        <v>472</v>
      </c>
      <c r="G207" s="222" t="s">
        <v>203</v>
      </c>
      <c r="H207" s="223">
        <v>2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243</v>
      </c>
      <c r="AT207" s="230" t="s">
        <v>154</v>
      </c>
      <c r="AU207" s="230" t="s">
        <v>86</v>
      </c>
      <c r="AY207" s="18" t="s">
        <v>151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243</v>
      </c>
      <c r="BM207" s="230" t="s">
        <v>766</v>
      </c>
    </row>
    <row r="208" s="2" customFormat="1" ht="24.15" customHeight="1">
      <c r="A208" s="39"/>
      <c r="B208" s="40"/>
      <c r="C208" s="219" t="s">
        <v>307</v>
      </c>
      <c r="D208" s="219" t="s">
        <v>154</v>
      </c>
      <c r="E208" s="220" t="s">
        <v>474</v>
      </c>
      <c r="F208" s="221" t="s">
        <v>475</v>
      </c>
      <c r="G208" s="222" t="s">
        <v>213</v>
      </c>
      <c r="H208" s="223">
        <v>0.075</v>
      </c>
      <c r="I208" s="224"/>
      <c r="J208" s="225">
        <f>ROUND(I208*H208,2)</f>
        <v>0</v>
      </c>
      <c r="K208" s="221" t="s">
        <v>468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243</v>
      </c>
      <c r="AT208" s="230" t="s">
        <v>154</v>
      </c>
      <c r="AU208" s="230" t="s">
        <v>86</v>
      </c>
      <c r="AY208" s="18" t="s">
        <v>151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243</v>
      </c>
      <c r="BM208" s="230" t="s">
        <v>767</v>
      </c>
    </row>
    <row r="209" s="12" customFormat="1" ht="22.8" customHeight="1">
      <c r="A209" s="12"/>
      <c r="B209" s="203"/>
      <c r="C209" s="204"/>
      <c r="D209" s="205" t="s">
        <v>75</v>
      </c>
      <c r="E209" s="217" t="s">
        <v>477</v>
      </c>
      <c r="F209" s="217" t="s">
        <v>478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SUM(P210:P219)</f>
        <v>0</v>
      </c>
      <c r="Q209" s="211"/>
      <c r="R209" s="212">
        <f>SUM(R210:R219)</f>
        <v>0.074519999999999984</v>
      </c>
      <c r="S209" s="211"/>
      <c r="T209" s="213">
        <f>SUM(T210:T219)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86</v>
      </c>
      <c r="AT209" s="215" t="s">
        <v>75</v>
      </c>
      <c r="AU209" s="215" t="s">
        <v>84</v>
      </c>
      <c r="AY209" s="214" t="s">
        <v>151</v>
      </c>
      <c r="BK209" s="216">
        <f>SUM(BK210:BK219)</f>
        <v>0</v>
      </c>
    </row>
    <row r="210" s="2" customFormat="1" ht="37.8" customHeight="1">
      <c r="A210" s="39"/>
      <c r="B210" s="40"/>
      <c r="C210" s="219" t="s">
        <v>312</v>
      </c>
      <c r="D210" s="219" t="s">
        <v>154</v>
      </c>
      <c r="E210" s="220" t="s">
        <v>479</v>
      </c>
      <c r="F210" s="221" t="s">
        <v>480</v>
      </c>
      <c r="G210" s="222" t="s">
        <v>187</v>
      </c>
      <c r="H210" s="223">
        <v>140</v>
      </c>
      <c r="I210" s="224"/>
      <c r="J210" s="225">
        <f>ROUND(I210*H210,2)</f>
        <v>0</v>
      </c>
      <c r="K210" s="221" t="s">
        <v>181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0.00012</v>
      </c>
      <c r="R210" s="228">
        <f>Q210*H210</f>
        <v>0.0168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243</v>
      </c>
      <c r="AT210" s="230" t="s">
        <v>154</v>
      </c>
      <c r="AU210" s="230" t="s">
        <v>86</v>
      </c>
      <c r="AY210" s="18" t="s">
        <v>151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243</v>
      </c>
      <c r="BM210" s="230" t="s">
        <v>768</v>
      </c>
    </row>
    <row r="211" s="2" customFormat="1">
      <c r="A211" s="39"/>
      <c r="B211" s="40"/>
      <c r="C211" s="41"/>
      <c r="D211" s="234" t="s">
        <v>265</v>
      </c>
      <c r="E211" s="41"/>
      <c r="F211" s="277" t="s">
        <v>708</v>
      </c>
      <c r="G211" s="41"/>
      <c r="H211" s="41"/>
      <c r="I211" s="278"/>
      <c r="J211" s="41"/>
      <c r="K211" s="41"/>
      <c r="L211" s="45"/>
      <c r="M211" s="279"/>
      <c r="N211" s="280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265</v>
      </c>
      <c r="AU211" s="18" t="s">
        <v>86</v>
      </c>
    </row>
    <row r="212" s="2" customFormat="1" ht="37.8" customHeight="1">
      <c r="A212" s="39"/>
      <c r="B212" s="40"/>
      <c r="C212" s="219" t="s">
        <v>320</v>
      </c>
      <c r="D212" s="219" t="s">
        <v>154</v>
      </c>
      <c r="E212" s="220" t="s">
        <v>483</v>
      </c>
      <c r="F212" s="221" t="s">
        <v>484</v>
      </c>
      <c r="G212" s="222" t="s">
        <v>164</v>
      </c>
      <c r="H212" s="223">
        <v>28</v>
      </c>
      <c r="I212" s="224"/>
      <c r="J212" s="225">
        <f>ROUND(I212*H212,2)</f>
        <v>0</v>
      </c>
      <c r="K212" s="221" t="s">
        <v>181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0.00174</v>
      </c>
      <c r="R212" s="228">
        <f>Q212*H212</f>
        <v>0.04872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243</v>
      </c>
      <c r="AT212" s="230" t="s">
        <v>154</v>
      </c>
      <c r="AU212" s="230" t="s">
        <v>86</v>
      </c>
      <c r="AY212" s="18" t="s">
        <v>151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243</v>
      </c>
      <c r="BM212" s="230" t="s">
        <v>769</v>
      </c>
    </row>
    <row r="213" s="2" customFormat="1" ht="16.5" customHeight="1">
      <c r="A213" s="39"/>
      <c r="B213" s="40"/>
      <c r="C213" s="281" t="s">
        <v>326</v>
      </c>
      <c r="D213" s="281" t="s">
        <v>313</v>
      </c>
      <c r="E213" s="282" t="s">
        <v>486</v>
      </c>
      <c r="F213" s="283" t="s">
        <v>487</v>
      </c>
      <c r="G213" s="284" t="s">
        <v>203</v>
      </c>
      <c r="H213" s="285">
        <v>8</v>
      </c>
      <c r="I213" s="286"/>
      <c r="J213" s="287">
        <f>ROUND(I213*H213,2)</f>
        <v>0</v>
      </c>
      <c r="K213" s="283" t="s">
        <v>181</v>
      </c>
      <c r="L213" s="288"/>
      <c r="M213" s="289" t="s">
        <v>1</v>
      </c>
      <c r="N213" s="290" t="s">
        <v>41</v>
      </c>
      <c r="O213" s="92"/>
      <c r="P213" s="228">
        <f>O213*H213</f>
        <v>0</v>
      </c>
      <c r="Q213" s="228">
        <v>6E-05</v>
      </c>
      <c r="R213" s="228">
        <f>Q213*H213</f>
        <v>0.00048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316</v>
      </c>
      <c r="AT213" s="230" t="s">
        <v>313</v>
      </c>
      <c r="AU213" s="230" t="s">
        <v>86</v>
      </c>
      <c r="AY213" s="18" t="s">
        <v>151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243</v>
      </c>
      <c r="BM213" s="230" t="s">
        <v>770</v>
      </c>
    </row>
    <row r="214" s="2" customFormat="1">
      <c r="A214" s="39"/>
      <c r="B214" s="40"/>
      <c r="C214" s="41"/>
      <c r="D214" s="234" t="s">
        <v>265</v>
      </c>
      <c r="E214" s="41"/>
      <c r="F214" s="277" t="s">
        <v>489</v>
      </c>
      <c r="G214" s="41"/>
      <c r="H214" s="41"/>
      <c r="I214" s="278"/>
      <c r="J214" s="41"/>
      <c r="K214" s="41"/>
      <c r="L214" s="45"/>
      <c r="M214" s="279"/>
      <c r="N214" s="280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265</v>
      </c>
      <c r="AU214" s="18" t="s">
        <v>86</v>
      </c>
    </row>
    <row r="215" s="2" customFormat="1" ht="24.15" customHeight="1">
      <c r="A215" s="39"/>
      <c r="B215" s="40"/>
      <c r="C215" s="219" t="s">
        <v>316</v>
      </c>
      <c r="D215" s="219" t="s">
        <v>154</v>
      </c>
      <c r="E215" s="220" t="s">
        <v>490</v>
      </c>
      <c r="F215" s="221" t="s">
        <v>491</v>
      </c>
      <c r="G215" s="222" t="s">
        <v>187</v>
      </c>
      <c r="H215" s="223">
        <v>24</v>
      </c>
      <c r="I215" s="224"/>
      <c r="J215" s="225">
        <f>ROUND(I215*H215,2)</f>
        <v>0</v>
      </c>
      <c r="K215" s="221" t="s">
        <v>181</v>
      </c>
      <c r="L215" s="45"/>
      <c r="M215" s="226" t="s">
        <v>1</v>
      </c>
      <c r="N215" s="227" t="s">
        <v>41</v>
      </c>
      <c r="O215" s="92"/>
      <c r="P215" s="228">
        <f>O215*H215</f>
        <v>0</v>
      </c>
      <c r="Q215" s="228">
        <v>6E-05</v>
      </c>
      <c r="R215" s="228">
        <f>Q215*H215</f>
        <v>0.00144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243</v>
      </c>
      <c r="AT215" s="230" t="s">
        <v>154</v>
      </c>
      <c r="AU215" s="230" t="s">
        <v>86</v>
      </c>
      <c r="AY215" s="18" t="s">
        <v>151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243</v>
      </c>
      <c r="BM215" s="230" t="s">
        <v>771</v>
      </c>
    </row>
    <row r="216" s="2" customFormat="1" ht="24.15" customHeight="1">
      <c r="A216" s="39"/>
      <c r="B216" s="40"/>
      <c r="C216" s="219" t="s">
        <v>334</v>
      </c>
      <c r="D216" s="219" t="s">
        <v>154</v>
      </c>
      <c r="E216" s="220" t="s">
        <v>493</v>
      </c>
      <c r="F216" s="221" t="s">
        <v>494</v>
      </c>
      <c r="G216" s="222" t="s">
        <v>187</v>
      </c>
      <c r="H216" s="223">
        <v>6</v>
      </c>
      <c r="I216" s="224"/>
      <c r="J216" s="225">
        <f>ROUND(I216*H216,2)</f>
        <v>0</v>
      </c>
      <c r="K216" s="221" t="s">
        <v>181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0.0001</v>
      </c>
      <c r="R216" s="228">
        <f>Q216*H216</f>
        <v>0.00060000000000000008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243</v>
      </c>
      <c r="AT216" s="230" t="s">
        <v>154</v>
      </c>
      <c r="AU216" s="230" t="s">
        <v>86</v>
      </c>
      <c r="AY216" s="18" t="s">
        <v>151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243</v>
      </c>
      <c r="BM216" s="230" t="s">
        <v>772</v>
      </c>
    </row>
    <row r="217" s="2" customFormat="1" ht="21.75" customHeight="1">
      <c r="A217" s="39"/>
      <c r="B217" s="40"/>
      <c r="C217" s="219" t="s">
        <v>338</v>
      </c>
      <c r="D217" s="219" t="s">
        <v>154</v>
      </c>
      <c r="E217" s="220" t="s">
        <v>496</v>
      </c>
      <c r="F217" s="221" t="s">
        <v>497</v>
      </c>
      <c r="G217" s="222" t="s">
        <v>187</v>
      </c>
      <c r="H217" s="223">
        <v>8</v>
      </c>
      <c r="I217" s="224"/>
      <c r="J217" s="225">
        <f>ROUND(I217*H217,2)</f>
        <v>0</v>
      </c>
      <c r="K217" s="221" t="s">
        <v>181</v>
      </c>
      <c r="L217" s="45"/>
      <c r="M217" s="226" t="s">
        <v>1</v>
      </c>
      <c r="N217" s="227" t="s">
        <v>41</v>
      </c>
      <c r="O217" s="92"/>
      <c r="P217" s="228">
        <f>O217*H217</f>
        <v>0</v>
      </c>
      <c r="Q217" s="228">
        <v>6E-05</v>
      </c>
      <c r="R217" s="228">
        <f>Q217*H217</f>
        <v>0.00048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243</v>
      </c>
      <c r="AT217" s="230" t="s">
        <v>154</v>
      </c>
      <c r="AU217" s="230" t="s">
        <v>86</v>
      </c>
      <c r="AY217" s="18" t="s">
        <v>151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0</v>
      </c>
      <c r="BL217" s="18" t="s">
        <v>243</v>
      </c>
      <c r="BM217" s="230" t="s">
        <v>773</v>
      </c>
    </row>
    <row r="218" s="2" customFormat="1" ht="16.5" customHeight="1">
      <c r="A218" s="39"/>
      <c r="B218" s="40"/>
      <c r="C218" s="281" t="s">
        <v>342</v>
      </c>
      <c r="D218" s="281" t="s">
        <v>313</v>
      </c>
      <c r="E218" s="282" t="s">
        <v>499</v>
      </c>
      <c r="F218" s="283" t="s">
        <v>500</v>
      </c>
      <c r="G218" s="284" t="s">
        <v>501</v>
      </c>
      <c r="H218" s="285">
        <v>6</v>
      </c>
      <c r="I218" s="286"/>
      <c r="J218" s="287">
        <f>ROUND(I218*H218,2)</f>
        <v>0</v>
      </c>
      <c r="K218" s="283" t="s">
        <v>468</v>
      </c>
      <c r="L218" s="288"/>
      <c r="M218" s="289" t="s">
        <v>1</v>
      </c>
      <c r="N218" s="290" t="s">
        <v>41</v>
      </c>
      <c r="O218" s="92"/>
      <c r="P218" s="228">
        <f>O218*H218</f>
        <v>0</v>
      </c>
      <c r="Q218" s="228">
        <v>0.001</v>
      </c>
      <c r="R218" s="228">
        <f>Q218*H218</f>
        <v>0.006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316</v>
      </c>
      <c r="AT218" s="230" t="s">
        <v>313</v>
      </c>
      <c r="AU218" s="230" t="s">
        <v>86</v>
      </c>
      <c r="AY218" s="18" t="s">
        <v>151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243</v>
      </c>
      <c r="BM218" s="230" t="s">
        <v>774</v>
      </c>
    </row>
    <row r="219" s="2" customFormat="1">
      <c r="A219" s="39"/>
      <c r="B219" s="40"/>
      <c r="C219" s="41"/>
      <c r="D219" s="234" t="s">
        <v>265</v>
      </c>
      <c r="E219" s="41"/>
      <c r="F219" s="277" t="s">
        <v>503</v>
      </c>
      <c r="G219" s="41"/>
      <c r="H219" s="41"/>
      <c r="I219" s="278"/>
      <c r="J219" s="41"/>
      <c r="K219" s="41"/>
      <c r="L219" s="45"/>
      <c r="M219" s="279"/>
      <c r="N219" s="280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265</v>
      </c>
      <c r="AU219" s="18" t="s">
        <v>86</v>
      </c>
    </row>
    <row r="220" s="12" customFormat="1" ht="22.8" customHeight="1">
      <c r="A220" s="12"/>
      <c r="B220" s="203"/>
      <c r="C220" s="204"/>
      <c r="D220" s="205" t="s">
        <v>75</v>
      </c>
      <c r="E220" s="217" t="s">
        <v>237</v>
      </c>
      <c r="F220" s="217" t="s">
        <v>238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SUM(P221:P223)</f>
        <v>0</v>
      </c>
      <c r="Q220" s="211"/>
      <c r="R220" s="212">
        <f>SUM(R221:R223)</f>
        <v>0</v>
      </c>
      <c r="S220" s="211"/>
      <c r="T220" s="213">
        <f>SUM(T221:T223)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86</v>
      </c>
      <c r="AT220" s="215" t="s">
        <v>75</v>
      </c>
      <c r="AU220" s="215" t="s">
        <v>84</v>
      </c>
      <c r="AY220" s="214" t="s">
        <v>151</v>
      </c>
      <c r="BK220" s="216">
        <f>SUM(BK221:BK223)</f>
        <v>0</v>
      </c>
    </row>
    <row r="221" s="2" customFormat="1" ht="24.15" customHeight="1">
      <c r="A221" s="39"/>
      <c r="B221" s="40"/>
      <c r="C221" s="219" t="s">
        <v>346</v>
      </c>
      <c r="D221" s="219" t="s">
        <v>154</v>
      </c>
      <c r="E221" s="220" t="s">
        <v>240</v>
      </c>
      <c r="F221" s="221" t="s">
        <v>241</v>
      </c>
      <c r="G221" s="222" t="s">
        <v>242</v>
      </c>
      <c r="H221" s="276"/>
      <c r="I221" s="224"/>
      <c r="J221" s="225">
        <f>ROUND(I221*H221,2)</f>
        <v>0</v>
      </c>
      <c r="K221" s="221" t="s">
        <v>181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243</v>
      </c>
      <c r="AT221" s="230" t="s">
        <v>154</v>
      </c>
      <c r="AU221" s="230" t="s">
        <v>86</v>
      </c>
      <c r="AY221" s="18" t="s">
        <v>151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243</v>
      </c>
      <c r="BM221" s="230" t="s">
        <v>244</v>
      </c>
    </row>
    <row r="222" s="2" customFormat="1" ht="37.8" customHeight="1">
      <c r="A222" s="39"/>
      <c r="B222" s="40"/>
      <c r="C222" s="219" t="s">
        <v>350</v>
      </c>
      <c r="D222" s="219" t="s">
        <v>154</v>
      </c>
      <c r="E222" s="220" t="s">
        <v>246</v>
      </c>
      <c r="F222" s="221" t="s">
        <v>247</v>
      </c>
      <c r="G222" s="222" t="s">
        <v>164</v>
      </c>
      <c r="H222" s="223">
        <v>6.84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243</v>
      </c>
      <c r="AT222" s="230" t="s">
        <v>154</v>
      </c>
      <c r="AU222" s="230" t="s">
        <v>86</v>
      </c>
      <c r="AY222" s="18" t="s">
        <v>151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243</v>
      </c>
      <c r="BM222" s="230" t="s">
        <v>248</v>
      </c>
    </row>
    <row r="223" s="14" customFormat="1">
      <c r="A223" s="14"/>
      <c r="B223" s="243"/>
      <c r="C223" s="244"/>
      <c r="D223" s="234" t="s">
        <v>167</v>
      </c>
      <c r="E223" s="245" t="s">
        <v>1</v>
      </c>
      <c r="F223" s="246" t="s">
        <v>504</v>
      </c>
      <c r="G223" s="244"/>
      <c r="H223" s="247">
        <v>6.84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167</v>
      </c>
      <c r="AU223" s="253" t="s">
        <v>86</v>
      </c>
      <c r="AV223" s="14" t="s">
        <v>86</v>
      </c>
      <c r="AW223" s="14" t="s">
        <v>32</v>
      </c>
      <c r="AX223" s="14" t="s">
        <v>84</v>
      </c>
      <c r="AY223" s="253" t="s">
        <v>151</v>
      </c>
    </row>
    <row r="224" s="12" customFormat="1" ht="22.8" customHeight="1">
      <c r="A224" s="12"/>
      <c r="B224" s="203"/>
      <c r="C224" s="204"/>
      <c r="D224" s="205" t="s">
        <v>75</v>
      </c>
      <c r="E224" s="217" t="s">
        <v>250</v>
      </c>
      <c r="F224" s="217" t="s">
        <v>251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SUM(P225:P249)</f>
        <v>0</v>
      </c>
      <c r="Q224" s="211"/>
      <c r="R224" s="212">
        <f>SUM(R225:R249)</f>
        <v>0</v>
      </c>
      <c r="S224" s="211"/>
      <c r="T224" s="213">
        <f>SUM(T225:T249)</f>
        <v>0.072000000000000008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86</v>
      </c>
      <c r="AT224" s="215" t="s">
        <v>75</v>
      </c>
      <c r="AU224" s="215" t="s">
        <v>84</v>
      </c>
      <c r="AY224" s="214" t="s">
        <v>151</v>
      </c>
      <c r="BK224" s="216">
        <f>SUM(BK225:BK249)</f>
        <v>0</v>
      </c>
    </row>
    <row r="225" s="2" customFormat="1" ht="24.15" customHeight="1">
      <c r="A225" s="39"/>
      <c r="B225" s="40"/>
      <c r="C225" s="219" t="s">
        <v>355</v>
      </c>
      <c r="D225" s="219" t="s">
        <v>154</v>
      </c>
      <c r="E225" s="220" t="s">
        <v>252</v>
      </c>
      <c r="F225" s="221" t="s">
        <v>253</v>
      </c>
      <c r="G225" s="222" t="s">
        <v>203</v>
      </c>
      <c r="H225" s="223">
        <v>3</v>
      </c>
      <c r="I225" s="224"/>
      <c r="J225" s="225">
        <f>ROUND(I225*H225,2)</f>
        <v>0</v>
      </c>
      <c r="K225" s="221" t="s">
        <v>181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0.024</v>
      </c>
      <c r="T225" s="229">
        <f>S225*H225</f>
        <v>0.072000000000000008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243</v>
      </c>
      <c r="AT225" s="230" t="s">
        <v>154</v>
      </c>
      <c r="AU225" s="230" t="s">
        <v>86</v>
      </c>
      <c r="AY225" s="18" t="s">
        <v>151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243</v>
      </c>
      <c r="BM225" s="230" t="s">
        <v>254</v>
      </c>
    </row>
    <row r="226" s="14" customFormat="1">
      <c r="A226" s="14"/>
      <c r="B226" s="243"/>
      <c r="C226" s="244"/>
      <c r="D226" s="234" t="s">
        <v>167</v>
      </c>
      <c r="E226" s="245" t="s">
        <v>1</v>
      </c>
      <c r="F226" s="246" t="s">
        <v>255</v>
      </c>
      <c r="G226" s="244"/>
      <c r="H226" s="247">
        <v>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167</v>
      </c>
      <c r="AU226" s="253" t="s">
        <v>86</v>
      </c>
      <c r="AV226" s="14" t="s">
        <v>86</v>
      </c>
      <c r="AW226" s="14" t="s">
        <v>32</v>
      </c>
      <c r="AX226" s="14" t="s">
        <v>76</v>
      </c>
      <c r="AY226" s="253" t="s">
        <v>151</v>
      </c>
    </row>
    <row r="227" s="14" customFormat="1">
      <c r="A227" s="14"/>
      <c r="B227" s="243"/>
      <c r="C227" s="244"/>
      <c r="D227" s="234" t="s">
        <v>167</v>
      </c>
      <c r="E227" s="245" t="s">
        <v>1</v>
      </c>
      <c r="F227" s="246" t="s">
        <v>256</v>
      </c>
      <c r="G227" s="244"/>
      <c r="H227" s="247">
        <v>2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167</v>
      </c>
      <c r="AU227" s="253" t="s">
        <v>86</v>
      </c>
      <c r="AV227" s="14" t="s">
        <v>86</v>
      </c>
      <c r="AW227" s="14" t="s">
        <v>32</v>
      </c>
      <c r="AX227" s="14" t="s">
        <v>76</v>
      </c>
      <c r="AY227" s="253" t="s">
        <v>151</v>
      </c>
    </row>
    <row r="228" s="16" customFormat="1">
      <c r="A228" s="16"/>
      <c r="B228" s="265"/>
      <c r="C228" s="266"/>
      <c r="D228" s="234" t="s">
        <v>167</v>
      </c>
      <c r="E228" s="267" t="s">
        <v>1</v>
      </c>
      <c r="F228" s="268" t="s">
        <v>178</v>
      </c>
      <c r="G228" s="266"/>
      <c r="H228" s="269">
        <v>3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75" t="s">
        <v>167</v>
      </c>
      <c r="AU228" s="275" t="s">
        <v>86</v>
      </c>
      <c r="AV228" s="16" t="s">
        <v>158</v>
      </c>
      <c r="AW228" s="16" t="s">
        <v>32</v>
      </c>
      <c r="AX228" s="16" t="s">
        <v>84</v>
      </c>
      <c r="AY228" s="275" t="s">
        <v>151</v>
      </c>
    </row>
    <row r="229" s="2" customFormat="1" ht="24.15" customHeight="1">
      <c r="A229" s="39"/>
      <c r="B229" s="40"/>
      <c r="C229" s="219" t="s">
        <v>362</v>
      </c>
      <c r="D229" s="219" t="s">
        <v>154</v>
      </c>
      <c r="E229" s="220" t="s">
        <v>258</v>
      </c>
      <c r="F229" s="221" t="s">
        <v>259</v>
      </c>
      <c r="G229" s="222" t="s">
        <v>242</v>
      </c>
      <c r="H229" s="276"/>
      <c r="I229" s="224"/>
      <c r="J229" s="225">
        <f>ROUND(I229*H229,2)</f>
        <v>0</v>
      </c>
      <c r="K229" s="221" t="s">
        <v>181</v>
      </c>
      <c r="L229" s="45"/>
      <c r="M229" s="226" t="s">
        <v>1</v>
      </c>
      <c r="N229" s="227" t="s">
        <v>41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243</v>
      </c>
      <c r="AT229" s="230" t="s">
        <v>154</v>
      </c>
      <c r="AU229" s="230" t="s">
        <v>86</v>
      </c>
      <c r="AY229" s="18" t="s">
        <v>151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84</v>
      </c>
      <c r="BK229" s="231">
        <f>ROUND(I229*H229,2)</f>
        <v>0</v>
      </c>
      <c r="BL229" s="18" t="s">
        <v>243</v>
      </c>
      <c r="BM229" s="230" t="s">
        <v>260</v>
      </c>
    </row>
    <row r="230" s="2" customFormat="1" ht="44.25" customHeight="1">
      <c r="A230" s="39"/>
      <c r="B230" s="40"/>
      <c r="C230" s="219" t="s">
        <v>368</v>
      </c>
      <c r="D230" s="219" t="s">
        <v>154</v>
      </c>
      <c r="E230" s="220" t="s">
        <v>262</v>
      </c>
      <c r="F230" s="221" t="s">
        <v>263</v>
      </c>
      <c r="G230" s="222" t="s">
        <v>203</v>
      </c>
      <c r="H230" s="223">
        <v>2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243</v>
      </c>
      <c r="AT230" s="230" t="s">
        <v>154</v>
      </c>
      <c r="AU230" s="230" t="s">
        <v>86</v>
      </c>
      <c r="AY230" s="18" t="s">
        <v>151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243</v>
      </c>
      <c r="BM230" s="230" t="s">
        <v>264</v>
      </c>
    </row>
    <row r="231" s="2" customFormat="1">
      <c r="A231" s="39"/>
      <c r="B231" s="40"/>
      <c r="C231" s="41"/>
      <c r="D231" s="234" t="s">
        <v>265</v>
      </c>
      <c r="E231" s="41"/>
      <c r="F231" s="277" t="s">
        <v>266</v>
      </c>
      <c r="G231" s="41"/>
      <c r="H231" s="41"/>
      <c r="I231" s="278"/>
      <c r="J231" s="41"/>
      <c r="K231" s="41"/>
      <c r="L231" s="45"/>
      <c r="M231" s="279"/>
      <c r="N231" s="280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265</v>
      </c>
      <c r="AU231" s="18" t="s">
        <v>86</v>
      </c>
    </row>
    <row r="232" s="14" customFormat="1">
      <c r="A232" s="14"/>
      <c r="B232" s="243"/>
      <c r="C232" s="244"/>
      <c r="D232" s="234" t="s">
        <v>167</v>
      </c>
      <c r="E232" s="245" t="s">
        <v>1</v>
      </c>
      <c r="F232" s="246" t="s">
        <v>267</v>
      </c>
      <c r="G232" s="244"/>
      <c r="H232" s="247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167</v>
      </c>
      <c r="AU232" s="253" t="s">
        <v>86</v>
      </c>
      <c r="AV232" s="14" t="s">
        <v>86</v>
      </c>
      <c r="AW232" s="14" t="s">
        <v>32</v>
      </c>
      <c r="AX232" s="14" t="s">
        <v>76</v>
      </c>
      <c r="AY232" s="253" t="s">
        <v>151</v>
      </c>
    </row>
    <row r="233" s="14" customFormat="1">
      <c r="A233" s="14"/>
      <c r="B233" s="243"/>
      <c r="C233" s="244"/>
      <c r="D233" s="234" t="s">
        <v>167</v>
      </c>
      <c r="E233" s="245" t="s">
        <v>1</v>
      </c>
      <c r="F233" s="246" t="s">
        <v>268</v>
      </c>
      <c r="G233" s="244"/>
      <c r="H233" s="247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167</v>
      </c>
      <c r="AU233" s="253" t="s">
        <v>86</v>
      </c>
      <c r="AV233" s="14" t="s">
        <v>86</v>
      </c>
      <c r="AW233" s="14" t="s">
        <v>32</v>
      </c>
      <c r="AX233" s="14" t="s">
        <v>76</v>
      </c>
      <c r="AY233" s="253" t="s">
        <v>151</v>
      </c>
    </row>
    <row r="234" s="16" customFormat="1">
      <c r="A234" s="16"/>
      <c r="B234" s="265"/>
      <c r="C234" s="266"/>
      <c r="D234" s="234" t="s">
        <v>167</v>
      </c>
      <c r="E234" s="267" t="s">
        <v>1</v>
      </c>
      <c r="F234" s="268" t="s">
        <v>178</v>
      </c>
      <c r="G234" s="266"/>
      <c r="H234" s="269">
        <v>2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75" t="s">
        <v>167</v>
      </c>
      <c r="AU234" s="275" t="s">
        <v>86</v>
      </c>
      <c r="AV234" s="16" t="s">
        <v>158</v>
      </c>
      <c r="AW234" s="16" t="s">
        <v>32</v>
      </c>
      <c r="AX234" s="16" t="s">
        <v>84</v>
      </c>
      <c r="AY234" s="275" t="s">
        <v>151</v>
      </c>
    </row>
    <row r="235" s="2" customFormat="1" ht="21.75" customHeight="1">
      <c r="A235" s="39"/>
      <c r="B235" s="40"/>
      <c r="C235" s="219" t="s">
        <v>380</v>
      </c>
      <c r="D235" s="219" t="s">
        <v>154</v>
      </c>
      <c r="E235" s="220" t="s">
        <v>270</v>
      </c>
      <c r="F235" s="221" t="s">
        <v>271</v>
      </c>
      <c r="G235" s="222" t="s">
        <v>203</v>
      </c>
      <c r="H235" s="223">
        <v>2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41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243</v>
      </c>
      <c r="AT235" s="230" t="s">
        <v>154</v>
      </c>
      <c r="AU235" s="230" t="s">
        <v>86</v>
      </c>
      <c r="AY235" s="18" t="s">
        <v>151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243</v>
      </c>
      <c r="BM235" s="230" t="s">
        <v>775</v>
      </c>
    </row>
    <row r="236" s="2" customFormat="1">
      <c r="A236" s="39"/>
      <c r="B236" s="40"/>
      <c r="C236" s="41"/>
      <c r="D236" s="234" t="s">
        <v>265</v>
      </c>
      <c r="E236" s="41"/>
      <c r="F236" s="277" t="s">
        <v>266</v>
      </c>
      <c r="G236" s="41"/>
      <c r="H236" s="41"/>
      <c r="I236" s="278"/>
      <c r="J236" s="41"/>
      <c r="K236" s="41"/>
      <c r="L236" s="45"/>
      <c r="M236" s="279"/>
      <c r="N236" s="280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265</v>
      </c>
      <c r="AU236" s="18" t="s">
        <v>86</v>
      </c>
    </row>
    <row r="237" s="14" customFormat="1">
      <c r="A237" s="14"/>
      <c r="B237" s="243"/>
      <c r="C237" s="244"/>
      <c r="D237" s="234" t="s">
        <v>167</v>
      </c>
      <c r="E237" s="245" t="s">
        <v>1</v>
      </c>
      <c r="F237" s="246" t="s">
        <v>267</v>
      </c>
      <c r="G237" s="244"/>
      <c r="H237" s="247">
        <v>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167</v>
      </c>
      <c r="AU237" s="253" t="s">
        <v>86</v>
      </c>
      <c r="AV237" s="14" t="s">
        <v>86</v>
      </c>
      <c r="AW237" s="14" t="s">
        <v>32</v>
      </c>
      <c r="AX237" s="14" t="s">
        <v>76</v>
      </c>
      <c r="AY237" s="253" t="s">
        <v>151</v>
      </c>
    </row>
    <row r="238" s="14" customFormat="1">
      <c r="A238" s="14"/>
      <c r="B238" s="243"/>
      <c r="C238" s="244"/>
      <c r="D238" s="234" t="s">
        <v>167</v>
      </c>
      <c r="E238" s="245" t="s">
        <v>1</v>
      </c>
      <c r="F238" s="246" t="s">
        <v>268</v>
      </c>
      <c r="G238" s="244"/>
      <c r="H238" s="247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167</v>
      </c>
      <c r="AU238" s="253" t="s">
        <v>86</v>
      </c>
      <c r="AV238" s="14" t="s">
        <v>86</v>
      </c>
      <c r="AW238" s="14" t="s">
        <v>32</v>
      </c>
      <c r="AX238" s="14" t="s">
        <v>76</v>
      </c>
      <c r="AY238" s="253" t="s">
        <v>151</v>
      </c>
    </row>
    <row r="239" s="16" customFormat="1">
      <c r="A239" s="16"/>
      <c r="B239" s="265"/>
      <c r="C239" s="266"/>
      <c r="D239" s="234" t="s">
        <v>167</v>
      </c>
      <c r="E239" s="267" t="s">
        <v>1</v>
      </c>
      <c r="F239" s="268" t="s">
        <v>178</v>
      </c>
      <c r="G239" s="266"/>
      <c r="H239" s="269">
        <v>2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75" t="s">
        <v>167</v>
      </c>
      <c r="AU239" s="275" t="s">
        <v>86</v>
      </c>
      <c r="AV239" s="16" t="s">
        <v>158</v>
      </c>
      <c r="AW239" s="16" t="s">
        <v>32</v>
      </c>
      <c r="AX239" s="16" t="s">
        <v>84</v>
      </c>
      <c r="AY239" s="275" t="s">
        <v>151</v>
      </c>
    </row>
    <row r="240" s="2" customFormat="1" ht="16.5" customHeight="1">
      <c r="A240" s="39"/>
      <c r="B240" s="40"/>
      <c r="C240" s="219" t="s">
        <v>384</v>
      </c>
      <c r="D240" s="219" t="s">
        <v>154</v>
      </c>
      <c r="E240" s="220" t="s">
        <v>274</v>
      </c>
      <c r="F240" s="221" t="s">
        <v>275</v>
      </c>
      <c r="G240" s="222" t="s">
        <v>203</v>
      </c>
      <c r="H240" s="223">
        <v>2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41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243</v>
      </c>
      <c r="AT240" s="230" t="s">
        <v>154</v>
      </c>
      <c r="AU240" s="230" t="s">
        <v>86</v>
      </c>
      <c r="AY240" s="18" t="s">
        <v>151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84</v>
      </c>
      <c r="BK240" s="231">
        <f>ROUND(I240*H240,2)</f>
        <v>0</v>
      </c>
      <c r="BL240" s="18" t="s">
        <v>243</v>
      </c>
      <c r="BM240" s="230" t="s">
        <v>776</v>
      </c>
    </row>
    <row r="241" s="2" customFormat="1">
      <c r="A241" s="39"/>
      <c r="B241" s="40"/>
      <c r="C241" s="41"/>
      <c r="D241" s="234" t="s">
        <v>265</v>
      </c>
      <c r="E241" s="41"/>
      <c r="F241" s="277" t="s">
        <v>266</v>
      </c>
      <c r="G241" s="41"/>
      <c r="H241" s="41"/>
      <c r="I241" s="278"/>
      <c r="J241" s="41"/>
      <c r="K241" s="41"/>
      <c r="L241" s="45"/>
      <c r="M241" s="279"/>
      <c r="N241" s="280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265</v>
      </c>
      <c r="AU241" s="18" t="s">
        <v>86</v>
      </c>
    </row>
    <row r="242" s="14" customFormat="1">
      <c r="A242" s="14"/>
      <c r="B242" s="243"/>
      <c r="C242" s="244"/>
      <c r="D242" s="234" t="s">
        <v>167</v>
      </c>
      <c r="E242" s="245" t="s">
        <v>1</v>
      </c>
      <c r="F242" s="246" t="s">
        <v>267</v>
      </c>
      <c r="G242" s="244"/>
      <c r="H242" s="247">
        <v>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167</v>
      </c>
      <c r="AU242" s="253" t="s">
        <v>86</v>
      </c>
      <c r="AV242" s="14" t="s">
        <v>86</v>
      </c>
      <c r="AW242" s="14" t="s">
        <v>32</v>
      </c>
      <c r="AX242" s="14" t="s">
        <v>76</v>
      </c>
      <c r="AY242" s="253" t="s">
        <v>151</v>
      </c>
    </row>
    <row r="243" s="14" customFormat="1">
      <c r="A243" s="14"/>
      <c r="B243" s="243"/>
      <c r="C243" s="244"/>
      <c r="D243" s="234" t="s">
        <v>167</v>
      </c>
      <c r="E243" s="245" t="s">
        <v>1</v>
      </c>
      <c r="F243" s="246" t="s">
        <v>268</v>
      </c>
      <c r="G243" s="244"/>
      <c r="H243" s="247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167</v>
      </c>
      <c r="AU243" s="253" t="s">
        <v>86</v>
      </c>
      <c r="AV243" s="14" t="s">
        <v>86</v>
      </c>
      <c r="AW243" s="14" t="s">
        <v>32</v>
      </c>
      <c r="AX243" s="14" t="s">
        <v>76</v>
      </c>
      <c r="AY243" s="253" t="s">
        <v>151</v>
      </c>
    </row>
    <row r="244" s="16" customFormat="1">
      <c r="A244" s="16"/>
      <c r="B244" s="265"/>
      <c r="C244" s="266"/>
      <c r="D244" s="234" t="s">
        <v>167</v>
      </c>
      <c r="E244" s="267" t="s">
        <v>1</v>
      </c>
      <c r="F244" s="268" t="s">
        <v>178</v>
      </c>
      <c r="G244" s="266"/>
      <c r="H244" s="269">
        <v>2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75" t="s">
        <v>167</v>
      </c>
      <c r="AU244" s="275" t="s">
        <v>86</v>
      </c>
      <c r="AV244" s="16" t="s">
        <v>158</v>
      </c>
      <c r="AW244" s="16" t="s">
        <v>32</v>
      </c>
      <c r="AX244" s="16" t="s">
        <v>84</v>
      </c>
      <c r="AY244" s="275" t="s">
        <v>151</v>
      </c>
    </row>
    <row r="245" s="2" customFormat="1" ht="24.15" customHeight="1">
      <c r="A245" s="39"/>
      <c r="B245" s="40"/>
      <c r="C245" s="219" t="s">
        <v>392</v>
      </c>
      <c r="D245" s="219" t="s">
        <v>154</v>
      </c>
      <c r="E245" s="220" t="s">
        <v>277</v>
      </c>
      <c r="F245" s="221" t="s">
        <v>278</v>
      </c>
      <c r="G245" s="222" t="s">
        <v>203</v>
      </c>
      <c r="H245" s="223">
        <v>2</v>
      </c>
      <c r="I245" s="224"/>
      <c r="J245" s="225">
        <f>ROUND(I245*H245,2)</f>
        <v>0</v>
      </c>
      <c r="K245" s="221" t="s">
        <v>1</v>
      </c>
      <c r="L245" s="45"/>
      <c r="M245" s="226" t="s">
        <v>1</v>
      </c>
      <c r="N245" s="227" t="s">
        <v>41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243</v>
      </c>
      <c r="AT245" s="230" t="s">
        <v>154</v>
      </c>
      <c r="AU245" s="230" t="s">
        <v>86</v>
      </c>
      <c r="AY245" s="18" t="s">
        <v>151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84</v>
      </c>
      <c r="BK245" s="231">
        <f>ROUND(I245*H245,2)</f>
        <v>0</v>
      </c>
      <c r="BL245" s="18" t="s">
        <v>243</v>
      </c>
      <c r="BM245" s="230" t="s">
        <v>279</v>
      </c>
    </row>
    <row r="246" s="2" customFormat="1" ht="33" customHeight="1">
      <c r="A246" s="39"/>
      <c r="B246" s="40"/>
      <c r="C246" s="219" t="s">
        <v>400</v>
      </c>
      <c r="D246" s="219" t="s">
        <v>154</v>
      </c>
      <c r="E246" s="220" t="s">
        <v>281</v>
      </c>
      <c r="F246" s="221" t="s">
        <v>282</v>
      </c>
      <c r="G246" s="222" t="s">
        <v>203</v>
      </c>
      <c r="H246" s="223">
        <v>1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243</v>
      </c>
      <c r="AT246" s="230" t="s">
        <v>154</v>
      </c>
      <c r="AU246" s="230" t="s">
        <v>86</v>
      </c>
      <c r="AY246" s="18" t="s">
        <v>151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243</v>
      </c>
      <c r="BM246" s="230" t="s">
        <v>283</v>
      </c>
    </row>
    <row r="247" s="2" customFormat="1" ht="24.15" customHeight="1">
      <c r="A247" s="39"/>
      <c r="B247" s="40"/>
      <c r="C247" s="219" t="s">
        <v>507</v>
      </c>
      <c r="D247" s="219" t="s">
        <v>154</v>
      </c>
      <c r="E247" s="220" t="s">
        <v>508</v>
      </c>
      <c r="F247" s="221" t="s">
        <v>509</v>
      </c>
      <c r="G247" s="222" t="s">
        <v>203</v>
      </c>
      <c r="H247" s="223">
        <v>1</v>
      </c>
      <c r="I247" s="224"/>
      <c r="J247" s="225">
        <f>ROUND(I247*H247,2)</f>
        <v>0</v>
      </c>
      <c r="K247" s="221" t="s">
        <v>1</v>
      </c>
      <c r="L247" s="45"/>
      <c r="M247" s="226" t="s">
        <v>1</v>
      </c>
      <c r="N247" s="227" t="s">
        <v>41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243</v>
      </c>
      <c r="AT247" s="230" t="s">
        <v>154</v>
      </c>
      <c r="AU247" s="230" t="s">
        <v>86</v>
      </c>
      <c r="AY247" s="18" t="s">
        <v>151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84</v>
      </c>
      <c r="BK247" s="231">
        <f>ROUND(I247*H247,2)</f>
        <v>0</v>
      </c>
      <c r="BL247" s="18" t="s">
        <v>243</v>
      </c>
      <c r="BM247" s="230" t="s">
        <v>291</v>
      </c>
    </row>
    <row r="248" s="2" customFormat="1" ht="24.15" customHeight="1">
      <c r="A248" s="39"/>
      <c r="B248" s="40"/>
      <c r="C248" s="219" t="s">
        <v>510</v>
      </c>
      <c r="D248" s="219" t="s">
        <v>154</v>
      </c>
      <c r="E248" s="220" t="s">
        <v>293</v>
      </c>
      <c r="F248" s="221" t="s">
        <v>294</v>
      </c>
      <c r="G248" s="222" t="s">
        <v>203</v>
      </c>
      <c r="H248" s="223">
        <v>1</v>
      </c>
      <c r="I248" s="224"/>
      <c r="J248" s="225">
        <f>ROUND(I248*H248,2)</f>
        <v>0</v>
      </c>
      <c r="K248" s="221" t="s">
        <v>1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243</v>
      </c>
      <c r="AT248" s="230" t="s">
        <v>154</v>
      </c>
      <c r="AU248" s="230" t="s">
        <v>86</v>
      </c>
      <c r="AY248" s="18" t="s">
        <v>151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243</v>
      </c>
      <c r="BM248" s="230" t="s">
        <v>777</v>
      </c>
    </row>
    <row r="249" s="2" customFormat="1" ht="16.5" customHeight="1">
      <c r="A249" s="39"/>
      <c r="B249" s="40"/>
      <c r="C249" s="219" t="s">
        <v>512</v>
      </c>
      <c r="D249" s="219" t="s">
        <v>154</v>
      </c>
      <c r="E249" s="220" t="s">
        <v>778</v>
      </c>
      <c r="F249" s="221" t="s">
        <v>779</v>
      </c>
      <c r="G249" s="222" t="s">
        <v>555</v>
      </c>
      <c r="H249" s="223">
        <v>1</v>
      </c>
      <c r="I249" s="224"/>
      <c r="J249" s="225">
        <f>ROUND(I249*H249,2)</f>
        <v>0</v>
      </c>
      <c r="K249" s="221" t="s">
        <v>1</v>
      </c>
      <c r="L249" s="45"/>
      <c r="M249" s="226" t="s">
        <v>1</v>
      </c>
      <c r="N249" s="227" t="s">
        <v>41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243</v>
      </c>
      <c r="AT249" s="230" t="s">
        <v>154</v>
      </c>
      <c r="AU249" s="230" t="s">
        <v>86</v>
      </c>
      <c r="AY249" s="18" t="s">
        <v>151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84</v>
      </c>
      <c r="BK249" s="231">
        <f>ROUND(I249*H249,2)</f>
        <v>0</v>
      </c>
      <c r="BL249" s="18" t="s">
        <v>243</v>
      </c>
      <c r="BM249" s="230" t="s">
        <v>780</v>
      </c>
    </row>
    <row r="250" s="12" customFormat="1" ht="22.8" customHeight="1">
      <c r="A250" s="12"/>
      <c r="B250" s="203"/>
      <c r="C250" s="204"/>
      <c r="D250" s="205" t="s">
        <v>75</v>
      </c>
      <c r="E250" s="217" t="s">
        <v>300</v>
      </c>
      <c r="F250" s="217" t="s">
        <v>301</v>
      </c>
      <c r="G250" s="204"/>
      <c r="H250" s="204"/>
      <c r="I250" s="207"/>
      <c r="J250" s="218">
        <f>BK250</f>
        <v>0</v>
      </c>
      <c r="K250" s="204"/>
      <c r="L250" s="209"/>
      <c r="M250" s="210"/>
      <c r="N250" s="211"/>
      <c r="O250" s="211"/>
      <c r="P250" s="212">
        <f>SUM(P251:P266)</f>
        <v>0</v>
      </c>
      <c r="Q250" s="211"/>
      <c r="R250" s="212">
        <f>SUM(R251:R266)</f>
        <v>0.15896</v>
      </c>
      <c r="S250" s="211"/>
      <c r="T250" s="213">
        <f>SUM(T251:T266)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4" t="s">
        <v>86</v>
      </c>
      <c r="AT250" s="215" t="s">
        <v>75</v>
      </c>
      <c r="AU250" s="215" t="s">
        <v>84</v>
      </c>
      <c r="AY250" s="214" t="s">
        <v>151</v>
      </c>
      <c r="BK250" s="216">
        <f>SUM(BK251:BK266)</f>
        <v>0</v>
      </c>
    </row>
    <row r="251" s="2" customFormat="1" ht="16.5" customHeight="1">
      <c r="A251" s="39"/>
      <c r="B251" s="40"/>
      <c r="C251" s="219" t="s">
        <v>513</v>
      </c>
      <c r="D251" s="219" t="s">
        <v>154</v>
      </c>
      <c r="E251" s="220" t="s">
        <v>303</v>
      </c>
      <c r="F251" s="221" t="s">
        <v>304</v>
      </c>
      <c r="G251" s="222" t="s">
        <v>164</v>
      </c>
      <c r="H251" s="223">
        <v>32.96</v>
      </c>
      <c r="I251" s="224"/>
      <c r="J251" s="225">
        <f>ROUND(I251*H251,2)</f>
        <v>0</v>
      </c>
      <c r="K251" s="221" t="s">
        <v>181</v>
      </c>
      <c r="L251" s="45"/>
      <c r="M251" s="226" t="s">
        <v>1</v>
      </c>
      <c r="N251" s="227" t="s">
        <v>41</v>
      </c>
      <c r="O251" s="92"/>
      <c r="P251" s="228">
        <f>O251*H251</f>
        <v>0</v>
      </c>
      <c r="Q251" s="228">
        <v>0.00029999999999999996</v>
      </c>
      <c r="R251" s="228">
        <f>Q251*H251</f>
        <v>0.009888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243</v>
      </c>
      <c r="AT251" s="230" t="s">
        <v>154</v>
      </c>
      <c r="AU251" s="230" t="s">
        <v>86</v>
      </c>
      <c r="AY251" s="18" t="s">
        <v>151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243</v>
      </c>
      <c r="BM251" s="230" t="s">
        <v>305</v>
      </c>
    </row>
    <row r="252" s="14" customFormat="1">
      <c r="A252" s="14"/>
      <c r="B252" s="243"/>
      <c r="C252" s="244"/>
      <c r="D252" s="234" t="s">
        <v>167</v>
      </c>
      <c r="E252" s="245" t="s">
        <v>1</v>
      </c>
      <c r="F252" s="246" t="s">
        <v>306</v>
      </c>
      <c r="G252" s="244"/>
      <c r="H252" s="247">
        <v>0.96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167</v>
      </c>
      <c r="AU252" s="253" t="s">
        <v>86</v>
      </c>
      <c r="AV252" s="14" t="s">
        <v>86</v>
      </c>
      <c r="AW252" s="14" t="s">
        <v>32</v>
      </c>
      <c r="AX252" s="14" t="s">
        <v>76</v>
      </c>
      <c r="AY252" s="253" t="s">
        <v>151</v>
      </c>
    </row>
    <row r="253" s="14" customFormat="1">
      <c r="A253" s="14"/>
      <c r="B253" s="243"/>
      <c r="C253" s="244"/>
      <c r="D253" s="234" t="s">
        <v>167</v>
      </c>
      <c r="E253" s="245" t="s">
        <v>1</v>
      </c>
      <c r="F253" s="246" t="s">
        <v>177</v>
      </c>
      <c r="G253" s="244"/>
      <c r="H253" s="247">
        <v>32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167</v>
      </c>
      <c r="AU253" s="253" t="s">
        <v>86</v>
      </c>
      <c r="AV253" s="14" t="s">
        <v>86</v>
      </c>
      <c r="AW253" s="14" t="s">
        <v>32</v>
      </c>
      <c r="AX253" s="14" t="s">
        <v>76</v>
      </c>
      <c r="AY253" s="253" t="s">
        <v>151</v>
      </c>
    </row>
    <row r="254" s="16" customFormat="1">
      <c r="A254" s="16"/>
      <c r="B254" s="265"/>
      <c r="C254" s="266"/>
      <c r="D254" s="234" t="s">
        <v>167</v>
      </c>
      <c r="E254" s="267" t="s">
        <v>1</v>
      </c>
      <c r="F254" s="268" t="s">
        <v>178</v>
      </c>
      <c r="G254" s="266"/>
      <c r="H254" s="269">
        <v>32.96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5" t="s">
        <v>167</v>
      </c>
      <c r="AU254" s="275" t="s">
        <v>86</v>
      </c>
      <c r="AV254" s="16" t="s">
        <v>158</v>
      </c>
      <c r="AW254" s="16" t="s">
        <v>32</v>
      </c>
      <c r="AX254" s="16" t="s">
        <v>84</v>
      </c>
      <c r="AY254" s="275" t="s">
        <v>151</v>
      </c>
    </row>
    <row r="255" s="2" customFormat="1" ht="37.8" customHeight="1">
      <c r="A255" s="39"/>
      <c r="B255" s="40"/>
      <c r="C255" s="219" t="s">
        <v>517</v>
      </c>
      <c r="D255" s="219" t="s">
        <v>154</v>
      </c>
      <c r="E255" s="220" t="s">
        <v>514</v>
      </c>
      <c r="F255" s="221" t="s">
        <v>515</v>
      </c>
      <c r="G255" s="222" t="s">
        <v>187</v>
      </c>
      <c r="H255" s="223">
        <v>1.6</v>
      </c>
      <c r="I255" s="224"/>
      <c r="J255" s="225">
        <f>ROUND(I255*H255,2)</f>
        <v>0</v>
      </c>
      <c r="K255" s="221" t="s">
        <v>181</v>
      </c>
      <c r="L255" s="45"/>
      <c r="M255" s="226" t="s">
        <v>1</v>
      </c>
      <c r="N255" s="227" t="s">
        <v>41</v>
      </c>
      <c r="O255" s="92"/>
      <c r="P255" s="228">
        <f>O255*H255</f>
        <v>0</v>
      </c>
      <c r="Q255" s="228">
        <v>0.00153</v>
      </c>
      <c r="R255" s="228">
        <f>Q255*H255</f>
        <v>0.002448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243</v>
      </c>
      <c r="AT255" s="230" t="s">
        <v>154</v>
      </c>
      <c r="AU255" s="230" t="s">
        <v>86</v>
      </c>
      <c r="AY255" s="18" t="s">
        <v>151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84</v>
      </c>
      <c r="BK255" s="231">
        <f>ROUND(I255*H255,2)</f>
        <v>0</v>
      </c>
      <c r="BL255" s="18" t="s">
        <v>243</v>
      </c>
      <c r="BM255" s="230" t="s">
        <v>516</v>
      </c>
    </row>
    <row r="256" s="2" customFormat="1" ht="33" customHeight="1">
      <c r="A256" s="39"/>
      <c r="B256" s="40"/>
      <c r="C256" s="281" t="s">
        <v>520</v>
      </c>
      <c r="D256" s="281" t="s">
        <v>313</v>
      </c>
      <c r="E256" s="282" t="s">
        <v>314</v>
      </c>
      <c r="F256" s="283" t="s">
        <v>315</v>
      </c>
      <c r="G256" s="284" t="s">
        <v>164</v>
      </c>
      <c r="H256" s="285">
        <v>0.576</v>
      </c>
      <c r="I256" s="286"/>
      <c r="J256" s="287">
        <f>ROUND(I256*H256,2)</f>
        <v>0</v>
      </c>
      <c r="K256" s="283" t="s">
        <v>181</v>
      </c>
      <c r="L256" s="288"/>
      <c r="M256" s="289" t="s">
        <v>1</v>
      </c>
      <c r="N256" s="290" t="s">
        <v>41</v>
      </c>
      <c r="O256" s="92"/>
      <c r="P256" s="228">
        <f>O256*H256</f>
        <v>0</v>
      </c>
      <c r="Q256" s="228">
        <v>0.021999999999999996</v>
      </c>
      <c r="R256" s="228">
        <f>Q256*H256</f>
        <v>0.012671999999999997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316</v>
      </c>
      <c r="AT256" s="230" t="s">
        <v>313</v>
      </c>
      <c r="AU256" s="230" t="s">
        <v>86</v>
      </c>
      <c r="AY256" s="18" t="s">
        <v>151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243</v>
      </c>
      <c r="BM256" s="230" t="s">
        <v>518</v>
      </c>
    </row>
    <row r="257" s="14" customFormat="1">
      <c r="A257" s="14"/>
      <c r="B257" s="243"/>
      <c r="C257" s="244"/>
      <c r="D257" s="234" t="s">
        <v>167</v>
      </c>
      <c r="E257" s="245" t="s">
        <v>1</v>
      </c>
      <c r="F257" s="246" t="s">
        <v>519</v>
      </c>
      <c r="G257" s="244"/>
      <c r="H257" s="247">
        <v>0.576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167</v>
      </c>
      <c r="AU257" s="253" t="s">
        <v>86</v>
      </c>
      <c r="AV257" s="14" t="s">
        <v>86</v>
      </c>
      <c r="AW257" s="14" t="s">
        <v>32</v>
      </c>
      <c r="AX257" s="14" t="s">
        <v>84</v>
      </c>
      <c r="AY257" s="253" t="s">
        <v>151</v>
      </c>
    </row>
    <row r="258" s="2" customFormat="1" ht="33" customHeight="1">
      <c r="A258" s="39"/>
      <c r="B258" s="40"/>
      <c r="C258" s="219" t="s">
        <v>521</v>
      </c>
      <c r="D258" s="219" t="s">
        <v>154</v>
      </c>
      <c r="E258" s="220" t="s">
        <v>308</v>
      </c>
      <c r="F258" s="221" t="s">
        <v>309</v>
      </c>
      <c r="G258" s="222" t="s">
        <v>187</v>
      </c>
      <c r="H258" s="223">
        <v>41.6</v>
      </c>
      <c r="I258" s="224"/>
      <c r="J258" s="225">
        <f>ROUND(I258*H258,2)</f>
        <v>0</v>
      </c>
      <c r="K258" s="221" t="s">
        <v>181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0.00058</v>
      </c>
      <c r="R258" s="228">
        <f>Q258*H258</f>
        <v>0.024128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243</v>
      </c>
      <c r="AT258" s="230" t="s">
        <v>154</v>
      </c>
      <c r="AU258" s="230" t="s">
        <v>86</v>
      </c>
      <c r="AY258" s="18" t="s">
        <v>151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243</v>
      </c>
      <c r="BM258" s="230" t="s">
        <v>310</v>
      </c>
    </row>
    <row r="259" s="14" customFormat="1">
      <c r="A259" s="14"/>
      <c r="B259" s="243"/>
      <c r="C259" s="244"/>
      <c r="D259" s="234" t="s">
        <v>167</v>
      </c>
      <c r="E259" s="245" t="s">
        <v>1</v>
      </c>
      <c r="F259" s="246" t="s">
        <v>311</v>
      </c>
      <c r="G259" s="244"/>
      <c r="H259" s="247">
        <v>9.6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167</v>
      </c>
      <c r="AU259" s="253" t="s">
        <v>86</v>
      </c>
      <c r="AV259" s="14" t="s">
        <v>86</v>
      </c>
      <c r="AW259" s="14" t="s">
        <v>32</v>
      </c>
      <c r="AX259" s="14" t="s">
        <v>76</v>
      </c>
      <c r="AY259" s="253" t="s">
        <v>151</v>
      </c>
    </row>
    <row r="260" s="14" customFormat="1">
      <c r="A260" s="14"/>
      <c r="B260" s="243"/>
      <c r="C260" s="244"/>
      <c r="D260" s="234" t="s">
        <v>167</v>
      </c>
      <c r="E260" s="245" t="s">
        <v>1</v>
      </c>
      <c r="F260" s="246" t="s">
        <v>177</v>
      </c>
      <c r="G260" s="244"/>
      <c r="H260" s="247">
        <v>32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167</v>
      </c>
      <c r="AU260" s="253" t="s">
        <v>86</v>
      </c>
      <c r="AV260" s="14" t="s">
        <v>86</v>
      </c>
      <c r="AW260" s="14" t="s">
        <v>32</v>
      </c>
      <c r="AX260" s="14" t="s">
        <v>76</v>
      </c>
      <c r="AY260" s="253" t="s">
        <v>151</v>
      </c>
    </row>
    <row r="261" s="16" customFormat="1">
      <c r="A261" s="16"/>
      <c r="B261" s="265"/>
      <c r="C261" s="266"/>
      <c r="D261" s="234" t="s">
        <v>167</v>
      </c>
      <c r="E261" s="267" t="s">
        <v>1</v>
      </c>
      <c r="F261" s="268" t="s">
        <v>178</v>
      </c>
      <c r="G261" s="266"/>
      <c r="H261" s="269">
        <v>41.6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5" t="s">
        <v>167</v>
      </c>
      <c r="AU261" s="275" t="s">
        <v>86</v>
      </c>
      <c r="AV261" s="16" t="s">
        <v>158</v>
      </c>
      <c r="AW261" s="16" t="s">
        <v>32</v>
      </c>
      <c r="AX261" s="16" t="s">
        <v>84</v>
      </c>
      <c r="AY261" s="275" t="s">
        <v>151</v>
      </c>
    </row>
    <row r="262" s="2" customFormat="1" ht="33" customHeight="1">
      <c r="A262" s="39"/>
      <c r="B262" s="40"/>
      <c r="C262" s="281" t="s">
        <v>522</v>
      </c>
      <c r="D262" s="281" t="s">
        <v>313</v>
      </c>
      <c r="E262" s="282" t="s">
        <v>314</v>
      </c>
      <c r="F262" s="283" t="s">
        <v>315</v>
      </c>
      <c r="G262" s="284" t="s">
        <v>164</v>
      </c>
      <c r="H262" s="285">
        <v>4.992</v>
      </c>
      <c r="I262" s="286"/>
      <c r="J262" s="287">
        <f>ROUND(I262*H262,2)</f>
        <v>0</v>
      </c>
      <c r="K262" s="283" t="s">
        <v>181</v>
      </c>
      <c r="L262" s="288"/>
      <c r="M262" s="289" t="s">
        <v>1</v>
      </c>
      <c r="N262" s="290" t="s">
        <v>41</v>
      </c>
      <c r="O262" s="92"/>
      <c r="P262" s="228">
        <f>O262*H262</f>
        <v>0</v>
      </c>
      <c r="Q262" s="228">
        <v>0.021999999999999996</v>
      </c>
      <c r="R262" s="228">
        <f>Q262*H262</f>
        <v>0.10982399999999998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316</v>
      </c>
      <c r="AT262" s="230" t="s">
        <v>313</v>
      </c>
      <c r="AU262" s="230" t="s">
        <v>86</v>
      </c>
      <c r="AY262" s="18" t="s">
        <v>151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243</v>
      </c>
      <c r="BM262" s="230" t="s">
        <v>317</v>
      </c>
    </row>
    <row r="263" s="14" customFormat="1">
      <c r="A263" s="14"/>
      <c r="B263" s="243"/>
      <c r="C263" s="244"/>
      <c r="D263" s="234" t="s">
        <v>167</v>
      </c>
      <c r="E263" s="245" t="s">
        <v>1</v>
      </c>
      <c r="F263" s="246" t="s">
        <v>318</v>
      </c>
      <c r="G263" s="244"/>
      <c r="H263" s="247">
        <v>1.152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167</v>
      </c>
      <c r="AU263" s="253" t="s">
        <v>86</v>
      </c>
      <c r="AV263" s="14" t="s">
        <v>86</v>
      </c>
      <c r="AW263" s="14" t="s">
        <v>32</v>
      </c>
      <c r="AX263" s="14" t="s">
        <v>76</v>
      </c>
      <c r="AY263" s="253" t="s">
        <v>151</v>
      </c>
    </row>
    <row r="264" s="14" customFormat="1">
      <c r="A264" s="14"/>
      <c r="B264" s="243"/>
      <c r="C264" s="244"/>
      <c r="D264" s="234" t="s">
        <v>167</v>
      </c>
      <c r="E264" s="245" t="s">
        <v>1</v>
      </c>
      <c r="F264" s="246" t="s">
        <v>319</v>
      </c>
      <c r="G264" s="244"/>
      <c r="H264" s="247">
        <v>3.84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167</v>
      </c>
      <c r="AU264" s="253" t="s">
        <v>86</v>
      </c>
      <c r="AV264" s="14" t="s">
        <v>86</v>
      </c>
      <c r="AW264" s="14" t="s">
        <v>32</v>
      </c>
      <c r="AX264" s="14" t="s">
        <v>76</v>
      </c>
      <c r="AY264" s="253" t="s">
        <v>151</v>
      </c>
    </row>
    <row r="265" s="16" customFormat="1">
      <c r="A265" s="16"/>
      <c r="B265" s="265"/>
      <c r="C265" s="266"/>
      <c r="D265" s="234" t="s">
        <v>167</v>
      </c>
      <c r="E265" s="267" t="s">
        <v>1</v>
      </c>
      <c r="F265" s="268" t="s">
        <v>178</v>
      </c>
      <c r="G265" s="266"/>
      <c r="H265" s="269">
        <v>4.992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5" t="s">
        <v>167</v>
      </c>
      <c r="AU265" s="275" t="s">
        <v>86</v>
      </c>
      <c r="AV265" s="16" t="s">
        <v>158</v>
      </c>
      <c r="AW265" s="16" t="s">
        <v>32</v>
      </c>
      <c r="AX265" s="16" t="s">
        <v>84</v>
      </c>
      <c r="AY265" s="275" t="s">
        <v>151</v>
      </c>
    </row>
    <row r="266" s="2" customFormat="1" ht="24.15" customHeight="1">
      <c r="A266" s="39"/>
      <c r="B266" s="40"/>
      <c r="C266" s="219" t="s">
        <v>523</v>
      </c>
      <c r="D266" s="219" t="s">
        <v>154</v>
      </c>
      <c r="E266" s="220" t="s">
        <v>321</v>
      </c>
      <c r="F266" s="221" t="s">
        <v>322</v>
      </c>
      <c r="G266" s="222" t="s">
        <v>242</v>
      </c>
      <c r="H266" s="276"/>
      <c r="I266" s="224"/>
      <c r="J266" s="225">
        <f>ROUND(I266*H266,2)</f>
        <v>0</v>
      </c>
      <c r="K266" s="221" t="s">
        <v>181</v>
      </c>
      <c r="L266" s="45"/>
      <c r="M266" s="226" t="s">
        <v>1</v>
      </c>
      <c r="N266" s="227" t="s">
        <v>41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243</v>
      </c>
      <c r="AT266" s="230" t="s">
        <v>154</v>
      </c>
      <c r="AU266" s="230" t="s">
        <v>86</v>
      </c>
      <c r="AY266" s="18" t="s">
        <v>151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84</v>
      </c>
      <c r="BK266" s="231">
        <f>ROUND(I266*H266,2)</f>
        <v>0</v>
      </c>
      <c r="BL266" s="18" t="s">
        <v>243</v>
      </c>
      <c r="BM266" s="230" t="s">
        <v>323</v>
      </c>
    </row>
    <row r="267" s="12" customFormat="1" ht="22.8" customHeight="1">
      <c r="A267" s="12"/>
      <c r="B267" s="203"/>
      <c r="C267" s="204"/>
      <c r="D267" s="205" t="s">
        <v>75</v>
      </c>
      <c r="E267" s="217" t="s">
        <v>324</v>
      </c>
      <c r="F267" s="217" t="s">
        <v>325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SUM(P268:P282)</f>
        <v>0</v>
      </c>
      <c r="Q267" s="211"/>
      <c r="R267" s="212">
        <f>SUM(R268:R282)</f>
        <v>0.35948219999999996</v>
      </c>
      <c r="S267" s="211"/>
      <c r="T267" s="213">
        <f>SUM(T268:T282)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86</v>
      </c>
      <c r="AT267" s="215" t="s">
        <v>75</v>
      </c>
      <c r="AU267" s="215" t="s">
        <v>84</v>
      </c>
      <c r="AY267" s="214" t="s">
        <v>151</v>
      </c>
      <c r="BK267" s="216">
        <f>SUM(BK268:BK282)</f>
        <v>0</v>
      </c>
    </row>
    <row r="268" s="2" customFormat="1" ht="24.15" customHeight="1">
      <c r="A268" s="39"/>
      <c r="B268" s="40"/>
      <c r="C268" s="219" t="s">
        <v>525</v>
      </c>
      <c r="D268" s="219" t="s">
        <v>154</v>
      </c>
      <c r="E268" s="220" t="s">
        <v>327</v>
      </c>
      <c r="F268" s="221" t="s">
        <v>328</v>
      </c>
      <c r="G268" s="222" t="s">
        <v>164</v>
      </c>
      <c r="H268" s="223">
        <v>47.74</v>
      </c>
      <c r="I268" s="224"/>
      <c r="J268" s="225">
        <f>ROUND(I268*H268,2)</f>
        <v>0</v>
      </c>
      <c r="K268" s="221" t="s">
        <v>181</v>
      </c>
      <c r="L268" s="45"/>
      <c r="M268" s="226" t="s">
        <v>1</v>
      </c>
      <c r="N268" s="227" t="s">
        <v>41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243</v>
      </c>
      <c r="AT268" s="230" t="s">
        <v>154</v>
      </c>
      <c r="AU268" s="230" t="s">
        <v>86</v>
      </c>
      <c r="AY268" s="18" t="s">
        <v>151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84</v>
      </c>
      <c r="BK268" s="231">
        <f>ROUND(I268*H268,2)</f>
        <v>0</v>
      </c>
      <c r="BL268" s="18" t="s">
        <v>243</v>
      </c>
      <c r="BM268" s="230" t="s">
        <v>329</v>
      </c>
    </row>
    <row r="269" s="14" customFormat="1">
      <c r="A269" s="14"/>
      <c r="B269" s="243"/>
      <c r="C269" s="244"/>
      <c r="D269" s="234" t="s">
        <v>167</v>
      </c>
      <c r="E269" s="245" t="s">
        <v>1</v>
      </c>
      <c r="F269" s="246" t="s">
        <v>524</v>
      </c>
      <c r="G269" s="244"/>
      <c r="H269" s="247">
        <v>47.74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167</v>
      </c>
      <c r="AU269" s="253" t="s">
        <v>86</v>
      </c>
      <c r="AV269" s="14" t="s">
        <v>86</v>
      </c>
      <c r="AW269" s="14" t="s">
        <v>32</v>
      </c>
      <c r="AX269" s="14" t="s">
        <v>84</v>
      </c>
      <c r="AY269" s="253" t="s">
        <v>151</v>
      </c>
    </row>
    <row r="270" s="2" customFormat="1" ht="16.5" customHeight="1">
      <c r="A270" s="39"/>
      <c r="B270" s="40"/>
      <c r="C270" s="219" t="s">
        <v>526</v>
      </c>
      <c r="D270" s="219" t="s">
        <v>154</v>
      </c>
      <c r="E270" s="220" t="s">
        <v>331</v>
      </c>
      <c r="F270" s="221" t="s">
        <v>332</v>
      </c>
      <c r="G270" s="222" t="s">
        <v>164</v>
      </c>
      <c r="H270" s="223">
        <v>47.74</v>
      </c>
      <c r="I270" s="224"/>
      <c r="J270" s="225">
        <f>ROUND(I270*H270,2)</f>
        <v>0</v>
      </c>
      <c r="K270" s="221" t="s">
        <v>181</v>
      </c>
      <c r="L270" s="45"/>
      <c r="M270" s="226" t="s">
        <v>1</v>
      </c>
      <c r="N270" s="227" t="s">
        <v>41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243</v>
      </c>
      <c r="AT270" s="230" t="s">
        <v>154</v>
      </c>
      <c r="AU270" s="230" t="s">
        <v>86</v>
      </c>
      <c r="AY270" s="18" t="s">
        <v>151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243</v>
      </c>
      <c r="BM270" s="230" t="s">
        <v>333</v>
      </c>
    </row>
    <row r="271" s="14" customFormat="1">
      <c r="A271" s="14"/>
      <c r="B271" s="243"/>
      <c r="C271" s="244"/>
      <c r="D271" s="234" t="s">
        <v>167</v>
      </c>
      <c r="E271" s="245" t="s">
        <v>1</v>
      </c>
      <c r="F271" s="246" t="s">
        <v>524</v>
      </c>
      <c r="G271" s="244"/>
      <c r="H271" s="247">
        <v>47.74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167</v>
      </c>
      <c r="AU271" s="253" t="s">
        <v>86</v>
      </c>
      <c r="AV271" s="14" t="s">
        <v>86</v>
      </c>
      <c r="AW271" s="14" t="s">
        <v>32</v>
      </c>
      <c r="AX271" s="14" t="s">
        <v>84</v>
      </c>
      <c r="AY271" s="253" t="s">
        <v>151</v>
      </c>
    </row>
    <row r="272" s="2" customFormat="1" ht="24.15" customHeight="1">
      <c r="A272" s="39"/>
      <c r="B272" s="40"/>
      <c r="C272" s="219" t="s">
        <v>527</v>
      </c>
      <c r="D272" s="219" t="s">
        <v>154</v>
      </c>
      <c r="E272" s="220" t="s">
        <v>335</v>
      </c>
      <c r="F272" s="221" t="s">
        <v>336</v>
      </c>
      <c r="G272" s="222" t="s">
        <v>164</v>
      </c>
      <c r="H272" s="223">
        <v>47.74</v>
      </c>
      <c r="I272" s="224"/>
      <c r="J272" s="225">
        <f>ROUND(I272*H272,2)</f>
        <v>0</v>
      </c>
      <c r="K272" s="221" t="s">
        <v>181</v>
      </c>
      <c r="L272" s="45"/>
      <c r="M272" s="226" t="s">
        <v>1</v>
      </c>
      <c r="N272" s="227" t="s">
        <v>41</v>
      </c>
      <c r="O272" s="92"/>
      <c r="P272" s="228">
        <f>O272*H272</f>
        <v>0</v>
      </c>
      <c r="Q272" s="228">
        <v>3E-05</v>
      </c>
      <c r="R272" s="228">
        <f>Q272*H272</f>
        <v>0.0014322000000000002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243</v>
      </c>
      <c r="AT272" s="230" t="s">
        <v>154</v>
      </c>
      <c r="AU272" s="230" t="s">
        <v>86</v>
      </c>
      <c r="AY272" s="18" t="s">
        <v>151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84</v>
      </c>
      <c r="BK272" s="231">
        <f>ROUND(I272*H272,2)</f>
        <v>0</v>
      </c>
      <c r="BL272" s="18" t="s">
        <v>243</v>
      </c>
      <c r="BM272" s="230" t="s">
        <v>337</v>
      </c>
    </row>
    <row r="273" s="14" customFormat="1">
      <c r="A273" s="14"/>
      <c r="B273" s="243"/>
      <c r="C273" s="244"/>
      <c r="D273" s="234" t="s">
        <v>167</v>
      </c>
      <c r="E273" s="245" t="s">
        <v>1</v>
      </c>
      <c r="F273" s="246" t="s">
        <v>524</v>
      </c>
      <c r="G273" s="244"/>
      <c r="H273" s="247">
        <v>47.74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167</v>
      </c>
      <c r="AU273" s="253" t="s">
        <v>86</v>
      </c>
      <c r="AV273" s="14" t="s">
        <v>86</v>
      </c>
      <c r="AW273" s="14" t="s">
        <v>32</v>
      </c>
      <c r="AX273" s="14" t="s">
        <v>84</v>
      </c>
      <c r="AY273" s="253" t="s">
        <v>151</v>
      </c>
    </row>
    <row r="274" s="2" customFormat="1" ht="33" customHeight="1">
      <c r="A274" s="39"/>
      <c r="B274" s="40"/>
      <c r="C274" s="219" t="s">
        <v>528</v>
      </c>
      <c r="D274" s="219" t="s">
        <v>154</v>
      </c>
      <c r="E274" s="220" t="s">
        <v>339</v>
      </c>
      <c r="F274" s="221" t="s">
        <v>340</v>
      </c>
      <c r="G274" s="222" t="s">
        <v>164</v>
      </c>
      <c r="H274" s="223">
        <v>47.74</v>
      </c>
      <c r="I274" s="224"/>
      <c r="J274" s="225">
        <f>ROUND(I274*H274,2)</f>
        <v>0</v>
      </c>
      <c r="K274" s="221" t="s">
        <v>165</v>
      </c>
      <c r="L274" s="45"/>
      <c r="M274" s="226" t="s">
        <v>1</v>
      </c>
      <c r="N274" s="227" t="s">
        <v>41</v>
      </c>
      <c r="O274" s="92"/>
      <c r="P274" s="228">
        <f>O274*H274</f>
        <v>0</v>
      </c>
      <c r="Q274" s="228">
        <v>0.0075</v>
      </c>
      <c r="R274" s="228">
        <f>Q274*H274</f>
        <v>0.35804999999999996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243</v>
      </c>
      <c r="AT274" s="230" t="s">
        <v>154</v>
      </c>
      <c r="AU274" s="230" t="s">
        <v>86</v>
      </c>
      <c r="AY274" s="18" t="s">
        <v>151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243</v>
      </c>
      <c r="BM274" s="230" t="s">
        <v>341</v>
      </c>
    </row>
    <row r="275" s="14" customFormat="1">
      <c r="A275" s="14"/>
      <c r="B275" s="243"/>
      <c r="C275" s="244"/>
      <c r="D275" s="234" t="s">
        <v>167</v>
      </c>
      <c r="E275" s="245" t="s">
        <v>1</v>
      </c>
      <c r="F275" s="246" t="s">
        <v>524</v>
      </c>
      <c r="G275" s="244"/>
      <c r="H275" s="247">
        <v>47.74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167</v>
      </c>
      <c r="AU275" s="253" t="s">
        <v>86</v>
      </c>
      <c r="AV275" s="14" t="s">
        <v>86</v>
      </c>
      <c r="AW275" s="14" t="s">
        <v>32</v>
      </c>
      <c r="AX275" s="14" t="s">
        <v>84</v>
      </c>
      <c r="AY275" s="253" t="s">
        <v>151</v>
      </c>
    </row>
    <row r="276" s="2" customFormat="1" ht="24.15" customHeight="1">
      <c r="A276" s="39"/>
      <c r="B276" s="40"/>
      <c r="C276" s="219" t="s">
        <v>529</v>
      </c>
      <c r="D276" s="219" t="s">
        <v>154</v>
      </c>
      <c r="E276" s="220" t="s">
        <v>343</v>
      </c>
      <c r="F276" s="221" t="s">
        <v>344</v>
      </c>
      <c r="G276" s="222" t="s">
        <v>242</v>
      </c>
      <c r="H276" s="276"/>
      <c r="I276" s="224"/>
      <c r="J276" s="225">
        <f>ROUND(I276*H276,2)</f>
        <v>0</v>
      </c>
      <c r="K276" s="221" t="s">
        <v>181</v>
      </c>
      <c r="L276" s="45"/>
      <c r="M276" s="226" t="s">
        <v>1</v>
      </c>
      <c r="N276" s="227" t="s">
        <v>41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243</v>
      </c>
      <c r="AT276" s="230" t="s">
        <v>154</v>
      </c>
      <c r="AU276" s="230" t="s">
        <v>86</v>
      </c>
      <c r="AY276" s="18" t="s">
        <v>151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0</v>
      </c>
      <c r="BL276" s="18" t="s">
        <v>243</v>
      </c>
      <c r="BM276" s="230" t="s">
        <v>345</v>
      </c>
    </row>
    <row r="277" s="2" customFormat="1" ht="24.15" customHeight="1">
      <c r="A277" s="39"/>
      <c r="B277" s="40"/>
      <c r="C277" s="219" t="s">
        <v>531</v>
      </c>
      <c r="D277" s="219" t="s">
        <v>154</v>
      </c>
      <c r="E277" s="220" t="s">
        <v>347</v>
      </c>
      <c r="F277" s="221" t="s">
        <v>348</v>
      </c>
      <c r="G277" s="222" t="s">
        <v>164</v>
      </c>
      <c r="H277" s="223">
        <v>47.74</v>
      </c>
      <c r="I277" s="224"/>
      <c r="J277" s="225">
        <f>ROUND(I277*H277,2)</f>
        <v>0</v>
      </c>
      <c r="K277" s="221" t="s">
        <v>1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243</v>
      </c>
      <c r="AT277" s="230" t="s">
        <v>154</v>
      </c>
      <c r="AU277" s="230" t="s">
        <v>86</v>
      </c>
      <c r="AY277" s="18" t="s">
        <v>151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243</v>
      </c>
      <c r="BM277" s="230" t="s">
        <v>349</v>
      </c>
    </row>
    <row r="278" s="14" customFormat="1">
      <c r="A278" s="14"/>
      <c r="B278" s="243"/>
      <c r="C278" s="244"/>
      <c r="D278" s="234" t="s">
        <v>167</v>
      </c>
      <c r="E278" s="245" t="s">
        <v>1</v>
      </c>
      <c r="F278" s="246" t="s">
        <v>524</v>
      </c>
      <c r="G278" s="244"/>
      <c r="H278" s="247">
        <v>47.74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167</v>
      </c>
      <c r="AU278" s="253" t="s">
        <v>86</v>
      </c>
      <c r="AV278" s="14" t="s">
        <v>86</v>
      </c>
      <c r="AW278" s="14" t="s">
        <v>32</v>
      </c>
      <c r="AX278" s="14" t="s">
        <v>84</v>
      </c>
      <c r="AY278" s="253" t="s">
        <v>151</v>
      </c>
    </row>
    <row r="279" s="2" customFormat="1" ht="16.5" customHeight="1">
      <c r="A279" s="39"/>
      <c r="B279" s="40"/>
      <c r="C279" s="219" t="s">
        <v>533</v>
      </c>
      <c r="D279" s="219" t="s">
        <v>154</v>
      </c>
      <c r="E279" s="220" t="s">
        <v>351</v>
      </c>
      <c r="F279" s="221" t="s">
        <v>352</v>
      </c>
      <c r="G279" s="222" t="s">
        <v>187</v>
      </c>
      <c r="H279" s="223">
        <v>40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41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243</v>
      </c>
      <c r="AT279" s="230" t="s">
        <v>154</v>
      </c>
      <c r="AU279" s="230" t="s">
        <v>86</v>
      </c>
      <c r="AY279" s="18" t="s">
        <v>151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84</v>
      </c>
      <c r="BK279" s="231">
        <f>ROUND(I279*H279,2)</f>
        <v>0</v>
      </c>
      <c r="BL279" s="18" t="s">
        <v>243</v>
      </c>
      <c r="BM279" s="230" t="s">
        <v>353</v>
      </c>
    </row>
    <row r="280" s="14" customFormat="1">
      <c r="A280" s="14"/>
      <c r="B280" s="243"/>
      <c r="C280" s="244"/>
      <c r="D280" s="234" t="s">
        <v>167</v>
      </c>
      <c r="E280" s="245" t="s">
        <v>1</v>
      </c>
      <c r="F280" s="246" t="s">
        <v>532</v>
      </c>
      <c r="G280" s="244"/>
      <c r="H280" s="247">
        <v>40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167</v>
      </c>
      <c r="AU280" s="253" t="s">
        <v>86</v>
      </c>
      <c r="AV280" s="14" t="s">
        <v>86</v>
      </c>
      <c r="AW280" s="14" t="s">
        <v>32</v>
      </c>
      <c r="AX280" s="14" t="s">
        <v>84</v>
      </c>
      <c r="AY280" s="253" t="s">
        <v>151</v>
      </c>
    </row>
    <row r="281" s="2" customFormat="1" ht="16.5" customHeight="1">
      <c r="A281" s="39"/>
      <c r="B281" s="40"/>
      <c r="C281" s="219" t="s">
        <v>536</v>
      </c>
      <c r="D281" s="219" t="s">
        <v>154</v>
      </c>
      <c r="E281" s="220" t="s">
        <v>356</v>
      </c>
      <c r="F281" s="221" t="s">
        <v>357</v>
      </c>
      <c r="G281" s="222" t="s">
        <v>187</v>
      </c>
      <c r="H281" s="223">
        <v>4</v>
      </c>
      <c r="I281" s="224"/>
      <c r="J281" s="225">
        <f>ROUND(I281*H281,2)</f>
        <v>0</v>
      </c>
      <c r="K281" s="221" t="s">
        <v>1</v>
      </c>
      <c r="L281" s="45"/>
      <c r="M281" s="226" t="s">
        <v>1</v>
      </c>
      <c r="N281" s="227" t="s">
        <v>41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243</v>
      </c>
      <c r="AT281" s="230" t="s">
        <v>154</v>
      </c>
      <c r="AU281" s="230" t="s">
        <v>86</v>
      </c>
      <c r="AY281" s="18" t="s">
        <v>151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84</v>
      </c>
      <c r="BK281" s="231">
        <f>ROUND(I281*H281,2)</f>
        <v>0</v>
      </c>
      <c r="BL281" s="18" t="s">
        <v>243</v>
      </c>
      <c r="BM281" s="230" t="s">
        <v>781</v>
      </c>
    </row>
    <row r="282" s="14" customFormat="1">
      <c r="A282" s="14"/>
      <c r="B282" s="243"/>
      <c r="C282" s="244"/>
      <c r="D282" s="234" t="s">
        <v>167</v>
      </c>
      <c r="E282" s="245" t="s">
        <v>1</v>
      </c>
      <c r="F282" s="246" t="s">
        <v>535</v>
      </c>
      <c r="G282" s="244"/>
      <c r="H282" s="247">
        <v>4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167</v>
      </c>
      <c r="AU282" s="253" t="s">
        <v>86</v>
      </c>
      <c r="AV282" s="14" t="s">
        <v>86</v>
      </c>
      <c r="AW282" s="14" t="s">
        <v>32</v>
      </c>
      <c r="AX282" s="14" t="s">
        <v>84</v>
      </c>
      <c r="AY282" s="253" t="s">
        <v>151</v>
      </c>
    </row>
    <row r="283" s="12" customFormat="1" ht="22.8" customHeight="1">
      <c r="A283" s="12"/>
      <c r="B283" s="203"/>
      <c r="C283" s="204"/>
      <c r="D283" s="205" t="s">
        <v>75</v>
      </c>
      <c r="E283" s="217" t="s">
        <v>360</v>
      </c>
      <c r="F283" s="217" t="s">
        <v>361</v>
      </c>
      <c r="G283" s="204"/>
      <c r="H283" s="204"/>
      <c r="I283" s="207"/>
      <c r="J283" s="218">
        <f>BK283</f>
        <v>0</v>
      </c>
      <c r="K283" s="204"/>
      <c r="L283" s="209"/>
      <c r="M283" s="210"/>
      <c r="N283" s="211"/>
      <c r="O283" s="211"/>
      <c r="P283" s="212">
        <f>P284</f>
        <v>0</v>
      </c>
      <c r="Q283" s="211"/>
      <c r="R283" s="212">
        <f>R284</f>
        <v>0</v>
      </c>
      <c r="S283" s="211"/>
      <c r="T283" s="213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86</v>
      </c>
      <c r="AT283" s="215" t="s">
        <v>75</v>
      </c>
      <c r="AU283" s="215" t="s">
        <v>84</v>
      </c>
      <c r="AY283" s="214" t="s">
        <v>151</v>
      </c>
      <c r="BK283" s="216">
        <f>BK284</f>
        <v>0</v>
      </c>
    </row>
    <row r="284" s="2" customFormat="1" ht="24.15" customHeight="1">
      <c r="A284" s="39"/>
      <c r="B284" s="40"/>
      <c r="C284" s="219" t="s">
        <v>538</v>
      </c>
      <c r="D284" s="219" t="s">
        <v>154</v>
      </c>
      <c r="E284" s="220" t="s">
        <v>363</v>
      </c>
      <c r="F284" s="221" t="s">
        <v>364</v>
      </c>
      <c r="G284" s="222" t="s">
        <v>203</v>
      </c>
      <c r="H284" s="223">
        <v>3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41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243</v>
      </c>
      <c r="AT284" s="230" t="s">
        <v>154</v>
      </c>
      <c r="AU284" s="230" t="s">
        <v>86</v>
      </c>
      <c r="AY284" s="18" t="s">
        <v>151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84</v>
      </c>
      <c r="BK284" s="231">
        <f>ROUND(I284*H284,2)</f>
        <v>0</v>
      </c>
      <c r="BL284" s="18" t="s">
        <v>243</v>
      </c>
      <c r="BM284" s="230" t="s">
        <v>782</v>
      </c>
    </row>
    <row r="285" s="12" customFormat="1" ht="22.8" customHeight="1">
      <c r="A285" s="12"/>
      <c r="B285" s="203"/>
      <c r="C285" s="204"/>
      <c r="D285" s="205" t="s">
        <v>75</v>
      </c>
      <c r="E285" s="217" t="s">
        <v>366</v>
      </c>
      <c r="F285" s="217" t="s">
        <v>367</v>
      </c>
      <c r="G285" s="204"/>
      <c r="H285" s="204"/>
      <c r="I285" s="207"/>
      <c r="J285" s="218">
        <f>BK285</f>
        <v>0</v>
      </c>
      <c r="K285" s="204"/>
      <c r="L285" s="209"/>
      <c r="M285" s="210"/>
      <c r="N285" s="211"/>
      <c r="O285" s="211"/>
      <c r="P285" s="212">
        <f>SUM(P286:P310)</f>
        <v>0</v>
      </c>
      <c r="Q285" s="211"/>
      <c r="R285" s="212">
        <f>SUM(R286:R310)</f>
        <v>0.15686000000000003</v>
      </c>
      <c r="S285" s="211"/>
      <c r="T285" s="213">
        <f>SUM(T286:T310)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4" t="s">
        <v>86</v>
      </c>
      <c r="AT285" s="215" t="s">
        <v>75</v>
      </c>
      <c r="AU285" s="215" t="s">
        <v>84</v>
      </c>
      <c r="AY285" s="214" t="s">
        <v>151</v>
      </c>
      <c r="BK285" s="216">
        <f>SUM(BK286:BK310)</f>
        <v>0</v>
      </c>
    </row>
    <row r="286" s="2" customFormat="1" ht="24.15" customHeight="1">
      <c r="A286" s="39"/>
      <c r="B286" s="40"/>
      <c r="C286" s="219" t="s">
        <v>542</v>
      </c>
      <c r="D286" s="219" t="s">
        <v>154</v>
      </c>
      <c r="E286" s="220" t="s">
        <v>369</v>
      </c>
      <c r="F286" s="221" t="s">
        <v>370</v>
      </c>
      <c r="G286" s="222" t="s">
        <v>164</v>
      </c>
      <c r="H286" s="223">
        <v>313.72000000000004</v>
      </c>
      <c r="I286" s="224"/>
      <c r="J286" s="225">
        <f>ROUND(I286*H286,2)</f>
        <v>0</v>
      </c>
      <c r="K286" s="221" t="s">
        <v>165</v>
      </c>
      <c r="L286" s="45"/>
      <c r="M286" s="226" t="s">
        <v>1</v>
      </c>
      <c r="N286" s="227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243</v>
      </c>
      <c r="AT286" s="230" t="s">
        <v>154</v>
      </c>
      <c r="AU286" s="230" t="s">
        <v>86</v>
      </c>
      <c r="AY286" s="18" t="s">
        <v>151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243</v>
      </c>
      <c r="BM286" s="230" t="s">
        <v>371</v>
      </c>
    </row>
    <row r="287" s="14" customFormat="1">
      <c r="A287" s="14"/>
      <c r="B287" s="243"/>
      <c r="C287" s="244"/>
      <c r="D287" s="234" t="s">
        <v>167</v>
      </c>
      <c r="E287" s="245" t="s">
        <v>1</v>
      </c>
      <c r="F287" s="246" t="s">
        <v>372</v>
      </c>
      <c r="G287" s="244"/>
      <c r="H287" s="247">
        <v>32.76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167</v>
      </c>
      <c r="AU287" s="253" t="s">
        <v>86</v>
      </c>
      <c r="AV287" s="14" t="s">
        <v>86</v>
      </c>
      <c r="AW287" s="14" t="s">
        <v>32</v>
      </c>
      <c r="AX287" s="14" t="s">
        <v>76</v>
      </c>
      <c r="AY287" s="253" t="s">
        <v>151</v>
      </c>
    </row>
    <row r="288" s="14" customFormat="1">
      <c r="A288" s="14"/>
      <c r="B288" s="243"/>
      <c r="C288" s="244"/>
      <c r="D288" s="234" t="s">
        <v>167</v>
      </c>
      <c r="E288" s="245" t="s">
        <v>1</v>
      </c>
      <c r="F288" s="246" t="s">
        <v>373</v>
      </c>
      <c r="G288" s="244"/>
      <c r="H288" s="247">
        <v>59.28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167</v>
      </c>
      <c r="AU288" s="253" t="s">
        <v>86</v>
      </c>
      <c r="AV288" s="14" t="s">
        <v>86</v>
      </c>
      <c r="AW288" s="14" t="s">
        <v>32</v>
      </c>
      <c r="AX288" s="14" t="s">
        <v>76</v>
      </c>
      <c r="AY288" s="253" t="s">
        <v>151</v>
      </c>
    </row>
    <row r="289" s="14" customFormat="1">
      <c r="A289" s="14"/>
      <c r="B289" s="243"/>
      <c r="C289" s="244"/>
      <c r="D289" s="234" t="s">
        <v>167</v>
      </c>
      <c r="E289" s="245" t="s">
        <v>1</v>
      </c>
      <c r="F289" s="246" t="s">
        <v>539</v>
      </c>
      <c r="G289" s="244"/>
      <c r="H289" s="247">
        <v>48.1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167</v>
      </c>
      <c r="AU289" s="253" t="s">
        <v>86</v>
      </c>
      <c r="AV289" s="14" t="s">
        <v>86</v>
      </c>
      <c r="AW289" s="14" t="s">
        <v>32</v>
      </c>
      <c r="AX289" s="14" t="s">
        <v>76</v>
      </c>
      <c r="AY289" s="253" t="s">
        <v>151</v>
      </c>
    </row>
    <row r="290" s="14" customFormat="1">
      <c r="A290" s="14"/>
      <c r="B290" s="243"/>
      <c r="C290" s="244"/>
      <c r="D290" s="234" t="s">
        <v>167</v>
      </c>
      <c r="E290" s="245" t="s">
        <v>1</v>
      </c>
      <c r="F290" s="246" t="s">
        <v>540</v>
      </c>
      <c r="G290" s="244"/>
      <c r="H290" s="247">
        <v>59.08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167</v>
      </c>
      <c r="AU290" s="253" t="s">
        <v>86</v>
      </c>
      <c r="AV290" s="14" t="s">
        <v>86</v>
      </c>
      <c r="AW290" s="14" t="s">
        <v>32</v>
      </c>
      <c r="AX290" s="14" t="s">
        <v>76</v>
      </c>
      <c r="AY290" s="253" t="s">
        <v>151</v>
      </c>
    </row>
    <row r="291" s="15" customFormat="1">
      <c r="A291" s="15"/>
      <c r="B291" s="254"/>
      <c r="C291" s="255"/>
      <c r="D291" s="234" t="s">
        <v>167</v>
      </c>
      <c r="E291" s="256" t="s">
        <v>1</v>
      </c>
      <c r="F291" s="257" t="s">
        <v>175</v>
      </c>
      <c r="G291" s="255"/>
      <c r="H291" s="258">
        <v>199.21999999999997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167</v>
      </c>
      <c r="AU291" s="264" t="s">
        <v>86</v>
      </c>
      <c r="AV291" s="15" t="s">
        <v>176</v>
      </c>
      <c r="AW291" s="15" t="s">
        <v>32</v>
      </c>
      <c r="AX291" s="15" t="s">
        <v>76</v>
      </c>
      <c r="AY291" s="264" t="s">
        <v>151</v>
      </c>
    </row>
    <row r="292" s="14" customFormat="1">
      <c r="A292" s="14"/>
      <c r="B292" s="243"/>
      <c r="C292" s="244"/>
      <c r="D292" s="234" t="s">
        <v>167</v>
      </c>
      <c r="E292" s="245" t="s">
        <v>1</v>
      </c>
      <c r="F292" s="246" t="s">
        <v>541</v>
      </c>
      <c r="G292" s="244"/>
      <c r="H292" s="247">
        <v>114.5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167</v>
      </c>
      <c r="AU292" s="253" t="s">
        <v>86</v>
      </c>
      <c r="AV292" s="14" t="s">
        <v>86</v>
      </c>
      <c r="AW292" s="14" t="s">
        <v>32</v>
      </c>
      <c r="AX292" s="14" t="s">
        <v>76</v>
      </c>
      <c r="AY292" s="253" t="s">
        <v>151</v>
      </c>
    </row>
    <row r="293" s="16" customFormat="1">
      <c r="A293" s="16"/>
      <c r="B293" s="265"/>
      <c r="C293" s="266"/>
      <c r="D293" s="234" t="s">
        <v>167</v>
      </c>
      <c r="E293" s="267" t="s">
        <v>1</v>
      </c>
      <c r="F293" s="268" t="s">
        <v>178</v>
      </c>
      <c r="G293" s="266"/>
      <c r="H293" s="269">
        <v>313.71999999999996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75" t="s">
        <v>167</v>
      </c>
      <c r="AU293" s="275" t="s">
        <v>86</v>
      </c>
      <c r="AV293" s="16" t="s">
        <v>158</v>
      </c>
      <c r="AW293" s="16" t="s">
        <v>32</v>
      </c>
      <c r="AX293" s="16" t="s">
        <v>84</v>
      </c>
      <c r="AY293" s="275" t="s">
        <v>151</v>
      </c>
    </row>
    <row r="294" s="2" customFormat="1" ht="24.15" customHeight="1">
      <c r="A294" s="39"/>
      <c r="B294" s="40"/>
      <c r="C294" s="219" t="s">
        <v>395</v>
      </c>
      <c r="D294" s="219" t="s">
        <v>154</v>
      </c>
      <c r="E294" s="220" t="s">
        <v>381</v>
      </c>
      <c r="F294" s="221" t="s">
        <v>382</v>
      </c>
      <c r="G294" s="222" t="s">
        <v>164</v>
      </c>
      <c r="H294" s="223">
        <v>313.72000000000004</v>
      </c>
      <c r="I294" s="224"/>
      <c r="J294" s="225">
        <f>ROUND(I294*H294,2)</f>
        <v>0</v>
      </c>
      <c r="K294" s="221" t="s">
        <v>181</v>
      </c>
      <c r="L294" s="45"/>
      <c r="M294" s="226" t="s">
        <v>1</v>
      </c>
      <c r="N294" s="227" t="s">
        <v>41</v>
      </c>
      <c r="O294" s="92"/>
      <c r="P294" s="228">
        <f>O294*H294</f>
        <v>0</v>
      </c>
      <c r="Q294" s="228">
        <v>0.00021</v>
      </c>
      <c r="R294" s="228">
        <f>Q294*H294</f>
        <v>0.065881200000000016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243</v>
      </c>
      <c r="AT294" s="230" t="s">
        <v>154</v>
      </c>
      <c r="AU294" s="230" t="s">
        <v>86</v>
      </c>
      <c r="AY294" s="18" t="s">
        <v>151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0</v>
      </c>
      <c r="BL294" s="18" t="s">
        <v>243</v>
      </c>
      <c r="BM294" s="230" t="s">
        <v>383</v>
      </c>
    </row>
    <row r="295" s="14" customFormat="1">
      <c r="A295" s="14"/>
      <c r="B295" s="243"/>
      <c r="C295" s="244"/>
      <c r="D295" s="234" t="s">
        <v>167</v>
      </c>
      <c r="E295" s="245" t="s">
        <v>1</v>
      </c>
      <c r="F295" s="246" t="s">
        <v>372</v>
      </c>
      <c r="G295" s="244"/>
      <c r="H295" s="247">
        <v>32.76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167</v>
      </c>
      <c r="AU295" s="253" t="s">
        <v>86</v>
      </c>
      <c r="AV295" s="14" t="s">
        <v>86</v>
      </c>
      <c r="AW295" s="14" t="s">
        <v>32</v>
      </c>
      <c r="AX295" s="14" t="s">
        <v>76</v>
      </c>
      <c r="AY295" s="253" t="s">
        <v>151</v>
      </c>
    </row>
    <row r="296" s="14" customFormat="1">
      <c r="A296" s="14"/>
      <c r="B296" s="243"/>
      <c r="C296" s="244"/>
      <c r="D296" s="234" t="s">
        <v>167</v>
      </c>
      <c r="E296" s="245" t="s">
        <v>1</v>
      </c>
      <c r="F296" s="246" t="s">
        <v>373</v>
      </c>
      <c r="G296" s="244"/>
      <c r="H296" s="247">
        <v>59.28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167</v>
      </c>
      <c r="AU296" s="253" t="s">
        <v>86</v>
      </c>
      <c r="AV296" s="14" t="s">
        <v>86</v>
      </c>
      <c r="AW296" s="14" t="s">
        <v>32</v>
      </c>
      <c r="AX296" s="14" t="s">
        <v>76</v>
      </c>
      <c r="AY296" s="253" t="s">
        <v>151</v>
      </c>
    </row>
    <row r="297" s="14" customFormat="1">
      <c r="A297" s="14"/>
      <c r="B297" s="243"/>
      <c r="C297" s="244"/>
      <c r="D297" s="234" t="s">
        <v>167</v>
      </c>
      <c r="E297" s="245" t="s">
        <v>1</v>
      </c>
      <c r="F297" s="246" t="s">
        <v>539</v>
      </c>
      <c r="G297" s="244"/>
      <c r="H297" s="247">
        <v>48.1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167</v>
      </c>
      <c r="AU297" s="253" t="s">
        <v>86</v>
      </c>
      <c r="AV297" s="14" t="s">
        <v>86</v>
      </c>
      <c r="AW297" s="14" t="s">
        <v>32</v>
      </c>
      <c r="AX297" s="14" t="s">
        <v>76</v>
      </c>
      <c r="AY297" s="253" t="s">
        <v>151</v>
      </c>
    </row>
    <row r="298" s="14" customFormat="1">
      <c r="A298" s="14"/>
      <c r="B298" s="243"/>
      <c r="C298" s="244"/>
      <c r="D298" s="234" t="s">
        <v>167</v>
      </c>
      <c r="E298" s="245" t="s">
        <v>1</v>
      </c>
      <c r="F298" s="246" t="s">
        <v>540</v>
      </c>
      <c r="G298" s="244"/>
      <c r="H298" s="247">
        <v>59.08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167</v>
      </c>
      <c r="AU298" s="253" t="s">
        <v>86</v>
      </c>
      <c r="AV298" s="14" t="s">
        <v>86</v>
      </c>
      <c r="AW298" s="14" t="s">
        <v>32</v>
      </c>
      <c r="AX298" s="14" t="s">
        <v>76</v>
      </c>
      <c r="AY298" s="253" t="s">
        <v>151</v>
      </c>
    </row>
    <row r="299" s="15" customFormat="1">
      <c r="A299" s="15"/>
      <c r="B299" s="254"/>
      <c r="C299" s="255"/>
      <c r="D299" s="234" t="s">
        <v>167</v>
      </c>
      <c r="E299" s="256" t="s">
        <v>1</v>
      </c>
      <c r="F299" s="257" t="s">
        <v>175</v>
      </c>
      <c r="G299" s="255"/>
      <c r="H299" s="258">
        <v>199.21999999999997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167</v>
      </c>
      <c r="AU299" s="264" t="s">
        <v>86</v>
      </c>
      <c r="AV299" s="15" t="s">
        <v>176</v>
      </c>
      <c r="AW299" s="15" t="s">
        <v>32</v>
      </c>
      <c r="AX299" s="15" t="s">
        <v>76</v>
      </c>
      <c r="AY299" s="264" t="s">
        <v>151</v>
      </c>
    </row>
    <row r="300" s="14" customFormat="1">
      <c r="A300" s="14"/>
      <c r="B300" s="243"/>
      <c r="C300" s="244"/>
      <c r="D300" s="234" t="s">
        <v>167</v>
      </c>
      <c r="E300" s="245" t="s">
        <v>1</v>
      </c>
      <c r="F300" s="246" t="s">
        <v>541</v>
      </c>
      <c r="G300" s="244"/>
      <c r="H300" s="247">
        <v>114.5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167</v>
      </c>
      <c r="AU300" s="253" t="s">
        <v>86</v>
      </c>
      <c r="AV300" s="14" t="s">
        <v>86</v>
      </c>
      <c r="AW300" s="14" t="s">
        <v>32</v>
      </c>
      <c r="AX300" s="14" t="s">
        <v>76</v>
      </c>
      <c r="AY300" s="253" t="s">
        <v>151</v>
      </c>
    </row>
    <row r="301" s="16" customFormat="1">
      <c r="A301" s="16"/>
      <c r="B301" s="265"/>
      <c r="C301" s="266"/>
      <c r="D301" s="234" t="s">
        <v>167</v>
      </c>
      <c r="E301" s="267" t="s">
        <v>1</v>
      </c>
      <c r="F301" s="268" t="s">
        <v>178</v>
      </c>
      <c r="G301" s="266"/>
      <c r="H301" s="269">
        <v>313.71999999999996</v>
      </c>
      <c r="I301" s="270"/>
      <c r="J301" s="266"/>
      <c r="K301" s="266"/>
      <c r="L301" s="271"/>
      <c r="M301" s="272"/>
      <c r="N301" s="273"/>
      <c r="O301" s="273"/>
      <c r="P301" s="273"/>
      <c r="Q301" s="273"/>
      <c r="R301" s="273"/>
      <c r="S301" s="273"/>
      <c r="T301" s="274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75" t="s">
        <v>167</v>
      </c>
      <c r="AU301" s="275" t="s">
        <v>86</v>
      </c>
      <c r="AV301" s="16" t="s">
        <v>158</v>
      </c>
      <c r="AW301" s="16" t="s">
        <v>32</v>
      </c>
      <c r="AX301" s="16" t="s">
        <v>84</v>
      </c>
      <c r="AY301" s="275" t="s">
        <v>151</v>
      </c>
    </row>
    <row r="302" s="2" customFormat="1" ht="24.15" customHeight="1">
      <c r="A302" s="39"/>
      <c r="B302" s="40"/>
      <c r="C302" s="219" t="s">
        <v>543</v>
      </c>
      <c r="D302" s="219" t="s">
        <v>154</v>
      </c>
      <c r="E302" s="220" t="s">
        <v>385</v>
      </c>
      <c r="F302" s="221" t="s">
        <v>386</v>
      </c>
      <c r="G302" s="222" t="s">
        <v>164</v>
      </c>
      <c r="H302" s="223">
        <v>313.72000000000004</v>
      </c>
      <c r="I302" s="224"/>
      <c r="J302" s="225">
        <f>ROUND(I302*H302,2)</f>
        <v>0</v>
      </c>
      <c r="K302" s="221" t="s">
        <v>181</v>
      </c>
      <c r="L302" s="45"/>
      <c r="M302" s="226" t="s">
        <v>1</v>
      </c>
      <c r="N302" s="227" t="s">
        <v>41</v>
      </c>
      <c r="O302" s="92"/>
      <c r="P302" s="228">
        <f>O302*H302</f>
        <v>0</v>
      </c>
      <c r="Q302" s="228">
        <v>0.00029</v>
      </c>
      <c r="R302" s="228">
        <f>Q302*H302</f>
        <v>0.090978800000000016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243</v>
      </c>
      <c r="AT302" s="230" t="s">
        <v>154</v>
      </c>
      <c r="AU302" s="230" t="s">
        <v>86</v>
      </c>
      <c r="AY302" s="18" t="s">
        <v>151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84</v>
      </c>
      <c r="BK302" s="231">
        <f>ROUND(I302*H302,2)</f>
        <v>0</v>
      </c>
      <c r="BL302" s="18" t="s">
        <v>243</v>
      </c>
      <c r="BM302" s="230" t="s">
        <v>387</v>
      </c>
    </row>
    <row r="303" s="2" customFormat="1">
      <c r="A303" s="39"/>
      <c r="B303" s="40"/>
      <c r="C303" s="41"/>
      <c r="D303" s="234" t="s">
        <v>265</v>
      </c>
      <c r="E303" s="41"/>
      <c r="F303" s="277" t="s">
        <v>388</v>
      </c>
      <c r="G303" s="41"/>
      <c r="H303" s="41"/>
      <c r="I303" s="278"/>
      <c r="J303" s="41"/>
      <c r="K303" s="41"/>
      <c r="L303" s="45"/>
      <c r="M303" s="279"/>
      <c r="N303" s="280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265</v>
      </c>
      <c r="AU303" s="18" t="s">
        <v>86</v>
      </c>
    </row>
    <row r="304" s="14" customFormat="1">
      <c r="A304" s="14"/>
      <c r="B304" s="243"/>
      <c r="C304" s="244"/>
      <c r="D304" s="234" t="s">
        <v>167</v>
      </c>
      <c r="E304" s="245" t="s">
        <v>1</v>
      </c>
      <c r="F304" s="246" t="s">
        <v>372</v>
      </c>
      <c r="G304" s="244"/>
      <c r="H304" s="247">
        <v>32.76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167</v>
      </c>
      <c r="AU304" s="253" t="s">
        <v>86</v>
      </c>
      <c r="AV304" s="14" t="s">
        <v>86</v>
      </c>
      <c r="AW304" s="14" t="s">
        <v>32</v>
      </c>
      <c r="AX304" s="14" t="s">
        <v>76</v>
      </c>
      <c r="AY304" s="253" t="s">
        <v>151</v>
      </c>
    </row>
    <row r="305" s="14" customFormat="1">
      <c r="A305" s="14"/>
      <c r="B305" s="243"/>
      <c r="C305" s="244"/>
      <c r="D305" s="234" t="s">
        <v>167</v>
      </c>
      <c r="E305" s="245" t="s">
        <v>1</v>
      </c>
      <c r="F305" s="246" t="s">
        <v>373</v>
      </c>
      <c r="G305" s="244"/>
      <c r="H305" s="247">
        <v>59.28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167</v>
      </c>
      <c r="AU305" s="253" t="s">
        <v>86</v>
      </c>
      <c r="AV305" s="14" t="s">
        <v>86</v>
      </c>
      <c r="AW305" s="14" t="s">
        <v>32</v>
      </c>
      <c r="AX305" s="14" t="s">
        <v>76</v>
      </c>
      <c r="AY305" s="253" t="s">
        <v>151</v>
      </c>
    </row>
    <row r="306" s="14" customFormat="1">
      <c r="A306" s="14"/>
      <c r="B306" s="243"/>
      <c r="C306" s="244"/>
      <c r="D306" s="234" t="s">
        <v>167</v>
      </c>
      <c r="E306" s="245" t="s">
        <v>1</v>
      </c>
      <c r="F306" s="246" t="s">
        <v>539</v>
      </c>
      <c r="G306" s="244"/>
      <c r="H306" s="247">
        <v>48.1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167</v>
      </c>
      <c r="AU306" s="253" t="s">
        <v>86</v>
      </c>
      <c r="AV306" s="14" t="s">
        <v>86</v>
      </c>
      <c r="AW306" s="14" t="s">
        <v>32</v>
      </c>
      <c r="AX306" s="14" t="s">
        <v>76</v>
      </c>
      <c r="AY306" s="253" t="s">
        <v>151</v>
      </c>
    </row>
    <row r="307" s="14" customFormat="1">
      <c r="A307" s="14"/>
      <c r="B307" s="243"/>
      <c r="C307" s="244"/>
      <c r="D307" s="234" t="s">
        <v>167</v>
      </c>
      <c r="E307" s="245" t="s">
        <v>1</v>
      </c>
      <c r="F307" s="246" t="s">
        <v>540</v>
      </c>
      <c r="G307" s="244"/>
      <c r="H307" s="247">
        <v>59.08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167</v>
      </c>
      <c r="AU307" s="253" t="s">
        <v>86</v>
      </c>
      <c r="AV307" s="14" t="s">
        <v>86</v>
      </c>
      <c r="AW307" s="14" t="s">
        <v>32</v>
      </c>
      <c r="AX307" s="14" t="s">
        <v>76</v>
      </c>
      <c r="AY307" s="253" t="s">
        <v>151</v>
      </c>
    </row>
    <row r="308" s="15" customFormat="1">
      <c r="A308" s="15"/>
      <c r="B308" s="254"/>
      <c r="C308" s="255"/>
      <c r="D308" s="234" t="s">
        <v>167</v>
      </c>
      <c r="E308" s="256" t="s">
        <v>1</v>
      </c>
      <c r="F308" s="257" t="s">
        <v>175</v>
      </c>
      <c r="G308" s="255"/>
      <c r="H308" s="258">
        <v>199.21999999999997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4" t="s">
        <v>167</v>
      </c>
      <c r="AU308" s="264" t="s">
        <v>86</v>
      </c>
      <c r="AV308" s="15" t="s">
        <v>176</v>
      </c>
      <c r="AW308" s="15" t="s">
        <v>32</v>
      </c>
      <c r="AX308" s="15" t="s">
        <v>76</v>
      </c>
      <c r="AY308" s="264" t="s">
        <v>151</v>
      </c>
    </row>
    <row r="309" s="14" customFormat="1">
      <c r="A309" s="14"/>
      <c r="B309" s="243"/>
      <c r="C309" s="244"/>
      <c r="D309" s="234" t="s">
        <v>167</v>
      </c>
      <c r="E309" s="245" t="s">
        <v>1</v>
      </c>
      <c r="F309" s="246" t="s">
        <v>541</v>
      </c>
      <c r="G309" s="244"/>
      <c r="H309" s="247">
        <v>114.5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167</v>
      </c>
      <c r="AU309" s="253" t="s">
        <v>86</v>
      </c>
      <c r="AV309" s="14" t="s">
        <v>86</v>
      </c>
      <c r="AW309" s="14" t="s">
        <v>32</v>
      </c>
      <c r="AX309" s="14" t="s">
        <v>76</v>
      </c>
      <c r="AY309" s="253" t="s">
        <v>151</v>
      </c>
    </row>
    <row r="310" s="16" customFormat="1">
      <c r="A310" s="16"/>
      <c r="B310" s="265"/>
      <c r="C310" s="266"/>
      <c r="D310" s="234" t="s">
        <v>167</v>
      </c>
      <c r="E310" s="267" t="s">
        <v>1</v>
      </c>
      <c r="F310" s="268" t="s">
        <v>178</v>
      </c>
      <c r="G310" s="266"/>
      <c r="H310" s="269">
        <v>313.71999999999996</v>
      </c>
      <c r="I310" s="270"/>
      <c r="J310" s="266"/>
      <c r="K310" s="266"/>
      <c r="L310" s="271"/>
      <c r="M310" s="272"/>
      <c r="N310" s="273"/>
      <c r="O310" s="273"/>
      <c r="P310" s="273"/>
      <c r="Q310" s="273"/>
      <c r="R310" s="273"/>
      <c r="S310" s="273"/>
      <c r="T310" s="274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75" t="s">
        <v>167</v>
      </c>
      <c r="AU310" s="275" t="s">
        <v>86</v>
      </c>
      <c r="AV310" s="16" t="s">
        <v>158</v>
      </c>
      <c r="AW310" s="16" t="s">
        <v>32</v>
      </c>
      <c r="AX310" s="16" t="s">
        <v>84</v>
      </c>
      <c r="AY310" s="275" t="s">
        <v>151</v>
      </c>
    </row>
    <row r="311" s="12" customFormat="1" ht="25.92" customHeight="1">
      <c r="A311" s="12"/>
      <c r="B311" s="203"/>
      <c r="C311" s="204"/>
      <c r="D311" s="205" t="s">
        <v>75</v>
      </c>
      <c r="E311" s="206" t="s">
        <v>313</v>
      </c>
      <c r="F311" s="206" t="s">
        <v>389</v>
      </c>
      <c r="G311" s="204"/>
      <c r="H311" s="204"/>
      <c r="I311" s="207"/>
      <c r="J311" s="208">
        <f>BK311</f>
        <v>0</v>
      </c>
      <c r="K311" s="204"/>
      <c r="L311" s="209"/>
      <c r="M311" s="210"/>
      <c r="N311" s="211"/>
      <c r="O311" s="211"/>
      <c r="P311" s="212">
        <f>P312</f>
        <v>0</v>
      </c>
      <c r="Q311" s="211"/>
      <c r="R311" s="212">
        <f>R312</f>
        <v>0</v>
      </c>
      <c r="S311" s="211"/>
      <c r="T311" s="213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4" t="s">
        <v>176</v>
      </c>
      <c r="AT311" s="215" t="s">
        <v>75</v>
      </c>
      <c r="AU311" s="215" t="s">
        <v>76</v>
      </c>
      <c r="AY311" s="214" t="s">
        <v>151</v>
      </c>
      <c r="BK311" s="216">
        <f>BK312</f>
        <v>0</v>
      </c>
    </row>
    <row r="312" s="12" customFormat="1" ht="22.8" customHeight="1">
      <c r="A312" s="12"/>
      <c r="B312" s="203"/>
      <c r="C312" s="204"/>
      <c r="D312" s="205" t="s">
        <v>75</v>
      </c>
      <c r="E312" s="217" t="s">
        <v>390</v>
      </c>
      <c r="F312" s="217" t="s">
        <v>391</v>
      </c>
      <c r="G312" s="204"/>
      <c r="H312" s="204"/>
      <c r="I312" s="207"/>
      <c r="J312" s="218">
        <f>BK312</f>
        <v>0</v>
      </c>
      <c r="K312" s="204"/>
      <c r="L312" s="209"/>
      <c r="M312" s="210"/>
      <c r="N312" s="211"/>
      <c r="O312" s="211"/>
      <c r="P312" s="212">
        <f>SUM(P313:P314)</f>
        <v>0</v>
      </c>
      <c r="Q312" s="211"/>
      <c r="R312" s="212">
        <f>SUM(R313:R314)</f>
        <v>0</v>
      </c>
      <c r="S312" s="211"/>
      <c r="T312" s="213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176</v>
      </c>
      <c r="AT312" s="215" t="s">
        <v>75</v>
      </c>
      <c r="AU312" s="215" t="s">
        <v>84</v>
      </c>
      <c r="AY312" s="214" t="s">
        <v>151</v>
      </c>
      <c r="BK312" s="216">
        <f>SUM(BK313:BK314)</f>
        <v>0</v>
      </c>
    </row>
    <row r="313" s="2" customFormat="1" ht="21.75" customHeight="1">
      <c r="A313" s="39"/>
      <c r="B313" s="40"/>
      <c r="C313" s="219" t="s">
        <v>547</v>
      </c>
      <c r="D313" s="219" t="s">
        <v>154</v>
      </c>
      <c r="E313" s="220" t="s">
        <v>393</v>
      </c>
      <c r="F313" s="221" t="s">
        <v>394</v>
      </c>
      <c r="G313" s="222" t="s">
        <v>203</v>
      </c>
      <c r="H313" s="223">
        <v>9</v>
      </c>
      <c r="I313" s="224"/>
      <c r="J313" s="225">
        <f>ROUND(I313*H313,2)</f>
        <v>0</v>
      </c>
      <c r="K313" s="221" t="s">
        <v>1</v>
      </c>
      <c r="L313" s="45"/>
      <c r="M313" s="226" t="s">
        <v>1</v>
      </c>
      <c r="N313" s="227" t="s">
        <v>41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395</v>
      </c>
      <c r="AT313" s="230" t="s">
        <v>154</v>
      </c>
      <c r="AU313" s="230" t="s">
        <v>86</v>
      </c>
      <c r="AY313" s="18" t="s">
        <v>151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84</v>
      </c>
      <c r="BK313" s="231">
        <f>ROUND(I313*H313,2)</f>
        <v>0</v>
      </c>
      <c r="BL313" s="18" t="s">
        <v>395</v>
      </c>
      <c r="BM313" s="230" t="s">
        <v>396</v>
      </c>
    </row>
    <row r="314" s="14" customFormat="1">
      <c r="A314" s="14"/>
      <c r="B314" s="243"/>
      <c r="C314" s="244"/>
      <c r="D314" s="234" t="s">
        <v>167</v>
      </c>
      <c r="E314" s="245" t="s">
        <v>1</v>
      </c>
      <c r="F314" s="246" t="s">
        <v>783</v>
      </c>
      <c r="G314" s="244"/>
      <c r="H314" s="247">
        <v>9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167</v>
      </c>
      <c r="AU314" s="253" t="s">
        <v>86</v>
      </c>
      <c r="AV314" s="14" t="s">
        <v>86</v>
      </c>
      <c r="AW314" s="14" t="s">
        <v>32</v>
      </c>
      <c r="AX314" s="14" t="s">
        <v>84</v>
      </c>
      <c r="AY314" s="253" t="s">
        <v>151</v>
      </c>
    </row>
    <row r="315" s="12" customFormat="1" ht="25.92" customHeight="1">
      <c r="A315" s="12"/>
      <c r="B315" s="203"/>
      <c r="C315" s="204"/>
      <c r="D315" s="205" t="s">
        <v>75</v>
      </c>
      <c r="E315" s="206" t="s">
        <v>545</v>
      </c>
      <c r="F315" s="206" t="s">
        <v>546</v>
      </c>
      <c r="G315" s="204"/>
      <c r="H315" s="204"/>
      <c r="I315" s="207"/>
      <c r="J315" s="208">
        <f>BK315</f>
        <v>0</v>
      </c>
      <c r="K315" s="204"/>
      <c r="L315" s="209"/>
      <c r="M315" s="210"/>
      <c r="N315" s="211"/>
      <c r="O315" s="211"/>
      <c r="P315" s="212">
        <f>SUM(P316:P320)</f>
        <v>0</v>
      </c>
      <c r="Q315" s="211"/>
      <c r="R315" s="212">
        <f>SUM(R316:R320)</f>
        <v>0</v>
      </c>
      <c r="S315" s="211"/>
      <c r="T315" s="213">
        <f>SUM(T316:T320)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158</v>
      </c>
      <c r="AT315" s="215" t="s">
        <v>75</v>
      </c>
      <c r="AU315" s="215" t="s">
        <v>76</v>
      </c>
      <c r="AY315" s="214" t="s">
        <v>151</v>
      </c>
      <c r="BK315" s="216">
        <f>SUM(BK316:BK320)</f>
        <v>0</v>
      </c>
    </row>
    <row r="316" s="2" customFormat="1" ht="16.5" customHeight="1">
      <c r="A316" s="39"/>
      <c r="B316" s="40"/>
      <c r="C316" s="219" t="s">
        <v>552</v>
      </c>
      <c r="D316" s="219" t="s">
        <v>154</v>
      </c>
      <c r="E316" s="220" t="s">
        <v>548</v>
      </c>
      <c r="F316" s="221" t="s">
        <v>549</v>
      </c>
      <c r="G316" s="222" t="s">
        <v>550</v>
      </c>
      <c r="H316" s="223">
        <v>8</v>
      </c>
      <c r="I316" s="224"/>
      <c r="J316" s="225">
        <f>ROUND(I316*H316,2)</f>
        <v>0</v>
      </c>
      <c r="K316" s="221" t="s">
        <v>1</v>
      </c>
      <c r="L316" s="45"/>
      <c r="M316" s="226" t="s">
        <v>1</v>
      </c>
      <c r="N316" s="227" t="s">
        <v>41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243</v>
      </c>
      <c r="AT316" s="230" t="s">
        <v>154</v>
      </c>
      <c r="AU316" s="230" t="s">
        <v>84</v>
      </c>
      <c r="AY316" s="18" t="s">
        <v>151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84</v>
      </c>
      <c r="BK316" s="231">
        <f>ROUND(I316*H316,2)</f>
        <v>0</v>
      </c>
      <c r="BL316" s="18" t="s">
        <v>243</v>
      </c>
      <c r="BM316" s="230" t="s">
        <v>784</v>
      </c>
    </row>
    <row r="317" s="2" customFormat="1" ht="16.5" customHeight="1">
      <c r="A317" s="39"/>
      <c r="B317" s="40"/>
      <c r="C317" s="219" t="s">
        <v>557</v>
      </c>
      <c r="D317" s="219" t="s">
        <v>154</v>
      </c>
      <c r="E317" s="220" t="s">
        <v>553</v>
      </c>
      <c r="F317" s="221" t="s">
        <v>554</v>
      </c>
      <c r="G317" s="222" t="s">
        <v>555</v>
      </c>
      <c r="H317" s="223">
        <v>1</v>
      </c>
      <c r="I317" s="224"/>
      <c r="J317" s="225">
        <f>ROUND(I317*H317,2)</f>
        <v>0</v>
      </c>
      <c r="K317" s="221" t="s">
        <v>1</v>
      </c>
      <c r="L317" s="45"/>
      <c r="M317" s="226" t="s">
        <v>1</v>
      </c>
      <c r="N317" s="227" t="s">
        <v>41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243</v>
      </c>
      <c r="AT317" s="230" t="s">
        <v>154</v>
      </c>
      <c r="AU317" s="230" t="s">
        <v>84</v>
      </c>
      <c r="AY317" s="18" t="s">
        <v>151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243</v>
      </c>
      <c r="BM317" s="230" t="s">
        <v>785</v>
      </c>
    </row>
    <row r="318" s="2" customFormat="1" ht="16.5" customHeight="1">
      <c r="A318" s="39"/>
      <c r="B318" s="40"/>
      <c r="C318" s="219" t="s">
        <v>562</v>
      </c>
      <c r="D318" s="219" t="s">
        <v>154</v>
      </c>
      <c r="E318" s="220" t="s">
        <v>558</v>
      </c>
      <c r="F318" s="221" t="s">
        <v>559</v>
      </c>
      <c r="G318" s="222" t="s">
        <v>560</v>
      </c>
      <c r="H318" s="223">
        <v>1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243</v>
      </c>
      <c r="AT318" s="230" t="s">
        <v>154</v>
      </c>
      <c r="AU318" s="230" t="s">
        <v>84</v>
      </c>
      <c r="AY318" s="18" t="s">
        <v>151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243</v>
      </c>
      <c r="BM318" s="230" t="s">
        <v>786</v>
      </c>
    </row>
    <row r="319" s="2" customFormat="1" ht="16.5" customHeight="1">
      <c r="A319" s="39"/>
      <c r="B319" s="40"/>
      <c r="C319" s="219" t="s">
        <v>566</v>
      </c>
      <c r="D319" s="219" t="s">
        <v>154</v>
      </c>
      <c r="E319" s="220" t="s">
        <v>563</v>
      </c>
      <c r="F319" s="221" t="s">
        <v>564</v>
      </c>
      <c r="G319" s="222" t="s">
        <v>560</v>
      </c>
      <c r="H319" s="223">
        <v>1</v>
      </c>
      <c r="I319" s="224"/>
      <c r="J319" s="225">
        <f>ROUND(I319*H319,2)</f>
        <v>0</v>
      </c>
      <c r="K319" s="221" t="s">
        <v>1</v>
      </c>
      <c r="L319" s="45"/>
      <c r="M319" s="226" t="s">
        <v>1</v>
      </c>
      <c r="N319" s="227" t="s">
        <v>41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243</v>
      </c>
      <c r="AT319" s="230" t="s">
        <v>154</v>
      </c>
      <c r="AU319" s="230" t="s">
        <v>84</v>
      </c>
      <c r="AY319" s="18" t="s">
        <v>151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84</v>
      </c>
      <c r="BK319" s="231">
        <f>ROUND(I319*H319,2)</f>
        <v>0</v>
      </c>
      <c r="BL319" s="18" t="s">
        <v>243</v>
      </c>
      <c r="BM319" s="230" t="s">
        <v>787</v>
      </c>
    </row>
    <row r="320" s="2" customFormat="1" ht="16.5" customHeight="1">
      <c r="A320" s="39"/>
      <c r="B320" s="40"/>
      <c r="C320" s="219" t="s">
        <v>574</v>
      </c>
      <c r="D320" s="219" t="s">
        <v>154</v>
      </c>
      <c r="E320" s="220" t="s">
        <v>567</v>
      </c>
      <c r="F320" s="221" t="s">
        <v>568</v>
      </c>
      <c r="G320" s="222" t="s">
        <v>560</v>
      </c>
      <c r="H320" s="223">
        <v>1</v>
      </c>
      <c r="I320" s="224"/>
      <c r="J320" s="225">
        <f>ROUND(I320*H320,2)</f>
        <v>0</v>
      </c>
      <c r="K320" s="221" t="s">
        <v>1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243</v>
      </c>
      <c r="AT320" s="230" t="s">
        <v>154</v>
      </c>
      <c r="AU320" s="230" t="s">
        <v>84</v>
      </c>
      <c r="AY320" s="18" t="s">
        <v>151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0</v>
      </c>
      <c r="BL320" s="18" t="s">
        <v>243</v>
      </c>
      <c r="BM320" s="230" t="s">
        <v>788</v>
      </c>
    </row>
    <row r="321" s="12" customFormat="1" ht="25.92" customHeight="1">
      <c r="A321" s="12"/>
      <c r="B321" s="203"/>
      <c r="C321" s="204"/>
      <c r="D321" s="205" t="s">
        <v>75</v>
      </c>
      <c r="E321" s="206" t="s">
        <v>570</v>
      </c>
      <c r="F321" s="206" t="s">
        <v>571</v>
      </c>
      <c r="G321" s="204"/>
      <c r="H321" s="204"/>
      <c r="I321" s="207"/>
      <c r="J321" s="208">
        <f>BK321</f>
        <v>0</v>
      </c>
      <c r="K321" s="204"/>
      <c r="L321" s="209"/>
      <c r="M321" s="210"/>
      <c r="N321" s="211"/>
      <c r="O321" s="211"/>
      <c r="P321" s="212">
        <f>P322</f>
        <v>0</v>
      </c>
      <c r="Q321" s="211"/>
      <c r="R321" s="212">
        <f>R322</f>
        <v>0</v>
      </c>
      <c r="S321" s="211"/>
      <c r="T321" s="213">
        <f>T322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4" t="s">
        <v>193</v>
      </c>
      <c r="AT321" s="215" t="s">
        <v>75</v>
      </c>
      <c r="AU321" s="215" t="s">
        <v>76</v>
      </c>
      <c r="AY321" s="214" t="s">
        <v>151</v>
      </c>
      <c r="BK321" s="216">
        <f>BK322</f>
        <v>0</v>
      </c>
    </row>
    <row r="322" s="12" customFormat="1" ht="22.8" customHeight="1">
      <c r="A322" s="12"/>
      <c r="B322" s="203"/>
      <c r="C322" s="204"/>
      <c r="D322" s="205" t="s">
        <v>75</v>
      </c>
      <c r="E322" s="217" t="s">
        <v>572</v>
      </c>
      <c r="F322" s="217" t="s">
        <v>573</v>
      </c>
      <c r="G322" s="204"/>
      <c r="H322" s="204"/>
      <c r="I322" s="207"/>
      <c r="J322" s="218">
        <f>BK322</f>
        <v>0</v>
      </c>
      <c r="K322" s="204"/>
      <c r="L322" s="209"/>
      <c r="M322" s="210"/>
      <c r="N322" s="211"/>
      <c r="O322" s="211"/>
      <c r="P322" s="212">
        <f>P323</f>
        <v>0</v>
      </c>
      <c r="Q322" s="211"/>
      <c r="R322" s="212">
        <f>R323</f>
        <v>0</v>
      </c>
      <c r="S322" s="211"/>
      <c r="T322" s="213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193</v>
      </c>
      <c r="AT322" s="215" t="s">
        <v>75</v>
      </c>
      <c r="AU322" s="215" t="s">
        <v>84</v>
      </c>
      <c r="AY322" s="214" t="s">
        <v>151</v>
      </c>
      <c r="BK322" s="216">
        <f>BK323</f>
        <v>0</v>
      </c>
    </row>
    <row r="323" s="2" customFormat="1" ht="16.5" customHeight="1">
      <c r="A323" s="39"/>
      <c r="B323" s="40"/>
      <c r="C323" s="219" t="s">
        <v>626</v>
      </c>
      <c r="D323" s="219" t="s">
        <v>154</v>
      </c>
      <c r="E323" s="220" t="s">
        <v>575</v>
      </c>
      <c r="F323" s="221" t="s">
        <v>576</v>
      </c>
      <c r="G323" s="222" t="s">
        <v>550</v>
      </c>
      <c r="H323" s="223">
        <v>24</v>
      </c>
      <c r="I323" s="224"/>
      <c r="J323" s="225">
        <f>ROUND(I323*H323,2)</f>
        <v>0</v>
      </c>
      <c r="K323" s="221" t="s">
        <v>1</v>
      </c>
      <c r="L323" s="45"/>
      <c r="M323" s="291" t="s">
        <v>1</v>
      </c>
      <c r="N323" s="292" t="s">
        <v>41</v>
      </c>
      <c r="O323" s="293"/>
      <c r="P323" s="294">
        <f>O323*H323</f>
        <v>0</v>
      </c>
      <c r="Q323" s="294">
        <v>0</v>
      </c>
      <c r="R323" s="294">
        <f>Q323*H323</f>
        <v>0</v>
      </c>
      <c r="S323" s="294">
        <v>0</v>
      </c>
      <c r="T323" s="29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577</v>
      </c>
      <c r="AT323" s="230" t="s">
        <v>154</v>
      </c>
      <c r="AU323" s="230" t="s">
        <v>86</v>
      </c>
      <c r="AY323" s="18" t="s">
        <v>151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84</v>
      </c>
      <c r="BK323" s="231">
        <f>ROUND(I323*H323,2)</f>
        <v>0</v>
      </c>
      <c r="BL323" s="18" t="s">
        <v>577</v>
      </c>
      <c r="BM323" s="230" t="s">
        <v>789</v>
      </c>
    </row>
    <row r="324" s="2" customFormat="1" ht="6.96" customHeight="1">
      <c r="A324" s="39"/>
      <c r="B324" s="67"/>
      <c r="C324" s="68"/>
      <c r="D324" s="68"/>
      <c r="E324" s="68"/>
      <c r="F324" s="68"/>
      <c r="G324" s="68"/>
      <c r="H324" s="68"/>
      <c r="I324" s="68"/>
      <c r="J324" s="68"/>
      <c r="K324" s="68"/>
      <c r="L324" s="45"/>
      <c r="M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</row>
  </sheetData>
  <sheetProtection sheet="1" autoFilter="0" formatColumns="0" formatRows="0" objects="1" scenarios="1" spinCount="100000" saltValue="t6M3D+omClApgDbII7TrwujvtyqneVeHToqa/O068Fq1KS6rEYtxbUjl9hph1l8G+fT+m5GEVkdEkWuN5owTNw==" hashValue="OZkd0ET4zT/c4rdJz7x8XTm4+sgW09GkJPLxlL68hw4iY4eZHtcvdfBqydBavUK/JbuYilWAhrwJr6Ma+CeH/g==" algorithmName="SHA-512" password="CC35"/>
  <autoFilter ref="C138:K323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2024-11-29T09:18:34Z</dcterms:created>
  <dcterms:modified xsi:type="dcterms:W3CDTF">2024-11-29T09:18:56Z</dcterms:modified>
</cp:coreProperties>
</file>