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bookViews>
    <workbookView xWindow="65416" yWindow="65416" windowWidth="25440" windowHeight="15990" activeTab="0"/>
  </bookViews>
  <sheets>
    <sheet name="Rekapitulace" sheetId="6" r:id="rId1"/>
    <sheet name="000" sheetId="2" r:id="rId2"/>
    <sheet name="101" sheetId="3" r:id="rId3"/>
    <sheet name="201" sheetId="4" r:id="rId4"/>
    <sheet name="202" sheetId="5" r:id="rId5"/>
  </sheets>
  <definedNames/>
  <calcPr calcId="191029"/>
</workbook>
</file>

<file path=xl/sharedStrings.xml><?xml version="1.0" encoding="utf-8"?>
<sst xmlns="http://schemas.openxmlformats.org/spreadsheetml/2006/main" count="2414" uniqueCount="827">
  <si>
    <t>EstiCon</t>
  </si>
  <si>
    <t>Firma:</t>
  </si>
  <si>
    <t>Rekapitulace ceny</t>
  </si>
  <si>
    <t>Stavba: 2024-03 - Most ev.č. 03-11-02 na ul. Trnková, Bohumín</t>
  </si>
  <si>
    <t>Celková cena bez DPH:</t>
  </si>
  <si>
    <t>Celková cena s DPH:</t>
  </si>
  <si>
    <t>Objekt</t>
  </si>
  <si>
    <t>Popis</t>
  </si>
  <si>
    <t>Cena bez DPH</t>
  </si>
  <si>
    <t>DPH</t>
  </si>
  <si>
    <t>Cena s DPH</t>
  </si>
  <si>
    <t>000</t>
  </si>
  <si>
    <t>Ostatní náklady a vedlejší náklady</t>
  </si>
  <si>
    <t>101</t>
  </si>
  <si>
    <t>Dopravně inženýrská opatření</t>
  </si>
  <si>
    <t>201</t>
  </si>
  <si>
    <t>MOST EV. Č. 03-11-02</t>
  </si>
  <si>
    <t>202</t>
  </si>
  <si>
    <t>Provizorní přemostění</t>
  </si>
  <si>
    <t>Soupis prací objektu</t>
  </si>
  <si>
    <t>S</t>
  </si>
  <si>
    <t>Stavba:</t>
  </si>
  <si>
    <t>2024-03</t>
  </si>
  <si>
    <t>Most ev.č. 03-11-02 na ul. Trnková, Bohumín</t>
  </si>
  <si>
    <t>O</t>
  </si>
  <si>
    <t>Rozpočet:</t>
  </si>
  <si>
    <t>Typ</t>
  </si>
  <si>
    <t>Poř. číslo</t>
  </si>
  <si>
    <t>Kód položky</t>
  </si>
  <si>
    <t>Varianta</t>
  </si>
  <si>
    <t>Název Položky</t>
  </si>
  <si>
    <t>MJ</t>
  </si>
  <si>
    <t>Množství</t>
  </si>
  <si>
    <t>Cena</t>
  </si>
  <si>
    <t>Cenová soustava</t>
  </si>
  <si>
    <t>Jednotková</t>
  </si>
  <si>
    <t>Celkem</t>
  </si>
  <si>
    <t>SD</t>
  </si>
  <si>
    <t>0</t>
  </si>
  <si>
    <t>Všeobecné konstrukce a práce</t>
  </si>
  <si>
    <t>P</t>
  </si>
  <si>
    <t>011503000</t>
  </si>
  <si>
    <t/>
  </si>
  <si>
    <t>Stavební průzkum bez rozlišení</t>
  </si>
  <si>
    <t>KPL</t>
  </si>
  <si>
    <t>PP</t>
  </si>
  <si>
    <t>hlavní prohlídka mostu prováděná při uvedení stavby do provozu  - popsáno ve vyhlášce č. 104/1997</t>
  </si>
  <si>
    <t>TS</t>
  </si>
  <si>
    <t>012103000</t>
  </si>
  <si>
    <t>Geodetické práce před výstavbou</t>
  </si>
  <si>
    <t>geodetické práce na stavbě, vytyčení stáv. inž. sítí, technická pomoc pro vytyčení silničních objektů</t>
  </si>
  <si>
    <t>VV</t>
  </si>
  <si>
    <t>1.000000 = 1,000 [A]</t>
  </si>
  <si>
    <t>012303000</t>
  </si>
  <si>
    <t>1</t>
  </si>
  <si>
    <t>Geodetické práce po výstavbě</t>
  </si>
  <si>
    <t>zaměření SPS pro zhotovení GP a DSPS</t>
  </si>
  <si>
    <t>2</t>
  </si>
  <si>
    <t>oddělovací geometrický plán zpracovaný na základě skutečného provedení stavby, geometrický plán pro vyznačení rozsahu věcného břemene</t>
  </si>
  <si>
    <t>013244000</t>
  </si>
  <si>
    <t>Dokumentace pro provádění stavby</t>
  </si>
  <si>
    <t>kpl</t>
  </si>
  <si>
    <t>Reralizační dokumentace stavby (RDS)</t>
  </si>
  <si>
    <t>013254000</t>
  </si>
  <si>
    <t>Dokumentace skutečného provedení stavby</t>
  </si>
  <si>
    <t>DSPS</t>
  </si>
  <si>
    <t>013274000</t>
  </si>
  <si>
    <t>Pasportizace objektu před započetím prací</t>
  </si>
  <si>
    <t>mostní list včetně výpočtu zatížitelnosti - popsáno v projektové dokumentaci</t>
  </si>
  <si>
    <t>030001000</t>
  </si>
  <si>
    <t>Zařízení staveniště - vybudování staveniště</t>
  </si>
  <si>
    <t>náklady spojené se zřízením přípojek energií k objektům zařízení staveniště, případná příprava území pro objekty, zařízení staveniště a vlastní</t>
  </si>
  <si>
    <t>032903000</t>
  </si>
  <si>
    <t>Náklady na provoz a údržbu vybavení staveniště</t>
  </si>
  <si>
    <t>náklady na vybavení objektů zařízení staveniště, ostraha staveniště, náklady na energie, náklady na úklid a údržbu</t>
  </si>
  <si>
    <t>034503000</t>
  </si>
  <si>
    <t>Informační tabule na staveništi</t>
  </si>
  <si>
    <t>publicita, text dle objednatele</t>
  </si>
  <si>
    <t>039103000</t>
  </si>
  <si>
    <t>Rozebrání, bourání a odvoz zařízení staveniště</t>
  </si>
  <si>
    <t>Zařízení staveniště
  zrušení zařízení staveniště
    rozebrání, bourání a odvoz</t>
  </si>
  <si>
    <t>042903000</t>
  </si>
  <si>
    <t>Ostatní posudky</t>
  </si>
  <si>
    <t>havarijní, povodňový plán - popsáno v projektové dokumentaci a ve vyhl. č. 24/2011 Sb.</t>
  </si>
  <si>
    <t>043103000</t>
  </si>
  <si>
    <t>Zkoušky bez rozlišení</t>
  </si>
  <si>
    <t>zkoušení materiálů zkušebnou zhotovitele</t>
  </si>
  <si>
    <t>zkoušení konstrukcí a prací zkušebnou zhotovitele</t>
  </si>
  <si>
    <t>072103001</t>
  </si>
  <si>
    <t>Projednání DIO a zajištění DIR komunikace II.a III. třídy</t>
  </si>
  <si>
    <t>náklady na návrh a projednání přechodného DZ a vydání rozhodnutí o případné uzavírce; zajištění dopravního opatření</t>
  </si>
  <si>
    <t>914</t>
  </si>
  <si>
    <t>Přechodné dopravní značení</t>
  </si>
  <si>
    <t>913111115</t>
  </si>
  <si>
    <t>Montáž a demontáž dočasné dopravní značky samostatné základní</t>
  </si>
  <si>
    <t>KUS</t>
  </si>
  <si>
    <t>2x A10, 2x A15
2x B1, 2x B20a (30),  2x B21a, 2x B26
1x P7, 1x P8
2x E3a (600m), 2x E13a (Mimo vozidla stavby)</t>
  </si>
  <si>
    <t>2+2 = 4,000 [A]
 2+2+2+2 = 8,000 [B]
 1+1 = 2,000 [C]
 2+2 = 4,000 [D]
Celkové množství = 18,000</t>
  </si>
  <si>
    <t>913111116</t>
  </si>
  <si>
    <t>Montáž a demontáž dočasné dopravní značky samostatné zvětšené</t>
  </si>
  <si>
    <t>IP22 2x 2 = 2,000 [A]</t>
  </si>
  <si>
    <t>Poznámky:
1. V cenách jsou započteny náklady na montáž i demontáž dočasné značky, nebo podstavce.</t>
  </si>
  <si>
    <t>R</t>
  </si>
  <si>
    <t>Výroba dočasné dopravní značky samostatné zvětšené</t>
  </si>
  <si>
    <t>IP22 2x  1+1 = 2,000 [A]</t>
  </si>
  <si>
    <t>913111215</t>
  </si>
  <si>
    <t>Příplatek k dočasné dopravní značce samostatné základní za první a ZKD den použití</t>
  </si>
  <si>
    <t>KSDEN</t>
  </si>
  <si>
    <t>PRONÁJEM</t>
  </si>
  <si>
    <t>"15 značek po dobu 4 měsíců"
 18*4*30 = 2160,000 [A]</t>
  </si>
  <si>
    <t>913111216</t>
  </si>
  <si>
    <t>Příplatek k dočasné dopravní značce samostatné zvětšené za první a ZKD den použití</t>
  </si>
  <si>
    <t>Pronájem IP22 po dobu trvání stavby + 2 měsíce</t>
  </si>
  <si>
    <t>2*4*30 = 240,000 [A]</t>
  </si>
  <si>
    <t>913321115</t>
  </si>
  <si>
    <t>Montáž a demontáž dočasné soupravy směrových desek s výstražným světlem 3 desky</t>
  </si>
  <si>
    <t>Montáž a demontáž dočasných dopravních vodících zařízení
  soupravy směrových desek s výstražným světlem
    3 desky</t>
  </si>
  <si>
    <t>3+3 = 6,000 [A]</t>
  </si>
  <si>
    <t>913321215</t>
  </si>
  <si>
    <t>Příplatek k dočasné soupravě směrových desek s výstražným světlem 3 desky za 1. a ZKD den použití</t>
  </si>
  <si>
    <t>Montáž a demontáž dočasných dopravních vodících zařízení
  Příplatek za první a každý další den použití dočasných dopravních vodících zařízení
    k ceně 32-1115</t>
  </si>
  <si>
    <t>"Doba pronájmu 4 měsíce"
 6*4*30 = 720,000 [A]</t>
  </si>
  <si>
    <t>913331115</t>
  </si>
  <si>
    <t>Montáž a demontáž dočasného dopravní signální svítilny včetně akumulátoru</t>
  </si>
  <si>
    <t>Montáž a demontáž dočasných dopravních vodících zařízení
  signální svítilny
    včetně akumulátoru</t>
  </si>
  <si>
    <t>2 = 2,000 [A]</t>
  </si>
  <si>
    <t>913331215</t>
  </si>
  <si>
    <t>Příplatek k dočasné signální svítilně EKO včetně akumulátoru za první a ZKD den použití</t>
  </si>
  <si>
    <t>Montáž a demontáž dočasných dopravních vodících zařízení
  Příplatek za první a každý další den použití dočasných dopravních vodících zařízení
    k ceně 33-1115</t>
  </si>
  <si>
    <t>913411111</t>
  </si>
  <si>
    <t>Montáž a demontáž mobilní semaforové soupravy se 2 semafory</t>
  </si>
  <si>
    <t>Montáž a demontáž mobilní semaforové soupravy 
  2 semafory</t>
  </si>
  <si>
    <t>Poznámky:
1. V cenách jsou započteny náklady na montáž i demontáž dočasné semaforové soupravy.
2. V cenách nejsou započteny náklady na akumulátor, zásobník a řídící jednotku, které se oceňují
    cenami souboru cen 913 91-1.</t>
  </si>
  <si>
    <t>913411211</t>
  </si>
  <si>
    <t>Příplatek k dočasné mobilní semaforové soupravě se 2 semafory za první a ZKD den použití</t>
  </si>
  <si>
    <t>Doba provozu 4 měsíce</t>
  </si>
  <si>
    <t>1*4*30 = 120,000 [A]</t>
  </si>
  <si>
    <t>915111111</t>
  </si>
  <si>
    <t>Vodorovné dopravní značení dělící čáry souvislé š 125 mm základní bílá barva</t>
  </si>
  <si>
    <t>M</t>
  </si>
  <si>
    <t>Vodorovné dopravní značení stříkané barvou
  dělící čára šířky 125 mm
    souvislá
    bílá
      základní</t>
  </si>
  <si>
    <t>2*3,5 = 7,000 [A]</t>
  </si>
  <si>
    <t>915111116</t>
  </si>
  <si>
    <t>Vodorovné dopravní značení dělící čáry souvislé š 125 mm retroreflexní žlutá barva</t>
  </si>
  <si>
    <t>Vodorovné dopravní značení stříkané barvou
  dělící čára šířky 125 mm
    souvislá
    žlutá
      retroreflexní</t>
  </si>
  <si>
    <t>966007111</t>
  </si>
  <si>
    <t>Odstranění vodorovného značení frézováním barvy z čáry š do 125 mm</t>
  </si>
  <si>
    <t>Odstranění vodorovného dopravního značení frézováním
  značeného barvou
    čáry šířky do 125 mm</t>
  </si>
  <si>
    <t>Zemní práce</t>
  </si>
  <si>
    <t>00572472</t>
  </si>
  <si>
    <t>osivo směs travní krajinná-rovinná</t>
  </si>
  <si>
    <t>KG</t>
  </si>
  <si>
    <t>400*0,08 = 32,000 [A]</t>
  </si>
  <si>
    <t>131351104</t>
  </si>
  <si>
    <t>Hloubení jam nezapažených v hornině třídy těžitelnosti II skupiny 4 objem do 500 m3 strojně</t>
  </si>
  <si>
    <t>M3</t>
  </si>
  <si>
    <t>Výkop v zemině těžitelnosti 2, odvoz a uložení výkopku
na skládku - výkop pro nový most</t>
  </si>
  <si>
    <t>11,6*(8,7+2,6)+12,7*(8,7+2,8) = 277,130 [A]</t>
  </si>
  <si>
    <t>Výkop v zemině těžitelnosti 2, odvoz a uložení výkopku
na skládku - výkop pro nový most</t>
  </si>
  <si>
    <t>162751137</t>
  </si>
  <si>
    <t>Vodorovné přemístění přes 9 000 do 10000 m výkopku/sypaniny z horniny třídy těžitelnosti II skupiny 4 a 5</t>
  </si>
  <si>
    <t>Vodorovné přemístění výkopku nebo sypaniny po suchu
  na obvyklém dopravním prostředku, bez naložení výkopku, avšak se složením bez rozhrnutí
    z horniny třídy těžitelnosti II
    skupiny 4 a 5 na vzdálenost
      přes 9 000 do 10 000 m</t>
  </si>
  <si>
    <t>162751139</t>
  </si>
  <si>
    <t>Příplatek k vodorovnému přemístění výkopku/sypaniny z horniny třídy těžitelnosti II skupiny 4 a 5 ZKD 1000 m přes 10000 m</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</si>
  <si>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</si>
  <si>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277,13*20 = 5542,600 [A]</t>
  </si>
  <si>
    <t>171151111</t>
  </si>
  <si>
    <t>Uložení sypaniny z hornin nesoudržných sypkých do násypů zhutněných strojně</t>
  </si>
  <si>
    <t>Zásyp za stojkou ze zeminy dle ČSN 73 6244
hutněný na 100 % PS, resp. na Id=0,9
hutněno po vrstvách tloušťky max. 300 mm</t>
  </si>
  <si>
    <t>5,5*(1,1+1,7) = 15,400 [A]</t>
  </si>
  <si>
    <t>Zásyp za stojkou ze zeminy dle ČSN 73 6244
hutněný na 100 % PS, resp. na Id=0,9
hutněno po vrstvách tloušťky max. 300 mm</t>
  </si>
  <si>
    <t>171151112</t>
  </si>
  <si>
    <t>Uložení sypaniny z hornin nesoudržných kamenitých do násypů zhutněných strojně</t>
  </si>
  <si>
    <t>Zpětný zásyp za stojkou dovezeným materiálem
provedeno dle ČSN 73 6244,
hutněn na 95 % PS, resp. ID=0,80</t>
  </si>
  <si>
    <t>(3,5+1,5)*(8,7*2)+11,6*2,6+12,7*2,8 = 152,720 [A]</t>
  </si>
  <si>
    <t>Zpětný zásyp za stojkou dovezeným materiálem
provedeno dle ČSN 73 6244,
hutněn na 95 % PS, resp. ID=0,80</t>
  </si>
  <si>
    <t>181351004</t>
  </si>
  <si>
    <t>Rozprostření ornice tl vrstvy přes 200 do 250 mm pl do 100 m2 v rovině nebo ve svahu do 1:5 strojně</t>
  </si>
  <si>
    <t>M2</t>
  </si>
  <si>
    <t>2*5*40 = 400,000 [A]</t>
  </si>
  <si>
    <t>181411121</t>
  </si>
  <si>
    <t>Založení lučního trávníku výsevem pl do 1000 m2 v rovině a ve svahu do 1:5</t>
  </si>
  <si>
    <t>Založení trávníku
  na půdě předem připravené
    plochy do 1000 m2
    výsevem včetně utažení
    lučního
      v rovině nebo na svahu do 1:5</t>
  </si>
  <si>
    <t>181951114</t>
  </si>
  <si>
    <t>Úprava pláně v hornině třídy těžitelnosti II skupiny 4 a 5 se zhutněním strojně</t>
  </si>
  <si>
    <t>Úprava pláně vyrovnáním výškových rozdílů strojně
  v hornině třídy těžitelnosti II, skupiny 4 a 5
    se zhutněním</t>
  </si>
  <si>
    <t>58344197</t>
  </si>
  <si>
    <t>štěrkodrť frakce 0/63</t>
  </si>
  <si>
    <t>T</t>
  </si>
  <si>
    <t>(3,5+1,5)*(8,7*2)+11,6*2,6+12,7*2,8 = 152,720 [A]
 a*1,95*0,7 = 208,463 [B]</t>
  </si>
  <si>
    <t>10</t>
  </si>
  <si>
    <t>Vegetační úpravy</t>
  </si>
  <si>
    <t>112251103</t>
  </si>
  <si>
    <t>Odstranění pařezů průměru přes 500 do 700 mm</t>
  </si>
  <si>
    <t>Odstranění pařezů strojně
  s jejich vykopáním nebo vytrháním
    průměru
      přes 500 do 700 mm</t>
  </si>
  <si>
    <t>162201423</t>
  </si>
  <si>
    <t>Vodorovné přemístění pařezů do 1 km D přes 500 do 700 mm</t>
  </si>
  <si>
    <t>Vodorovné přemístění větví, kmenů nebo pařezů
  s naložením, složením a dopravou
    do 1000 m
    pařezů kmenů, průměru
      přes 500 do 700 mm</t>
  </si>
  <si>
    <t>162301973</t>
  </si>
  <si>
    <t>Příplatek k vodorovnému přemístění pařezů D přes 500 do 700 mm ZKD 1 km</t>
  </si>
  <si>
    <t>Vodorovné přemístění větví, kmenů nebo pařezů
  s naložením, složením a dopravou
    Příplatek k cenám za každých dalších i započatých 1000 m přes 1000 m
    pařezů kmenů, průměru
      přes 500 do 700 mm</t>
  </si>
  <si>
    <t>6*4 = 24,000 [A]</t>
  </si>
  <si>
    <t>11</t>
  </si>
  <si>
    <t>Přípravné práce</t>
  </si>
  <si>
    <t>115001106</t>
  </si>
  <si>
    <t>Převedení vody potrubím DN přes 600 do 900</t>
  </si>
  <si>
    <t>Převedení vody potrubím
  průměru
    DN přes 600 do 900</t>
  </si>
  <si>
    <t>1*25 = 25,000 [A]</t>
  </si>
  <si>
    <t>115101201</t>
  </si>
  <si>
    <t>Čerpání vody na dopravní výšku do 10 m průměrný přítok do 500 l/min</t>
  </si>
  <si>
    <t>HOD</t>
  </si>
  <si>
    <t>2*40*24 = 1920,000 [A]</t>
  </si>
  <si>
    <t>Poznámky: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t>
  </si>
  <si>
    <t>134702401</t>
  </si>
  <si>
    <t>Výkop studny spouštěné v hor.1-4, hl.do 10 m</t>
  </si>
  <si>
    <t>2*1,5*1,4*1,4 = 5,880 [A]</t>
  </si>
  <si>
    <t>171153101</t>
  </si>
  <si>
    <t>Zemní hrázky melioračních kanálů z horniny třídy těžitelnosti I a II skupiny 1 až 4</t>
  </si>
  <si>
    <t>Zřízení 2 sypaných hrázek pro nátok do PE trubek
- hráz v. 1,5m, š. cca 2,5m, dl. cca 5,8 m</t>
  </si>
  <si>
    <t>2*5,8*1*1,5 = 17,400 [A]</t>
  </si>
  <si>
    <t>271532212</t>
  </si>
  <si>
    <t>Podsyp pod základové konstrukce se zhutněním z hrubého kameniva frakce 16 až 32 mm</t>
  </si>
  <si>
    <t>Polštář čerpacích studní všky 40 cm</t>
  </si>
  <si>
    <t>2*0,5*0,5*3,14*0,4 = 0,628 [A]</t>
  </si>
  <si>
    <t>Poznámky:
1. Ceny slouží pro ocenění násypů pod základové konstrukce tloušťky vrstvy do 300 mm.
2. Násypy s tloušťkou vrstvy přesahující 300 mm se ocení cenami souboru cen 213 31-…. Polštáře
    zhutněné pod základy v katalogu 800-2 Zvláštní zakládání objektů.</t>
  </si>
  <si>
    <t>59224068</t>
  </si>
  <si>
    <t>skruž betonová DN 1000x500 PS, 100x50x12cm</t>
  </si>
  <si>
    <t>59224069</t>
  </si>
  <si>
    <t>skruž betonová DN 1000x1000, 100x100x12 cm</t>
  </si>
  <si>
    <t>22</t>
  </si>
  <si>
    <t>Mikropiloty</t>
  </si>
  <si>
    <t>227821</t>
  </si>
  <si>
    <t>MIKROPILOTY KOMPLET D DO 100MM NA POVRCHU</t>
  </si>
  <si>
    <t>2*2*5*7 = 140,000 [A]</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</si>
  <si>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</si>
  <si>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26185</t>
  </si>
  <si>
    <t>VRT PRO KOTV, INJEK, MIKROPIL NA POVR TŘ III A IV D DO 300MM</t>
  </si>
  <si>
    <t>položka zahrnuje:
přemístění, montáž a demontáž vrtných souprav
svislou dopravu zeminy z vrtu
vodorovnou dopravu zeminy bez uložení na skládku
případně nutné pažení dočasné (včetně odpažení) i trvalé</t>
  </si>
  <si>
    <t>27</t>
  </si>
  <si>
    <t>Základy</t>
  </si>
  <si>
    <t>273311127</t>
  </si>
  <si>
    <t>Základové desky z betonu prostého C 25/30</t>
  </si>
  <si>
    <t>Základové konstrukce z betonu prostého
  desky
    ve výkopu nebo na hlavách pilot
      C 25/30</t>
  </si>
  <si>
    <t>2*3,25*8,85*0,15 = 8,629 [A]</t>
  </si>
  <si>
    <t>Podkladní beton C 25/30 XC2, tloušťky 150 mm - pod základy</t>
  </si>
  <si>
    <t>274321118</t>
  </si>
  <si>
    <t>Základové pasy, prahy, věnce a ostruhy mostních konstrukcí ze ŽB C 30/37</t>
  </si>
  <si>
    <t>Základové konstrukce z betonu železového
  pásy, prahy, věnce a ostruhy
    ve výkopu nebo na hlavách pilot
      C 30/37</t>
  </si>
  <si>
    <t>2*0,6*2,1*7,7 = 19,404 [A]</t>
  </si>
  <si>
    <t>274351121</t>
  </si>
  <si>
    <t>Zřízení bednění základových pasů rovného</t>
  </si>
  <si>
    <t>Bednění základů
  pasů
    rovné
      zřízení</t>
  </si>
  <si>
    <t>2*0,6*(2*2,1+2*7,7) = 23,520 [A]</t>
  </si>
  <si>
    <t>274352119</t>
  </si>
  <si>
    <t>Odbednění základových pasů</t>
  </si>
  <si>
    <t>Bednění základových konstrukcí
  pasů
    odbednění bez ohledu na tvar</t>
  </si>
  <si>
    <t>274361116</t>
  </si>
  <si>
    <t>Výztuž základových pasů, prahů, věnců a ostruh z betonářské oceli 10 505</t>
  </si>
  <si>
    <t>Výztuž základových konstrukcí
  pasů, prahů, věnců a ostruh
    z betonářské oceli
      10 505 (R) nebo BSt 500</t>
  </si>
  <si>
    <t>19,404*0,15 = 2,911 [A]</t>
  </si>
  <si>
    <t>565251113</t>
  </si>
  <si>
    <t>Podklad ze štěrku částečně zpevněného cementovou maltou ŠCM tl 250 mm</t>
  </si>
  <si>
    <t>REZERVA</t>
  </si>
  <si>
    <t>2*2*8,7*3,1 = 107,880 [A]</t>
  </si>
  <si>
    <t>REZERVNÍ POLOŽKA
Výměna podloží v případě nevhodné zeminy - štěrkodrť
prolita řídkým betonem</t>
  </si>
  <si>
    <t>3</t>
  </si>
  <si>
    <t>Svislé konstrukce</t>
  </si>
  <si>
    <t>334323118</t>
  </si>
  <si>
    <t>Mostní opěry a úložné prahy ze ŽB C 30/37</t>
  </si>
  <si>
    <t>Mostní opěry a úložné prahy z betonu
  železového
    C 30/37</t>
  </si>
  <si>
    <t>6,2*0,6*(2,22+2,31) = 16,852 [A]</t>
  </si>
  <si>
    <t>334323218</t>
  </si>
  <si>
    <t>Mostní křídla a závěrné zídky ze ŽB C 30/37</t>
  </si>
  <si>
    <t>Mostní křídla a závěrné zídky z betonu
  železového
    C 30/37</t>
  </si>
  <si>
    <t>0,35*(3,5+3,5+3,6+3,6) = 4,970 [A]</t>
  </si>
  <si>
    <t>334351115</t>
  </si>
  <si>
    <t>Bednění systémové mostních opěr a úložných prahů z palubek pro ŽB - zřízení</t>
  </si>
  <si>
    <t>Bednění mostních opěr a úložných prahů ze systémového bednění
  zřízení
    z palubek, pro
      železobeton</t>
  </si>
  <si>
    <t>6,2*1,67+5,5*2,22+6,2*1,74+5,5*2,31+4,8+3,5+0,35*(1+1,7)+4,8+3,5+0,35*(1+1,7)+5+3,6+0,35*(1+2,8)+5+3,6+0,35*(1+2,8) = 84,407 [A]</t>
  </si>
  <si>
    <t>334351214</t>
  </si>
  <si>
    <t>Bednění systémové mostních opěr a úložných prahů z palubek - odstranění</t>
  </si>
  <si>
    <t>Bednění mostních opěr a úložných prahů ze systémového bednění
  odstranění
    z palubek</t>
  </si>
  <si>
    <t>334361216</t>
  </si>
  <si>
    <t>Výztuž dříků opěr z betonářské oceli 10 505</t>
  </si>
  <si>
    <t>Výztuž je uvedena společně v položce 49 (423361226) Výztuž příčníku trámu z betonářské oceli 10 505 
za celou nosnou konstrukci mostu</t>
  </si>
  <si>
    <t>V položce výztuž u vod. konstrukcí</t>
  </si>
  <si>
    <t>31</t>
  </si>
  <si>
    <t>Římsy</t>
  </si>
  <si>
    <t>317321118</t>
  </si>
  <si>
    <t>Mostní římsy ze ŽB C 30/37</t>
  </si>
  <si>
    <t>Beton říms C 30/37 XF4</t>
  </si>
  <si>
    <t>0,15*(10+10) = 3,000 [A]</t>
  </si>
  <si>
    <t>Poznámky: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t>
  </si>
  <si>
    <t>317353121</t>
  </si>
  <si>
    <t>Bednění mostních říms všech tvarů - zřízení</t>
  </si>
  <si>
    <t>Bednění mostní římsy 
  zřízení
    všech tvarů</t>
  </si>
  <si>
    <t>(0,15+0,45+0,23)*(11,01+12,3)+4*0,15 = 19,947 [A]</t>
  </si>
  <si>
    <t>Poznámky: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t>
  </si>
  <si>
    <t>317353221</t>
  </si>
  <si>
    <t>Bednění mostních říms všech tvarů - odstranění</t>
  </si>
  <si>
    <t>Bednění mostní římsy 
  odstranění
    všech tvarů</t>
  </si>
  <si>
    <t>317361116</t>
  </si>
  <si>
    <t>Výztuž mostních říms z betonářské oceli 10 505</t>
  </si>
  <si>
    <t>Výztuž říms
-ocel B500B do</t>
  </si>
  <si>
    <t>600/1000 = 0,600 [A]</t>
  </si>
  <si>
    <t>Poznámky: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t>
  </si>
  <si>
    <t>4</t>
  </si>
  <si>
    <t>Vodorovné konstrukce</t>
  </si>
  <si>
    <t>213141112</t>
  </si>
  <si>
    <t>Zřízení vrstvy z geotextilie v rovině nebo ve sklonu do 1:5 š přes 3 do 6 m</t>
  </si>
  <si>
    <t>Zřízení vrstvy z geotextilie
  filtrační, separační, odvodňovací, ochranné, výztužné nebo protierozní
    v rovině nebo ve sklonu do 1:5, šířky
      přes 3 do 6 m</t>
  </si>
  <si>
    <t>2*5,5*3,8*2*1,2 = 100,320 [A]</t>
  </si>
  <si>
    <t>28322004</t>
  </si>
  <si>
    <t>fólie hydroizolační pro spodní stavbu mPVC tl 1,5mm</t>
  </si>
  <si>
    <t>2*5,5*3,8*1,1 = 45,980 [A]</t>
  </si>
  <si>
    <t>421321107</t>
  </si>
  <si>
    <t>Mostní nosné konstrukce deskové přechodové ze ŽB C 25/30</t>
  </si>
  <si>
    <t>Přechodový klín z železobetonu C25/30 XC3, XD1, XF2</t>
  </si>
  <si>
    <t>2*0,8*5,5 = 8,800 [A]</t>
  </si>
  <si>
    <t>421321128</t>
  </si>
  <si>
    <t>Mostní nosné konstrukce deskové ze ŽB C 30/37</t>
  </si>
  <si>
    <t>Bednění a betonáž srovnávací desky 
-Beton C30/37 XF2
-tl. 84-157 mm</t>
  </si>
  <si>
    <t>6,2*6,2*0,35+2*0,6*6,2*0,2+0,5*1,5*0,229*6,2+0,5*1,5*0,171*6,2 = 16,802 [A]</t>
  </si>
  <si>
    <t>Poznámky: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[Freyssinet]
        desky rámové konstrukce do spodní stavby nebo kloub pérový mostní desky vícepolového mostu
        [Mesnager], tyto se oceňují souborem cen 428 38 Vrubový a pérový kloub železobetonový.
    d) rovinnost povrchu mostní konstrukce, tyto se oceňují cenou 457 31-1191 Příplatek k ceně za
        rovinnost.</t>
  </si>
  <si>
    <t>421351112</t>
  </si>
  <si>
    <t>Bednění boků přechodové desky konstrukcí mostů - zřízení</t>
  </si>
  <si>
    <t>Bednění deskových konstrukcí mostů z betonu železového nebo předpjatého
  zřízení
    boků přechodové desky</t>
  </si>
  <si>
    <t>2*5,5*0,3+4*0,8 = 6,500 [A]</t>
  </si>
  <si>
    <t>421351212</t>
  </si>
  <si>
    <t>Bednění boků přechodové desky konstrukcí mostů - odstranění</t>
  </si>
  <si>
    <t>Bednění deskových konstrukcí mostů z betonu železového nebo předpjatého
  odstranění
    boků přechodové desky</t>
  </si>
  <si>
    <t>421361216</t>
  </si>
  <si>
    <t>Výztuž ŽB přechodové desky z betonářské oceli 10 505</t>
  </si>
  <si>
    <t>Výztuž deskových konstrukcí
  z betonářské oceli 10 505 (R) nebo BSt 500
    přechodové desky</t>
  </si>
  <si>
    <t>8,8*0,12 = 1,056 [A]</t>
  </si>
  <si>
    <t>423351111</t>
  </si>
  <si>
    <t>Bednění spodní příčníku trámu - zřízení</t>
  </si>
  <si>
    <t>Bednění trámové a komorové konstrukce
  příčníku trámu spodní
    zřízení</t>
  </si>
  <si>
    <t>6,2*6,2 = 38,440 [A]</t>
  </si>
  <si>
    <t>423351211</t>
  </si>
  <si>
    <t>Bednění spodní příčníku trámu - odstranění</t>
  </si>
  <si>
    <t>Bednění trámové a komorové konstrukce
  příčníku trámu spodní
    odstranění</t>
  </si>
  <si>
    <t>423352121</t>
  </si>
  <si>
    <t>Bednění vnějších boků proměnné výšky - zřízení</t>
  </si>
  <si>
    <t>Bednění trámové a komorové konstrukce
  vnějších boků proměnné výšky
    zřízení</t>
  </si>
  <si>
    <t>2*(1,95+0,56*6,2) = 10,844 [A]</t>
  </si>
  <si>
    <t>423352221</t>
  </si>
  <si>
    <t>Bednění vnějších boků proměnné výšky - odstranění</t>
  </si>
  <si>
    <t>Bednění trámové a komorové konstrukce
  vnějších boků proměnné výšky
    odstranění</t>
  </si>
  <si>
    <t>423361226</t>
  </si>
  <si>
    <t>Výztuž příčníku trámu z betonářské oceli 10 505</t>
  </si>
  <si>
    <t>Výztuž trámové a komorové konstrukce
  z betonářské oceli 10 505 (R) nebo BSt 500
    příčníku trámu</t>
  </si>
  <si>
    <t>6000/1000 = 6,000 [A]</t>
  </si>
  <si>
    <t>Výztuž mostovky a stojek</t>
  </si>
  <si>
    <t>451576121</t>
  </si>
  <si>
    <t>Podkladní a výplňová vrstva ze štěrkopísku tl do 200 mm</t>
  </si>
  <si>
    <t>Podsyp přechodovéhoi klínu, ŠP 0-32, hutněno na Id=0,85</t>
  </si>
  <si>
    <t>5,5*0,7*2 = 7,700 [A]</t>
  </si>
  <si>
    <t>58337344</t>
  </si>
  <si>
    <t>štěrkopísek frakce 0/32</t>
  </si>
  <si>
    <t>2*0,7*5,5 = 7,700 [A]
 a/0,9*1,8 = 15,400 [B]</t>
  </si>
  <si>
    <t>69311081</t>
  </si>
  <si>
    <t>geotextilie netkaná separační, ochranná, filtrační, drenážní PES 300g/m2</t>
  </si>
  <si>
    <t>711461201</t>
  </si>
  <si>
    <t>Provedení izolace proti tlakové vodě vodorovné fólií zesílením spojů páskem</t>
  </si>
  <si>
    <t>Provedení izolace proti povrchové a podpovrchové tlakové vodě fóliemi
  na ploše vodorovné V
    zesílením spojů páskem se zalitím okrajů spoje</t>
  </si>
  <si>
    <t>2*5,5*3,8 = 41,800 [A]</t>
  </si>
  <si>
    <t>931992112</t>
  </si>
  <si>
    <t>Výplň dilatačních spár z pěnového polystyrénu tl 30 mm</t>
  </si>
  <si>
    <t>Separace přechodového klínu od stojek a křídel - extrudovaný polystyren tl. 25 mm</t>
  </si>
  <si>
    <t>2*(5,5+2*2)*0,6 = 11,400 [A]</t>
  </si>
  <si>
    <t>47</t>
  </si>
  <si>
    <t>Upravy vodotečí toků</t>
  </si>
  <si>
    <t>124353100</t>
  </si>
  <si>
    <t>Vykopávky pro koryta vodotečí v hornině třídy těžitelnosti II skupiny 4 objem do 100 m3 strojně</t>
  </si>
  <si>
    <t>Vykopávky pro koryta vodotečí strojně
  v hornině třídy těžitelnosti II
    skupiny 4
      do 100 m3</t>
  </si>
  <si>
    <t>0,2*3,8*30 = 22,800 [A]</t>
  </si>
  <si>
    <t>Vyčištění vodního toku od náplav, úprava nového tvaru dna</t>
  </si>
  <si>
    <t>18090</t>
  </si>
  <si>
    <t>VŠEOBECNÉ ÚPRAVY OSTATNÍCH PLOCH</t>
  </si>
  <si>
    <t>Zplanýrování, ohumusování a zatravnění
dotčeného území</t>
  </si>
  <si>
    <t>2*5*60 = 600,000 [A]</t>
  </si>
  <si>
    <t>Všeobecné úpravy musí zahrnovat úpravu území po uskutečnění stavby, tak jak je požadováno v zadávací dokumentaci s výjimkou těch prací, pro které jsou uvedeny samostatné položky.</t>
  </si>
  <si>
    <t>43119</t>
  </si>
  <si>
    <t>SCHODIŠŤ KONSTR Z DÍLCŮ KAMENNÝCH</t>
  </si>
  <si>
    <t>2,5*0,75*0,2*1,4 = 0,525 [A]</t>
  </si>
  <si>
    <t>Položka zahrnuje veškerý materiál, výrobky a polotovary, včetně mimostaveništní a vnitrostaveništní dopravy (rovněž přesuny), včetně naložení a složení, případně s uložením.</t>
  </si>
  <si>
    <t>451315125</t>
  </si>
  <si>
    <t>Podkladní nebo výplňová vrstva z betonu C 16/20 tl do 150 mm</t>
  </si>
  <si>
    <t>Podkladní a výplňové vrstvy z betonu prostého 
  tloušťky do 150 mm, z betonu
    C 16/20</t>
  </si>
  <si>
    <t>172 = 172,000 [A]</t>
  </si>
  <si>
    <t>452318510</t>
  </si>
  <si>
    <t>Zajišťovací práh z betonu prostého se zvýšenými nároky na prostředí</t>
  </si>
  <si>
    <t>Zajišťovací práh z betonu prostého se zvýšenými nároky na prostředí
  na dně a ve svahu melioračních kanálů
    s patkami nebo bez patek</t>
  </si>
  <si>
    <t>0,6*0,8*(3,9+(1,3+1,6)*1,4+3,6+(2,1+2,3)*1,4) = 8,506 [A]</t>
  </si>
  <si>
    <t>Ukončovací betonový práh 600/800
beton C 30/37 XC2</t>
  </si>
  <si>
    <t>465513127</t>
  </si>
  <si>
    <t>Dlažba z lomového kamene na cementovou maltu s vyspárováním tl 200 mm</t>
  </si>
  <si>
    <t>Dlažba z lomového kamene lomařsky upraveného 
  na cementovou maltu, s vyspárováním cementovou maltou, tl. kamene
    200 mm</t>
  </si>
  <si>
    <t>59217018</t>
  </si>
  <si>
    <t>obrubník betonový chodníkový 1000x80x200mm</t>
  </si>
  <si>
    <t>(7+5,3+5,9+7)*1,08 = 27,216 [A]</t>
  </si>
  <si>
    <t>622631011</t>
  </si>
  <si>
    <t>Spárování spárovací maltou vnějších pohledových ploch stěn z tvárnic nebo kamene</t>
  </si>
  <si>
    <t>Spárování vnějších ploch pohledového zdiva
  z tvárnic nebo kamene, spárovací maltou
    stěn</t>
  </si>
  <si>
    <t>Spárování kamenné dlažby úpravy vodoteče spárovací maltou s odolností XF3 do výšky max. 2/3 výšky spáry</t>
  </si>
  <si>
    <t>916231112</t>
  </si>
  <si>
    <t>Osazení chodníkového obrubníku betonového ležatého bez boční opěry do lože z betonu prostého</t>
  </si>
  <si>
    <t>Lemování kamenné dlažby vrchu břehů koryta vodoteče
prefabrikované obrubníky v betonovém loži</t>
  </si>
  <si>
    <t>7+5,3+5,9+7 = 25,200 [A]</t>
  </si>
  <si>
    <t>5</t>
  </si>
  <si>
    <t>Komunikace</t>
  </si>
  <si>
    <t>181252305</t>
  </si>
  <si>
    <t>Úprava pláně pro silnice a dálnice na násypech se zhutněním</t>
  </si>
  <si>
    <t>Úprava pláně na stavbách silnic a dálnic strojně
  na násypech
    se zhutněním</t>
  </si>
  <si>
    <t>143,5 = 143,500 [A]</t>
  </si>
  <si>
    <t>564851111</t>
  </si>
  <si>
    <t>Podklad ze štěrkodrtě ŠD tl 150 mm</t>
  </si>
  <si>
    <t>-štěrkodrť fr. 0-63 ŠDB tl. 150 mm</t>
  </si>
  <si>
    <t>-štěrkodrť fr. 0-63 ŠDA tl. 150 mm</t>
  </si>
  <si>
    <t>564951413</t>
  </si>
  <si>
    <t>Podklad z asfaltového recyklátu plochy přes 100 m2 tl 150 mm</t>
  </si>
  <si>
    <t>Úprava povrchu polní cesty živičným recyklátem
v tloušťce 150 mm</t>
  </si>
  <si>
    <t>16 = 16,000 [A]</t>
  </si>
  <si>
    <t>569951133</t>
  </si>
  <si>
    <t>Zpevnění krajnic asfaltovým recyklátem tl 150 mm</t>
  </si>
  <si>
    <t>Dosypání nezpevněných krajnic asfaltových recyklátem
-přesun v rámci stavby do 100m
-dosypání a zhutnění 
-tl 150-250 mm</t>
  </si>
  <si>
    <t>13,5 = 13,500 [A]</t>
  </si>
  <si>
    <t>Poznámky: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t>
  </si>
  <si>
    <t>573111112</t>
  </si>
  <si>
    <t>Postřik živičný infiltrační s posypem z asfaltu množství 1 kg/m2</t>
  </si>
  <si>
    <t>Postřik infiltrační PI z asfaltu silničního
  s posypem kamenivem, v množství
    1,00 kg/m2</t>
  </si>
  <si>
    <t>573211107</t>
  </si>
  <si>
    <t>Postřik živičný spojovací z asfaltu v množství 0,30 kg/m2</t>
  </si>
  <si>
    <t>Postřik spojovací PS
  bez posypu kamenivem
    z asfaltu silničního, v množství
      0,30 kg/m2</t>
  </si>
  <si>
    <t>152+34,1 = 186,100 [A]</t>
  </si>
  <si>
    <t>577144121</t>
  </si>
  <si>
    <t>Asfaltový beton vrstva obrusná ACO 11 (ABS) tř. I tl 50 mm š přes 3 m z nemodifikovaného asfaltu</t>
  </si>
  <si>
    <t>Asfaltový beton vrstva obrusná ACO 11 (ABS) 
  s rozprostřením a se zhutněním
    z nemodifikovaného asfaltu
    v pruhu šířky přes 3 m
    tř. I, po zhutnění
      tl. 50 mm</t>
  </si>
  <si>
    <t>Poznámky:
1. ČSN EN 13108-1 připouští pro ACO 11 pouze tl. 35 až 50 mm.</t>
  </si>
  <si>
    <t>577165122</t>
  </si>
  <si>
    <t>Asfaltový beton vrstva ložní ACL 16 (ABH) tl 70 mm š přes 3 m z nemodifikovaného asfaltu</t>
  </si>
  <si>
    <t>Asfaltový beton vrstva ložní ACL 16 (ABH)
  s rozprostřením a zhutněním
    z nemodifikovaného asfaltu
    v pruhu šířky přes 3 m, po zhutnění
      tl. 70 mm</t>
  </si>
  <si>
    <t>152 = 152,000 [A]</t>
  </si>
  <si>
    <t>578133211</t>
  </si>
  <si>
    <t>Litý asfalt MA 11 (LAS) tl 30 mm š přes 3 m z nemodifikovaného asfaltu</t>
  </si>
  <si>
    <t>Ochrana izolace příčle: litý asfalt MA 11 IV tl. 45 mm</t>
  </si>
  <si>
    <t>5,5*6,2*1,5 = 51,150 [A]</t>
  </si>
  <si>
    <t>62</t>
  </si>
  <si>
    <t>Úpravy povrchů vnějších</t>
  </si>
  <si>
    <t>62592</t>
  </si>
  <si>
    <t>ÚPRAVA POVRCHU BETONOVÝCH PLOCH A KONSTRUKCÍ - STRIÁŽ</t>
  </si>
  <si>
    <t>0,5*(11,1+12,3) = 11,700 [A]</t>
  </si>
  <si>
    <t>položka zahrnuje:
- provedení předepsané úpravy</t>
  </si>
  <si>
    <t>711</t>
  </si>
  <si>
    <t>Izolace proti vodě</t>
  </si>
  <si>
    <t>62832000</t>
  </si>
  <si>
    <t>pás asfaltový natavitelný oxidovaný s vložkou ze skleněné rohože typu V60 s jemnozrnným minerálním posypem tl 3,0mm</t>
  </si>
  <si>
    <t>2*0,5*(11,01+12,3)*1,1 = 25,641 [A]</t>
  </si>
  <si>
    <t>711111001</t>
  </si>
  <si>
    <t>Provedení izolace proti zemní vlhkosti vodorovné za studena nátěrem penetračním</t>
  </si>
  <si>
    <t>Provedení izolace proti zemní vlhkosti natěradly a tmely za studena
  na ploše vodorovné V
    nátěrem
      penetračním</t>
  </si>
  <si>
    <t>2*(0,6*(2*2,1+2*7,7)+0,75*(2*7,7+2*0,6))+2*1*6,2+3,5+0,35*(1+1,7)+3,5+0,35*(1+1,7)+3,6+0,35*(1+2,8)+3,6+0,35*(1+2,8) = 79,570 [A]</t>
  </si>
  <si>
    <t>711111002</t>
  </si>
  <si>
    <t>Provedení izolace proti zemní vlhkosti vodorovné za studena lakem asfaltovým</t>
  </si>
  <si>
    <t>Provedení izolace proti zemní vlhkosti natěradly a tmely za studena
  na ploše vodorovné V
    nátěrem
      lakem asfaltovým</t>
  </si>
  <si>
    <t>2*(0,6*(2*2,1+2*7,7)+0,75*(2*7,7+2*0,6))+2*1*6,2+3,5+0,35*(1+1,7)+3,5+0,35*(1+1,7)+3,6+0,35*(1+2,8)+3,6+0,35*(1+2,8) = 79,570 [A]
 a*2 = 159,140 [B]</t>
  </si>
  <si>
    <t>711131101</t>
  </si>
  <si>
    <t>Provedení izolace proti zemní vlhkosti pásy na sucho vodorovné AIP nebo tkaninou</t>
  </si>
  <si>
    <t>Ochrana izolace pod římsou - zdvojená vrstva izolace</t>
  </si>
  <si>
    <t>0,5*(11,01+12,3)*2 = 23,310 [A]</t>
  </si>
  <si>
    <t>Poznámky:
1. Izolace plochy jednotlivě do 10 m2 se oceňují skladebně cenou příslušné izolace a cenou 711
    19-9096 Příplatek za plochu do 10 m2.</t>
  </si>
  <si>
    <t>711442</t>
  </si>
  <si>
    <t>IZOLACE MOSTOVEK CELOPLOŠNÁ ASFALTOVÝMI PÁSY S PEČETÍCÍ VRSTVOU</t>
  </si>
  <si>
    <t>6,2*6,2+5,5*(2,22+2,31)+3,5+3,5+3,6+3,6 = 77,555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</si>
  <si>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</si>
  <si>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919726122</t>
  </si>
  <si>
    <t>Geotextilie pro ochranu, separaci a filtraci netkaná měrná hm přes 200 do 300 g/m2</t>
  </si>
  <si>
    <t>Geotextilie
  netkaná pro ochranu, separaci nebo filtraci
    měrná hmotnost
      přes 200 do 300 g/m2</t>
  </si>
  <si>
    <t>2*(0,6*(2*2,1+2*7,7)+0,75*(2*7,7+2*0,6))+2*1*6,2+3,5+0,35*(1+1,7)+3,5+0,35*(1+1,7)+3,6+0,35*(1+2,8)+3,6+0,35*(1+2,8) = 79,570 [A]
 5,5*(2,22+2,31)+3,5+3,5+3,6+3,6*2 = 42,715 [B]
Celkové množství = 122,285</t>
  </si>
  <si>
    <t>998711101</t>
  </si>
  <si>
    <t>Přesun hmot tonážní pro izolace proti vodě, vlhkosti a plynům v objektech výšky do 6 m</t>
  </si>
  <si>
    <t>Přesun hmot pro izolace proti vodě, vlhkosti a plynům 
  stanovený z hmotnosti přesunovaného materiálu
    vodorovná dopravní vzdálenost do 50 m
    v objektech výšky
      do 6 m</t>
  </si>
  <si>
    <t>0,26 = 0,260 [A]</t>
  </si>
  <si>
    <t>Poznámky: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t>
  </si>
  <si>
    <t>783</t>
  </si>
  <si>
    <t>Nátěry</t>
  </si>
  <si>
    <t>783903160</t>
  </si>
  <si>
    <t>Provedení penetrační nátěru pórovitých betonových podlah</t>
  </si>
  <si>
    <t>Penetrační nátěr pro zvýšení přilnavosti vozovkových vrstev
k obrubě říms</t>
  </si>
  <si>
    <t>0,075*(10+10+4*1) = 1,800 [A]</t>
  </si>
  <si>
    <t>Penetrační nátěr pro zvýšení přilnavosti vozovkových vrstev
k obrubě říms</t>
  </si>
  <si>
    <t>783923161</t>
  </si>
  <si>
    <t>Penetrační akrylátový nátěr pórovitých betonových konstrukcí</t>
  </si>
  <si>
    <t>Ochraná penetrace říms</t>
  </si>
  <si>
    <t>(0,15+0,5)*(10+10) = 13,000 [A]</t>
  </si>
  <si>
    <t>783937153</t>
  </si>
  <si>
    <t>Krycí jednonásobný epoxidový rozpouštědlový nátěr betonové podlahy</t>
  </si>
  <si>
    <t>Epoxidový nátěr boku nosné konstrukce pod římsou</t>
  </si>
  <si>
    <t>0,4*5*2 = 4,000 [A]</t>
  </si>
  <si>
    <t>8</t>
  </si>
  <si>
    <t>Potrubí</t>
  </si>
  <si>
    <t>212792312</t>
  </si>
  <si>
    <t>Odvodnění mostní opěry - drenážní plastové potrubí HDPE DN 150</t>
  </si>
  <si>
    <t>Odvodnění mostní opěry z plastových trub
  drenážní potrubí
    HDPE
      DN 150</t>
  </si>
  <si>
    <t>2*7,5 = 15,000 [A]</t>
  </si>
  <si>
    <t>212972114</t>
  </si>
  <si>
    <t>Opláštění drenážních trub filtrační textilií DN 200</t>
  </si>
  <si>
    <t>Opláštění drenážních trub filtrační textilií
  DN 200</t>
  </si>
  <si>
    <t>452312161</t>
  </si>
  <si>
    <t>Sedlové lože z betonu prostého bez zvýšených nároků na prostředí tř. C 25/30 otevřený výkop</t>
  </si>
  <si>
    <t>Podkladní a zajišťovací konstrukce z betonu
  prostého
    v otevřeném výkopu
    bez zvýšených nároků na prostředí
    sedlové lože pod potrubí z betonu
      tř. C 25/30</t>
  </si>
  <si>
    <t>2*0,3*1,25*7,5 = 5,625 [A]</t>
  </si>
  <si>
    <t>462511112</t>
  </si>
  <si>
    <t>Zához prostoru z drenážního betonu</t>
  </si>
  <si>
    <t>Zához prostoru
  z drenážního betonu</t>
  </si>
  <si>
    <t>2*7,5*0,15 = 2,250 [A]</t>
  </si>
  <si>
    <t>871355211</t>
  </si>
  <si>
    <t>Kanalizační potrubí z tvrdého PVC jednovrstvé tuhost třídy SN4 DN 200</t>
  </si>
  <si>
    <t>Průchod drenáže křídly - HDPE DN200</t>
  </si>
  <si>
    <t>2*0,5 = 1,000 [A]</t>
  </si>
  <si>
    <t>Odpad drenáže - HDPE DN200</t>
  </si>
  <si>
    <t>91</t>
  </si>
  <si>
    <t>Doplňující konstrukce a práce</t>
  </si>
  <si>
    <t>40445158</t>
  </si>
  <si>
    <t>sloupek směrový silniční plastový 1,2m</t>
  </si>
  <si>
    <t>451315135</t>
  </si>
  <si>
    <t>Podkladní nebo výplňová vrstva z betonu C 16/20 tl do 200 mm</t>
  </si>
  <si>
    <t>Kamenné opevnění ramp
- přírodní kamenivo fr. 160/300 tl. 200 mm
- usazené a vyklínované</t>
  </si>
  <si>
    <t>"pod dlažbu " 4*0,9*0,3 = 1,080 [A]
"pod odv. žlab " (3,5+3)*0,5*1,05 = 3,413 [B]
 Mezisoučet 9.960000 = 9,960 [C]</t>
  </si>
  <si>
    <t>Poznámky: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t>
  </si>
  <si>
    <t>58381015</t>
  </si>
  <si>
    <t>kostka řezanoštípaná dlažební žula 10x10x10cm</t>
  </si>
  <si>
    <t>4*0,9*0,3*1,08 = 1,166 [A]</t>
  </si>
  <si>
    <t>591241111</t>
  </si>
  <si>
    <t>Kladení dlažby z kostek drobných z kamene na MC tl 50 mm</t>
  </si>
  <si>
    <t>Kladení dlažby z kostek
  materiálu na krajnici
    drobných z kamene, do lože
      z cementové malty</t>
  </si>
  <si>
    <t>4*0,9*0,3 = 1,080 [A]</t>
  </si>
  <si>
    <t>Povrch rampovitých ukončení římsy - kamenná dlažba do betonu</t>
  </si>
  <si>
    <t>59217031</t>
  </si>
  <si>
    <t>obrubník betonový silniční 1000x150x250mm</t>
  </si>
  <si>
    <t>4*(1+1+0,3)*1,05 = 9,660 [A]</t>
  </si>
  <si>
    <t>597761111</t>
  </si>
  <si>
    <t>Rigol dlážděný do lože z betonu tl 100 mm z betonových desek</t>
  </si>
  <si>
    <t>Rigol dlážděný
  do lože z betonu prostého tl. 100 mm, s vyplněním a zatřením spár cementovou maltou
    z betonových desek jakékoliv velikosti</t>
  </si>
  <si>
    <t>(3+3,5)*0,5 = 3,250 [A]</t>
  </si>
  <si>
    <t>912211111</t>
  </si>
  <si>
    <t>Montáž směrového sloupku silničního plastového prosté uložení bez betonového základu</t>
  </si>
  <si>
    <t>Montáž směrového sloupku
  plastového s odrazkou
    prostým uložením bez betonového základu
      silničního</t>
  </si>
  <si>
    <t>914111111</t>
  </si>
  <si>
    <t>Montáž svislé dopravní značky do velikosti 1 m2 objímkami na sloupek nebo konzolu</t>
  </si>
  <si>
    <t>Montáž svislé dopravní značky základní 
  velikosti
    do 1 m2
      objímkami na sloupky nebo konzoly</t>
  </si>
  <si>
    <t>914511111</t>
  </si>
  <si>
    <t>Montáž sloupku dopravních značek délky do 3,5 m s betonovým základem</t>
  </si>
  <si>
    <t>Montáž sloupku dopravních značek 
  délky do 3,5 m
    do betonového základu</t>
  </si>
  <si>
    <t>916131212</t>
  </si>
  <si>
    <t>Osazení silničního obrubníku betonového stojatého bez boční opěry do lože z betonu prostého</t>
  </si>
  <si>
    <t>Lemování rampovitých ukončení římsy - prefabrikované
obrubníky v betonovém loži</t>
  </si>
  <si>
    <t>4*(1+1+0,3) = 9,200 [A]</t>
  </si>
  <si>
    <t>919112111</t>
  </si>
  <si>
    <t>Řezání dilatačních spár š 4 mm hl do 60 mm příčných nebo podélných v živičném krytu</t>
  </si>
  <si>
    <t>Řezání dilatačních spár v živičném krytu
  příčných nebo podélných, šířky 4 mm, hloubky
    do 60 mm</t>
  </si>
  <si>
    <t>10+10+4*1,0 = 24,000 [A]</t>
  </si>
  <si>
    <t>Prořezání spár podél říms a ramp pro zálivky podél obruby</t>
  </si>
  <si>
    <t>919112233</t>
  </si>
  <si>
    <t>Řezání spár pro vytvoření komůrky š 20 mm hl 40 mm pro těsnící zálivku v živičném krytu</t>
  </si>
  <si>
    <t>do hl. 50 mm</t>
  </si>
  <si>
    <t>Na koncích úseku a na napojení 6,2+4,2 = 10,400 [A]
Na začátku a konci mostu 2*5,5 = 11,000 [B]
Celkové množství = 21,400</t>
  </si>
  <si>
    <t>Poznámky:
1. V cenách jsou započteny i náklady na vyčištění spár po řezání.</t>
  </si>
  <si>
    <t>919121232</t>
  </si>
  <si>
    <t>Těsnění spár zálivkou za studena pro komůrky š 20 mm hl 30 mm bez těsnicího profilu</t>
  </si>
  <si>
    <t>10+10+4*1 = 24,000 [A]</t>
  </si>
  <si>
    <t>Poznámky:
1. V cenách jsou započteny i náklady na vyčištění spár před těsněním a zalitím a náklady na
    impregnaci, těsnění a zalití spár včetně dodání hmot.</t>
  </si>
  <si>
    <t>919121233</t>
  </si>
  <si>
    <t>Těsnění spár zálivkou za studena pro komůrky š 20 mm hl 40 mm bez těsnicího profilu</t>
  </si>
  <si>
    <t>Utěsnění dilatačních spár zálivkou za studena 
  v cementobetonovém nebo živičném krytu včetně adhezního nátěru
    bez těsnicího profilu pod zálivkou, pro komůrky
    šířky 20 mm, hloubky
      40 mm</t>
  </si>
  <si>
    <t>93</t>
  </si>
  <si>
    <t>Dokončovací práce inženýrských staveb</t>
  </si>
  <si>
    <t>21341</t>
  </si>
  <si>
    <t>DRENÁŽNÍ VRSTVY Z PLASTBETONU (PLASTMALTY)</t>
  </si>
  <si>
    <t>Dodávka a položení drenážního plastbetonu
-š. 90mm</t>
  </si>
  <si>
    <t>0,15*0,035*(2*6,2+2*1) = 0,076 [A]</t>
  </si>
  <si>
    <t>Položka zahrnuje:
- dodávku předepsaného materiálu pro drenážní vrstvu, včetně mimostaveništní a vnitrostaveništní dopravy
- provedení drenážní vrstvy předepsaných rozměrů a předepsaného tvaru</t>
  </si>
  <si>
    <t>348171111</t>
  </si>
  <si>
    <t>Osazení mostního ocelového zábradlí nesnímatelného do betonu říms přímo</t>
  </si>
  <si>
    <t>Osazení mostního ocelového zábradlí 
  přímo do betonu říms</t>
  </si>
  <si>
    <t>2*10,5 = 21,000 [A]</t>
  </si>
  <si>
    <t>Poznámky: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t>
  </si>
  <si>
    <t>451477121</t>
  </si>
  <si>
    <t>Podkladní vrstva plastbetonová tl 20 mm</t>
  </si>
  <si>
    <t>Podlití patek zábradelního svodidla plastmaltou v tl. 10÷15 mm, 240*420</t>
  </si>
  <si>
    <t>0,24*0,24*13 = 0,749 [A]</t>
  </si>
  <si>
    <t>Poznámky: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t>
  </si>
  <si>
    <t>55342030R</t>
  </si>
  <si>
    <t>zábradlí ocelové se svislou výplní</t>
  </si>
  <si>
    <t>-S235 JR+N
Nátěrová plocha zábradlí 34 m2</t>
  </si>
  <si>
    <t>2*10,5*45 = 945,000 [A]</t>
  </si>
  <si>
    <t>76682111R</t>
  </si>
  <si>
    <t>Montáž ptačích budek</t>
  </si>
  <si>
    <t>Výroba a montáž ptačích budek dle požadavku/ vyjádření CHKO</t>
  </si>
  <si>
    <t>783334201</t>
  </si>
  <si>
    <t>Základní antikorozní jednonásobný epoxidový nátěr zámečnických konstrukcí</t>
  </si>
  <si>
    <t>Základní antikorozní nátěr zámečnických konstrukcí
  jednonásobný
    syntetický
    epoxidový</t>
  </si>
  <si>
    <t>21*1,6 = 33,600 [A]</t>
  </si>
  <si>
    <t>dva nátěry dvoukomponentním epoxidem plněným lamerálními pigmenty v celkové tl. 150 mikrometrů</t>
  </si>
  <si>
    <t>783335101</t>
  </si>
  <si>
    <t>Mezinátěr jednonásobný epoxidový mezinátěr zámečnických konstrukcí</t>
  </si>
  <si>
    <t>Mezinátěr zámečnických konstrukcí
  jednonásobný
    syntetický
    epoxidový</t>
  </si>
  <si>
    <t>783347101</t>
  </si>
  <si>
    <t>Krycí jednonásobný polyuretanový nátěr zámečnických konstrukcí</t>
  </si>
  <si>
    <t>Krycí nátěr (email) zámečnických konstrukcí
  jednonásobný
    syntetický
    polyuretanový</t>
  </si>
  <si>
    <t>nátěr alifatickým polyuretanem v tl. 60 mikrometrů. Barva vrchního nátěru odstínu RAL 7004 (šedá signální) nebo RAL 5005 (modrá signální),</t>
  </si>
  <si>
    <t>789421231</t>
  </si>
  <si>
    <t>Provedení žárového stříkání ocelových konstrukcí třídy I Zn 70 um</t>
  </si>
  <si>
    <t>Provedení žárového stříkání ocelových konstrukcí
  zinkem, tloušťky
    70 µm, třídy
      I (1,295 kg Zn/m2)</t>
  </si>
  <si>
    <t>931994131</t>
  </si>
  <si>
    <t>Těsnění pracovní spáry betonové konstrukce silikonovým tmelem do pl 1,5 cm2</t>
  </si>
  <si>
    <t>Smršťovací spára říms
- těsnící silikonový tmel, šedý trvale pružný, odolný proti UV záření.</t>
  </si>
  <si>
    <t>5*1,64 = 8,200 [A]</t>
  </si>
  <si>
    <t>936171121</t>
  </si>
  <si>
    <t>Osazení kovových doplňků mostního vybavení - svorníků a šroubů s matkou do otvorů</t>
  </si>
  <si>
    <t>Osazení kovových doplňků mostního vybavení jednotlivě
  svorníků a šroubů s matkou do otvorů</t>
  </si>
  <si>
    <t>Kotvy říms 11+13 = 24,000 [A]
 Kotvy zábradlí (6+6)*4 = 48,000 [B]
Celkové množství = 72,000</t>
  </si>
  <si>
    <t>93650</t>
  </si>
  <si>
    <t>DROBNÉ DOPLŇK KONSTR KOVOVÉ</t>
  </si>
  <si>
    <t>Hliníkový drenážní profil 30/20</t>
  </si>
  <si>
    <t>(4,7+6,1+4,7)*0,24 = 3,720 [A]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</si>
  <si>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</si>
  <si>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93R001</t>
  </si>
  <si>
    <t>Kotvení říms</t>
  </si>
  <si>
    <t>kotva  M24-600
- matice M24, 
- podložka o 140/34 tl. 8 mm,</t>
  </si>
  <si>
    <t>10+10 = 20,000 [A]</t>
  </si>
  <si>
    <t>93R002</t>
  </si>
  <si>
    <t>Kotvení zábradlí</t>
  </si>
  <si>
    <t>- kotva M12-150, 
- matice M12, 
- podložka o 12/25 tl. 4 mm,</t>
  </si>
  <si>
    <t>4*12 = 48,000 [A]</t>
  </si>
  <si>
    <t>93R003</t>
  </si>
  <si>
    <t>Vyznačení letopočtu vlysem do spodní stavby mostu</t>
  </si>
  <si>
    <t>kus</t>
  </si>
  <si>
    <t>977141120</t>
  </si>
  <si>
    <t>Vrty pro kotvy do betonu průměru 20 mm hloubky 80 mm</t>
  </si>
  <si>
    <t>Vrty pro kotvy do betonu 
  s vyplněním epoxidovým tmelem, průměru
    20 mm, hloubky 130 mm</t>
  </si>
  <si>
    <t>12*4 = 48,000 [A]</t>
  </si>
  <si>
    <t>Poznámky: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t>
  </si>
  <si>
    <t>977151111</t>
  </si>
  <si>
    <t>Jádrové vrty diamantovými korunkami do D 35 mm do stavebních materiálů</t>
  </si>
  <si>
    <t>Jádrové vrty diamantovými korunkami
  do stavebních materiálů (železobetonu, betonu, cihel, obkladů, dlažeb, kamene)
    průměru
      do 35 mm</t>
  </si>
  <si>
    <t>(10+10)*0,2 = 4,000 [A]</t>
  </si>
  <si>
    <t>Poznámky:
1. V cenách jsou započteny i náklady na rozměření, ukotvení vrtacího stroje, vrtání, opotřebení
    diamantových vrtacích korunek a spotřebu vody.
2. V cenách -1211 až -1233 pro dovrchní vrty jsou započteny i náklady na odsátí výplachové vody
    z vrtu.</t>
  </si>
  <si>
    <t>977211111</t>
  </si>
  <si>
    <t>Řezání stěnovou pilou ŽB kcí s výztuží průměru do 16 mm hl do 200 mm</t>
  </si>
  <si>
    <t>4*0,5 = 2,000 [A]</t>
  </si>
  <si>
    <t>96</t>
  </si>
  <si>
    <t>Bourání konstrukcí</t>
  </si>
  <si>
    <t>113107241</t>
  </si>
  <si>
    <t>Odstranění podkladu/krytu živičného tl 50 mm strojně pl přes 200 m2</t>
  </si>
  <si>
    <t>Použití v rámci stavby, zbytek odprodán zhotoviteli</t>
  </si>
  <si>
    <t>180 = 180,000 [A]</t>
  </si>
  <si>
    <t>113107246</t>
  </si>
  <si>
    <t>Odstranění podkladu živičného tl přes 250 do 300 mm strojně pl přes 200 m2</t>
  </si>
  <si>
    <t>Vybourání stávajících konstrukčních vrstev vozovky,
odvoz (30 km) a uložení na skládku (1500 Kč/t)</t>
  </si>
  <si>
    <t>(180-28)*37/30 = 187,467 [A]</t>
  </si>
  <si>
    <t>Vybourání stávajících konstrukčních vrstev vozovky,
odvoz (80 km) a uložení na skládku (1500 Kč/t)</t>
  </si>
  <si>
    <t>961041211</t>
  </si>
  <si>
    <t>Bourání mostních základů z betonu prostého</t>
  </si>
  <si>
    <t>Bourání mostních konstrukcí
  základů
    z prostého betonu</t>
  </si>
  <si>
    <t>1,3*0,8*(6+6)+0,6*1,1*(6+6)+0,4*0,3*(6+6)+
0,5*1,5*(1,32+1,36+1,34+1,34) = 25,860 [A]</t>
  </si>
  <si>
    <t>962041211</t>
  </si>
  <si>
    <t>Bourání mostních zdí a pilířů z betonu prostého</t>
  </si>
  <si>
    <t>Bourání mostních konstrukcí
  zdiva a pilířů
    z prostého betonu</t>
  </si>
  <si>
    <t>6*5*(0,4+0,15) = 16,500 [A]</t>
  </si>
  <si>
    <t>963071112</t>
  </si>
  <si>
    <t>Demontáž ocelových prvků mostů šroubovaných nebo svařovaných přes 100 kg</t>
  </si>
  <si>
    <t>Demontáž ocelových prvků mostních konstrukcí
  chodníkových konzol, podlahových nosníků, kabelových žlabů a ostatních drobných prvků
    šroubovaných nebo svařovaných, hmotnosti
      přes 100 kg</t>
  </si>
  <si>
    <t>10*84*5 = 4200,000 [A]</t>
  </si>
  <si>
    <t>966006132</t>
  </si>
  <si>
    <t>Odstranění značek dopravních nebo orientačních se sloupky s betonovými patkami</t>
  </si>
  <si>
    <t>Odstranění dopravních nebo orientačních značek se sloupkem
  jeho zhutněním
    s betonovou patkou</t>
  </si>
  <si>
    <t>Demontáž sloupku evidenčního čísla mostu, jeho uskladnění po dobu stavby a jeho zpětné osazení na nový betonový základ.</t>
  </si>
  <si>
    <t>966075141</t>
  </si>
  <si>
    <t>Odstranění kovového zábradlí vcelku</t>
  </si>
  <si>
    <t>Odstranění různých konstrukcí na mostech
  kovového zábradlí
    vcelku</t>
  </si>
  <si>
    <t>2*7,4 = 14,800 [A]</t>
  </si>
  <si>
    <t>97</t>
  </si>
  <si>
    <t>Doprava vybouraných hmot</t>
  </si>
  <si>
    <t>997006512</t>
  </si>
  <si>
    <t>Vodorovné doprava suti s naložením a složením na skládku do 1 km</t>
  </si>
  <si>
    <t>Vodorovná doprava suti na skládku
  s naložením na dopravní prostředek a složením
    přes 100 m do 1 km</t>
  </si>
  <si>
    <t>246,1 = 246,100 [A]</t>
  </si>
  <si>
    <t>Poznámky:
1. Pro volbu ceny je rozhodující dopravní vzdálenost těžiště skládky a půdorysné plochy objektu.</t>
  </si>
  <si>
    <t>997006519</t>
  </si>
  <si>
    <t>Příplatek k vodorovnému přemístění suti na skládku ZKD 1 km přes 1 km</t>
  </si>
  <si>
    <t>Doprava do 20 km</t>
  </si>
  <si>
    <t>"Spodek" do 30 km k recyklaci 187,467*0,3*1,9*29 = 3098,830 [A]
Kryt do 30 km na skládku 180*0,05*2,25*29 = 587,250 [B]
Beton do 30 km k recyklaci (25,86+16,5)*2,7*29 = 3316,788 [C]
"Ocel a kovy do výkupu " (4,2+0,66)*29 = 140,940 [E]
Celkové množství = 7143,808</t>
  </si>
  <si>
    <t>99</t>
  </si>
  <si>
    <t>Přesun hmot HSV</t>
  </si>
  <si>
    <t>998212111</t>
  </si>
  <si>
    <t>Přesun hmot pro mosty zděné, monolitické betonové nebo ocelové v do 20 m</t>
  </si>
  <si>
    <t>Přesun hmot pro mosty zděné, betonové monolitické, spřažené ocelobetonové nebo kovové 
  vodorovná dopravní vzdálenost do 100 m
    výška mostu
      do 20 m</t>
  </si>
  <si>
    <t>760,49 = 760,490 [A]</t>
  </si>
  <si>
    <t>Poznámky: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t>
  </si>
  <si>
    <t>990</t>
  </si>
  <si>
    <t>Poplatky za skládky</t>
  </si>
  <si>
    <t>19999</t>
  </si>
  <si>
    <t>Poplatek za skládku zeminy</t>
  </si>
  <si>
    <t>"Odvoz výkopku pro základ nového mostu " 277,13 = 277,130 [A]</t>
  </si>
  <si>
    <t>997013655</t>
  </si>
  <si>
    <t>Poplatek za uložení na skládce (skládkovné) zeminy a kamení kód odpadu 17 05 04</t>
  </si>
  <si>
    <t>Poplatek za uložení stavebního odpadu na skládce (skládkovné)
  zeminy a kamení zatříděného do Katalogu odpadů pod kódem 17 05 04</t>
  </si>
  <si>
    <t>22,8*2,9 = 66,120 [A]</t>
  </si>
  <si>
    <t>997013861</t>
  </si>
  <si>
    <t>Poplatek za uložení stavebního odpadu na recyklační skládce (skládkovné) z prostého betonu kód odpadu 17 01 01</t>
  </si>
  <si>
    <t>Poplatek za uložení stavebního odpadu na recyklační skládce (skládkovné)
  z prostého betonu zatříděného do Katalogu odpadů pod kódem 17 01 01</t>
  </si>
  <si>
    <t>(25,86+16,5)*2,7 = 114,372 [A]</t>
  </si>
  <si>
    <t>997221875</t>
  </si>
  <si>
    <t>Poplatek za uložení na recyklační skládce (skládkovné) stavebního odpadu asfaltového bez obsahu dehtu zatříděného do Katalogu odpadů pod kódem 17 03 02</t>
  </si>
  <si>
    <t>Poplatek za uložení stavebního odpadu na recyklační skládce (skládkovné)
  asfaltového bez obsahu dehtu zatříděného do Katalogu odpadů pod kódem 17 03 02</t>
  </si>
  <si>
    <t>187,467*0,3*1,9 = 106,856 [B]</t>
  </si>
  <si>
    <t>180*0,05*2,25 = 20,250 [A]</t>
  </si>
  <si>
    <t>398,2*0,08 = 31,856 [A]</t>
  </si>
  <si>
    <t>121151113</t>
  </si>
  <si>
    <t>Sejmutí ornice plochy do 500 m2 tl vrstvy do 200 mm strojně</t>
  </si>
  <si>
    <t>Sejmutí ornice strojně
  při souvislé ploše přes 100 do 500 m2, tl. vrstvy
    do 200 mm</t>
  </si>
  <si>
    <t>178+145+78*0,5 = 362,000 [A]</t>
  </si>
  <si>
    <t>131151100</t>
  </si>
  <si>
    <t>Hloubení jam nezapažených v hornině třídy těžitelnosti I skupiny 1 a 2 objem do 20 m3 strojně</t>
  </si>
  <si>
    <t>Hloubení nezapažených jam a zářezů strojně
  s urovnáním dna do předepsaného profilu a spádu
    v hornině třídy těžitelnosti I
    skupiny 1 a 2
      do 20 m3</t>
  </si>
  <si>
    <t>(3,1+3,6)*5,5/2 = 18,425 [A]</t>
  </si>
  <si>
    <t>131351100</t>
  </si>
  <si>
    <t>Hloubení jam nezapažených v hornině třídy těžitelnosti II skupiny 4 objem do 20 m3 strojně</t>
  </si>
  <si>
    <t>Hloubení nezapažených jam a zářezů strojně
  s urovnáním dna do předepsaného profilu a spádu
    v hornině třídy těžitelnosti II
    skupiny 4
      do 20 m3</t>
  </si>
  <si>
    <t>162251122</t>
  </si>
  <si>
    <t>Vodorovné přemístění přes 20 do 50 m výkopku/sypaniny z horniny třídy těžitelnosti II skupiny 4 a 5</t>
  </si>
  <si>
    <t>Vodorovné přemístění výkopku nebo sypaniny po suchu
  na obvyklém dopravním prostředku, bez naložení výkopku, avšak se složením bez rozhrnutí
    z horniny třídy těžitelnosti II
    skupiny 4 a 5 na vzdálenost
      přes 20 do 50 m</t>
  </si>
  <si>
    <t>2*(362*0,2+2*18,425) = 218,500 [A]</t>
  </si>
  <si>
    <t>171152121</t>
  </si>
  <si>
    <t>Uložení sypaniny z hornin nesoudržných kamenitých do násypů zhutněných silnic a dálnic</t>
  </si>
  <si>
    <t>30% materiálu využito z výkopů. pol.</t>
  </si>
  <si>
    <t>(178+145+78*0,5)*0,3 = 108,600 [A]</t>
  </si>
  <si>
    <t>(178+145+78*0,5)*1,1 = 398,200 [A]</t>
  </si>
  <si>
    <t>112201111</t>
  </si>
  <si>
    <t>Odstranění pařezů D do 0,2 m v rovině a svahu do 1:5 s odklizením do 20 m a zasypáním jámy</t>
  </si>
  <si>
    <t>Odstranění pařezu
  v rovině nebo na svahu do 1:5
    o průměru pařezu na řezné ploše
      do 200 mm</t>
  </si>
  <si>
    <t>Hutněný štěrkopískový zásyp prolitý řídkým betonem podpěr pro uložení provizorního mostu</t>
  </si>
  <si>
    <t>(1,3+0,2)*5,5+(1,6+0,2)*5,5 = 18,150 [A]</t>
  </si>
  <si>
    <t>273121111</t>
  </si>
  <si>
    <t>Osazení prefabrikovaných základových desek z dílců železobetonových hmotnosti do 5 t</t>
  </si>
  <si>
    <t>Osazení základových prefabrikovaných železobetonových konstrukcí
  desek
    hmotnosti jednotlivě
      do 5 t</t>
  </si>
  <si>
    <t>(8+9) = 17,000 [A]</t>
  </si>
  <si>
    <t>Podklad ze štěrku částečně zpevněného cementovou maltou ŠCM
  s rozprostřením a s hutněním, po zhutnění
    tl. 250 mm</t>
  </si>
  <si>
    <t>(1,4+0,25)*0,25*5*2 = 4,125 [A]</t>
  </si>
  <si>
    <t>Hutněný štěrkopískový polštář prolitý řídkým betonem pro uložení podpěr provizorního mostu</t>
  </si>
  <si>
    <t>59381003R</t>
  </si>
  <si>
    <t>panel silniční 4,00x1,00x0,20m - pronájem</t>
  </si>
  <si>
    <t>17*4*30 = 2040,000 [A]</t>
  </si>
  <si>
    <t>R4-01</t>
  </si>
  <si>
    <t>Montáž mostního provizoria</t>
  </si>
  <si>
    <t>Montáž mostního provizoria MS 7 polí/3m</t>
  </si>
  <si>
    <t>6,4 = 6,400 [A]</t>
  </si>
  <si>
    <t>cena je stanovena na základě kalkulace získané od provozovatele (pronajímatele) mostních provizorií. Cena vychází z počtu montovaných polí provizoria (modulů) a jejich délky (MS – 3,0m, BaileyBridge 3,05) dále závisií na skladbě pole (jednoduché, jednopatrové, atd....)</t>
  </si>
  <si>
    <t>R4-02</t>
  </si>
  <si>
    <t>Pronájem mostního provizoria</t>
  </si>
  <si>
    <t>tnd</t>
  </si>
  <si>
    <t>Doba pronájmu provizoria 4 měsíce</t>
  </si>
  <si>
    <t>lhůta 4*30 = 120,000 [A]
 deska 6,4*0,68 = 4,352 [C]
 příslušenství c*0,2 = 0,870 [D]
 a*(c+d) = 626,688 [E]</t>
  </si>
  <si>
    <t>R4-03</t>
  </si>
  <si>
    <t>Demontáž mostního provizoria</t>
  </si>
  <si>
    <t>R4-04</t>
  </si>
  <si>
    <t>Přeprava mostního provizoria</t>
  </si>
  <si>
    <t>km</t>
  </si>
  <si>
    <t>Přeprava Charváty - Hodslavice 4 soupravy tam a zpět</t>
  </si>
  <si>
    <t>2*110 = 220,000 [A]</t>
  </si>
  <si>
    <t>Cena za manipulaci se potom počítá jako počet km ujetých mezi skladištěm v Brodku u Prostějova a místem stavby, v závislosti na velikosti soupravy, při montáži a demontáži</t>
  </si>
  <si>
    <t>Úprava pláně zatímní komunikace</t>
  </si>
  <si>
    <t>564871016</t>
  </si>
  <si>
    <t>Podklad ze štěrkodrtě ŠD plochy do 100 m2 tl 300 mm</t>
  </si>
  <si>
    <t>Obnova povrchu stávající polní cesty
z hutněné štěrkodrtí tl. 300 mm</t>
  </si>
  <si>
    <t>(29,3+2,1+2,0)*1,1 = 36,740 [A]</t>
  </si>
  <si>
    <t>564871116</t>
  </si>
  <si>
    <t>Podklad ze štěrkodrtě ŠD plochy přes 100 m2 tl. 300 mm</t>
  </si>
  <si>
    <t>Podkladní vrstva vozovky - štěrkodrť ŠD
300 mm pokládka, odstranění</t>
  </si>
  <si>
    <t>130,8+7,8+10,9+107+5,8+9 = 271,300 [A]</t>
  </si>
  <si>
    <t>565135121</t>
  </si>
  <si>
    <t>Asfaltový beton vrstva podkladní ACP 16 (obalované kamenivo OKS) tl 50 mm š přes 3 m</t>
  </si>
  <si>
    <t>Obrusná vrstva vozovky - obalované kamenivo OK III
2*50 mm, pokládka, odstranění, odvoz 
a uložení na skládku</t>
  </si>
  <si>
    <t>(130,8+107)*2 = 475,600 [A]</t>
  </si>
  <si>
    <t>Obrusná vrstva vozovky - obalované kamenivo OK III
2*50 mm, pokládka, odstranění, odvoz 
a uložení na skládku</t>
  </si>
  <si>
    <t>584121109</t>
  </si>
  <si>
    <t>Osazení silničních dílců z ŽB do lože z kameniva těženého tl 40 mm plochy do 50 m2</t>
  </si>
  <si>
    <t>Osazení silničních dílců ze železového betonu
  s podkladem z kameniva těženého do tl. 40 mm
    jakéhokoliv druhu a velikosti, na plochu jednotlivě
      přes 15 do 50 m2</t>
  </si>
  <si>
    <t>(11+6+6+4+6)*2 = 66,000 [A]</t>
  </si>
  <si>
    <t>panel silniční 2x1x0,15m - pronájem</t>
  </si>
  <si>
    <t>33*4*30 = 3960,000 [A]</t>
  </si>
  <si>
    <t>Dokončovací práce PK</t>
  </si>
  <si>
    <t>91221111R</t>
  </si>
  <si>
    <t>Montáž a demontáž směrového sloupku silničního plastového prosté uložení bez betonového základu</t>
  </si>
  <si>
    <t>60/5*2 = 24,000 [A]</t>
  </si>
  <si>
    <t>91221119R</t>
  </si>
  <si>
    <t>sloupek směrový silniční plastový 1,2m pronájem</t>
  </si>
  <si>
    <t>24*4*30 = 2880,000 [A]</t>
  </si>
  <si>
    <t>Montáž a demontáž dočasných dopravních značek
  samostatných značek
    základních</t>
  </si>
  <si>
    <t>Osazení a odstranění značek  zatížitelnosti mostního provizoria</t>
  </si>
  <si>
    <t>Montáž a demontáž dočasných dopravních značek
  Příplatek za první a každý další den použití dočasných dopravních značek
    k ceně 11-1115</t>
  </si>
  <si>
    <t>2*3*40 = 240,000 [A]</t>
  </si>
  <si>
    <t>113106292</t>
  </si>
  <si>
    <t>Rozebrání vozovek ze silničních dílců spáry zalité cementovou maltou strojně pl přes 50 do 200 m2</t>
  </si>
  <si>
    <t>Rozebrání dílců vozovek a ploch
  s přemístěním hmot na skládku na vzdálenost do 3 m nebo s naložením na dopravní prostředek,
    ze silničních dílců jakýchkoliv rozměrů, s ložem z kameniva nebo živice
    strojně
    plochy jednotlivě přes 50 m2 do 200 m2
    se spárami zalitými
      cementovou maltou</t>
  </si>
  <si>
    <t>2*33 = 66,000 [A]</t>
  </si>
  <si>
    <t>113107223</t>
  </si>
  <si>
    <t>Odstranění podkladu z kameniva drceného tl přes 200 do 300 mm strojně pl přes 200 m2</t>
  </si>
  <si>
    <t>Odstranění podkladů nebo krytů
  strojně
    plochy jednotlivě přes 200 m2
    s přemístěním hmot na skládku na vzdálenost do 20 m nebo s naložením na dopravní prostředek
    z kameniva hrubého drceného, o tl. vrstvy
      přes 200 do 300 mm</t>
  </si>
  <si>
    <t>113154124</t>
  </si>
  <si>
    <t>Frézování živičného krytu tl 100 mm pruh š přes 0,5 do 1 m pl do 500 m2 bez překážek v trase</t>
  </si>
  <si>
    <t>Frézování živičného podkladu nebo krytu
  s naložením na dopravní prostředek
    plochy do 500 m2
    bez překážek v trase
    pruhu šířky přes 0,5 m do 1 m, tloušťky vrstvy
      100 mm</t>
  </si>
  <si>
    <t>174,5+158,3 = 332,800 [A]</t>
  </si>
  <si>
    <t>Část vytěženého materiálu (3,75 m3=8,44t) bude použita do krajnic, zbytek (cca 65t ) bude odprodán zhotoviteli</t>
  </si>
  <si>
    <t>122251503</t>
  </si>
  <si>
    <t>Odkopávky a prokopávky zapažené v hornině třídy těžitelnosti I skupiny 3 objem do 100 m3 strojně</t>
  </si>
  <si>
    <t>Odkopávky a prokopávky zapažené strojně
  v hornině třídy těžitelnosti I
    skupiny 3
      přes 50 do 100 m3</t>
  </si>
  <si>
    <t>(178+145+78*0,5)*0,3*0,7 = 76,020 [A]</t>
  </si>
  <si>
    <t>963011111</t>
  </si>
  <si>
    <t>Demontáž prefabrikovaných základových desek z ŽB hmotnosti do 5 t</t>
  </si>
  <si>
    <t>Demontáž základových prefabrikovaných konstrukcí z betonu železového
  desek
    hmotnosti jednotlivě
      do 5 t</t>
  </si>
  <si>
    <t>panely 33*2,1+17*2,4 = 110,100 [A]
kameniva a sypanina (271,3*0,3+6)*1,9 = 166,041 [B]
Celkové množství = 276,141</t>
  </si>
  <si>
    <t>panely 110*8 = 880,000 [A]
sypanina a kamenivo 166,041*20 = 3320,820 [B]
Celkové množství = 4200,820</t>
  </si>
  <si>
    <t>476,65 = 476,650 [A]</t>
  </si>
  <si>
    <t>(271,3*0,3+6)*1,9 = 166,041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</si>
</sst>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 ##0.00"/>
    <numFmt numFmtId="165" formatCode="#\ ###\ ###\ ###\ ##0.000"/>
  </numFmts>
  <fonts count="10">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i/>
      <sz val="10"/>
      <color rgb="FF000000"/>
      <name val="Arial"/>
      <family val="2"/>
    </font>
  </fonts>
  <fills count="5">
    <fill>
      <patternFill/>
    </fill>
    <fill>
      <patternFill patternType="gray125"/>
    </fill>
    <fill>
      <patternFill patternType="solid">
        <fgColor rgb="FFD9D9D9"/>
        <bgColor indexed="64"/>
      </patternFill>
    </fill>
    <fill>
      <patternFill patternType="solid">
        <fgColor rgb="FF41A5BD"/>
        <bgColor indexed="64"/>
      </patternFill>
    </fill>
    <fill>
      <patternFill patternType="solid">
        <fgColor rgb="FFADD8E6"/>
        <bgColor indexed="64"/>
      </patternFill>
    </fill>
  </fills>
  <borders count="19">
    <border>
      <left/>
      <right/>
      <top/>
      <bottom/>
      <diagonal/>
    </border>
    <border>
      <left style="thin"/>
      <right style="thin"/>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top style="thin"/>
      <bottom style="thin"/>
    </border>
    <border>
      <left style="thin"/>
      <right style="thin">
        <color rgb="FF000000"/>
      </right>
      <top style="thin"/>
      <bottom style="thin"/>
    </border>
    <border>
      <left style="thin"/>
      <right/>
      <top style="thin"/>
      <bottom/>
    </border>
    <border>
      <left style="thin"/>
      <right style="thin"/>
      <top style="thin"/>
      <bottom/>
    </border>
    <border>
      <left style="thin">
        <color rgb="FF000000"/>
      </left>
      <right/>
      <top style="thin"/>
      <bottom/>
    </border>
    <border>
      <left/>
      <right/>
      <top style="thin"/>
      <bottom/>
    </border>
    <border>
      <left/>
      <right style="thin">
        <color rgb="FF000000"/>
      </right>
      <top style="thin"/>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left" vertical="center" wrapText="1"/>
      <protection/>
    </xf>
    <xf numFmtId="0" fontId="9" fillId="0" borderId="0">
      <alignment horizontal="left" vertical="center" wrapText="1"/>
      <protection/>
    </xf>
  </cellStyleXfs>
  <cellXfs count="54">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4"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4" fontId="3" fillId="0" borderId="1" xfId="20" applyNumberFormat="1" applyBorder="1" applyAlignment="1">
      <alignment horizontal="right" vertical="center" wrapText="1"/>
      <protection/>
    </xf>
    <xf numFmtId="0" fontId="0" fillId="2" borderId="2" xfId="0" applyFill="1" applyBorder="1"/>
    <xf numFmtId="0" fontId="0" fillId="2" borderId="3" xfId="0" applyFill="1" applyBorder="1"/>
    <xf numFmtId="0" fontId="3" fillId="2" borderId="3" xfId="20" applyFill="1" applyBorder="1" applyAlignment="1">
      <alignment horizontal="right" vertical="center" wrapText="1"/>
      <protection/>
    </xf>
    <xf numFmtId="0" fontId="0" fillId="2" borderId="4" xfId="0" applyFill="1" applyBorder="1"/>
    <xf numFmtId="0" fontId="0" fillId="2" borderId="5" xfId="0" applyFill="1" applyBorder="1"/>
    <xf numFmtId="0" fontId="0" fillId="2" borderId="6" xfId="0" applyFill="1" applyBorder="1"/>
    <xf numFmtId="0" fontId="6" fillId="2" borderId="5" xfId="24" applyFill="1" applyBorder="1" applyAlignment="1">
      <alignment horizontal="left" vertical="center" wrapText="1"/>
      <protection/>
    </xf>
    <xf numFmtId="0" fontId="6" fillId="2" borderId="0" xfId="24" applyFill="1" applyAlignment="1">
      <alignment horizontal="left" vertical="center" wrapText="1"/>
      <protection/>
    </xf>
    <xf numFmtId="0" fontId="0" fillId="2" borderId="7" xfId="0" applyFill="1" applyBorder="1" applyAlignment="1">
      <alignment horizontal="center"/>
    </xf>
    <xf numFmtId="164" fontId="0" fillId="2" borderId="7" xfId="0" applyNumberFormat="1" applyFill="1" applyBorder="1" applyAlignment="1">
      <alignment horizontal="center"/>
    </xf>
    <xf numFmtId="0" fontId="5" fillId="3" borderId="8" xfId="23" applyFill="1" applyBorder="1" applyAlignment="1">
      <alignment horizontal="center" vertical="center" wrapText="1"/>
      <protection/>
    </xf>
    <xf numFmtId="0" fontId="5" fillId="3" borderId="9" xfId="23" applyFill="1" applyBorder="1" applyAlignment="1">
      <alignment horizontal="center" vertical="center" wrapText="1"/>
      <protection/>
    </xf>
    <xf numFmtId="0" fontId="5" fillId="3" borderId="10" xfId="23" applyFill="1" applyBorder="1" applyAlignment="1">
      <alignment horizontal="center" vertical="center" wrapText="1"/>
      <protection/>
    </xf>
    <xf numFmtId="0" fontId="5" fillId="3" borderId="11" xfId="23" applyFill="1" applyBorder="1" applyAlignment="1">
      <alignment horizontal="center" vertical="center" wrapText="1"/>
      <protection/>
    </xf>
    <xf numFmtId="0" fontId="7" fillId="2" borderId="7" xfId="0" applyFont="1" applyFill="1" applyBorder="1"/>
    <xf numFmtId="0" fontId="7" fillId="2" borderId="12" xfId="0" applyFont="1" applyFill="1" applyBorder="1"/>
    <xf numFmtId="0" fontId="7" fillId="2" borderId="7" xfId="0" applyFont="1" applyFill="1" applyBorder="1" applyAlignment="1">
      <alignment horizontal="right"/>
    </xf>
    <xf numFmtId="0" fontId="7" fillId="2" borderId="13" xfId="0" applyFont="1" applyFill="1" applyBorder="1"/>
    <xf numFmtId="164" fontId="7" fillId="2" borderId="7" xfId="0" applyNumberFormat="1" applyFont="1" applyFill="1" applyBorder="1" applyAlignment="1">
      <alignment horizontal="center"/>
    </xf>
    <xf numFmtId="0" fontId="0" fillId="2" borderId="14" xfId="0" applyFill="1" applyBorder="1"/>
    <xf numFmtId="0" fontId="0" fillId="0" borderId="7" xfId="0" applyBorder="1"/>
    <xf numFmtId="0" fontId="0" fillId="0" borderId="7" xfId="0" applyBorder="1" applyAlignment="1">
      <alignment horizontal="right"/>
    </xf>
    <xf numFmtId="0" fontId="0" fillId="0" borderId="7" xfId="0" applyBorder="1" applyAlignment="1">
      <alignment wrapText="1"/>
    </xf>
    <xf numFmtId="0" fontId="0" fillId="0" borderId="7" xfId="0" applyBorder="1" applyAlignment="1">
      <alignment horizontal="center"/>
    </xf>
    <xf numFmtId="165" fontId="0" fillId="0" borderId="7" xfId="0" applyNumberFormat="1" applyBorder="1" applyAlignment="1">
      <alignment horizontal="center"/>
    </xf>
    <xf numFmtId="164" fontId="0" fillId="4" borderId="7" xfId="0" applyNumberFormat="1" applyFill="1" applyBorder="1" applyAlignment="1" applyProtection="1">
      <alignment horizontal="center"/>
      <protection locked="0"/>
    </xf>
    <xf numFmtId="164" fontId="0" fillId="0" borderId="7" xfId="0" applyNumberFormat="1" applyBorder="1" applyAlignment="1">
      <alignment horizontal="center"/>
    </xf>
    <xf numFmtId="164" fontId="0" fillId="0" borderId="0" xfId="0" applyNumberFormat="1"/>
    <xf numFmtId="0" fontId="0" fillId="0" borderId="5" xfId="0" applyBorder="1"/>
    <xf numFmtId="0" fontId="0" fillId="0" borderId="6" xfId="0" applyBorder="1"/>
    <xf numFmtId="0" fontId="0" fillId="0" borderId="0" xfId="0" applyAlignment="1">
      <alignment wrapText="1"/>
    </xf>
    <xf numFmtId="0" fontId="8" fillId="0" borderId="7" xfId="0" applyFont="1" applyBorder="1" applyAlignment="1">
      <alignment wrapText="1"/>
    </xf>
    <xf numFmtId="0" fontId="0" fillId="0" borderId="15" xfId="0" applyBorder="1"/>
    <xf numFmtId="0" fontId="0" fillId="0" borderId="16" xfId="0" applyBorder="1"/>
    <xf numFmtId="0" fontId="0" fillId="0" borderId="16" xfId="0" applyBorder="1" applyAlignment="1">
      <alignment wrapText="1"/>
    </xf>
    <xf numFmtId="0" fontId="0" fillId="0" borderId="17" xfId="0" applyBorder="1"/>
    <xf numFmtId="0" fontId="4" fillId="2" borderId="0" xfId="21" applyFill="1" applyAlignment="1">
      <alignment horizontal="left" vertical="center" wrapText="1"/>
      <protection/>
    </xf>
    <xf numFmtId="0" fontId="0" fillId="2" borderId="0" xfId="0" applyFill="1"/>
    <xf numFmtId="0" fontId="6" fillId="2" borderId="0" xfId="24" applyFill="1" applyAlignment="1">
      <alignment horizontal="right" vertical="center" wrapText="1"/>
      <protection/>
    </xf>
    <xf numFmtId="0" fontId="0" fillId="2" borderId="0" xfId="0" applyFill="1" applyAlignment="1">
      <alignment horizontal="right"/>
    </xf>
    <xf numFmtId="0" fontId="5" fillId="3" borderId="18" xfId="23" applyFill="1" applyBorder="1" applyAlignment="1">
      <alignment horizontal="center" vertical="center" wrapText="1"/>
      <protection/>
    </xf>
    <xf numFmtId="0" fontId="5" fillId="3" borderId="8" xfId="23" applyFill="1" applyBorder="1" applyAlignment="1">
      <alignment horizontal="center" vertical="center" wrapText="1"/>
      <protection/>
    </xf>
    <xf numFmtId="0" fontId="5" fillId="3" borderId="1" xfId="23" applyFill="1" applyBorder="1" applyAlignment="1">
      <alignment horizontal="center" vertical="center" wrapText="1"/>
      <protection/>
    </xf>
    <xf numFmtId="0" fontId="5" fillId="3" borderId="9" xfId="23" applyFill="1" applyBorder="1" applyAlignment="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StavebniDilStyle" xfId="26"/>
    <cellStyle name="PolDoplnInfoStyle"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
  <sheetViews>
    <sheetView tabSelected="1" workbookViewId="0" topLeftCell="A1">
      <selection activeCell="B10" sqref="B10"/>
    </sheetView>
  </sheetViews>
  <sheetFormatPr defaultColWidth="9.140625" defaultRowHeight="15"/>
  <cols>
    <col min="1" max="2" width="32.421875" style="0" customWidth="1"/>
    <col min="3" max="5" width="19.421875" style="0" customWidth="1"/>
  </cols>
  <sheetData>
    <row r="1" spans="1:5" ht="15">
      <c r="A1" s="1" t="s">
        <v>0</v>
      </c>
      <c r="B1" s="2" t="s">
        <v>1</v>
      </c>
      <c r="C1" s="3"/>
      <c r="D1" s="3"/>
      <c r="E1" s="3"/>
    </row>
    <row r="2" spans="1:5" ht="15">
      <c r="A2" s="1"/>
      <c r="B2" s="46" t="s">
        <v>2</v>
      </c>
      <c r="C2" s="3"/>
      <c r="D2" s="3"/>
      <c r="E2" s="3"/>
    </row>
    <row r="3" spans="1:5" ht="15">
      <c r="A3" s="3"/>
      <c r="B3" s="47"/>
      <c r="C3" s="3"/>
      <c r="D3" s="3"/>
      <c r="E3" s="3"/>
    </row>
    <row r="4" spans="1:5" ht="15">
      <c r="A4" s="3"/>
      <c r="B4" s="46" t="s">
        <v>3</v>
      </c>
      <c r="C4" s="47"/>
      <c r="D4" s="47"/>
      <c r="E4" s="47"/>
    </row>
    <row r="5" spans="1:5" ht="15">
      <c r="A5" s="3"/>
      <c r="B5" s="3"/>
      <c r="C5" s="3"/>
      <c r="D5" s="3"/>
      <c r="E5" s="3"/>
    </row>
    <row r="6" spans="1:5" ht="15">
      <c r="A6" s="3"/>
      <c r="B6" s="5" t="s">
        <v>4</v>
      </c>
      <c r="C6" s="6">
        <f>SUM(C10:C13)</f>
        <v>0</v>
      </c>
      <c r="D6" s="3"/>
      <c r="E6" s="3"/>
    </row>
    <row r="7" spans="1:5" ht="15">
      <c r="A7" s="3"/>
      <c r="B7" s="5" t="s">
        <v>5</v>
      </c>
      <c r="C7" s="6">
        <f>SUM(E10:E13)</f>
        <v>0</v>
      </c>
      <c r="D7" s="3"/>
      <c r="E7" s="3"/>
    </row>
    <row r="8" spans="1:5" ht="15">
      <c r="A8" s="3"/>
      <c r="B8" s="3"/>
      <c r="C8" s="3"/>
      <c r="D8" s="3"/>
      <c r="E8" s="3"/>
    </row>
    <row r="9" spans="1:5" ht="15">
      <c r="A9" s="7" t="s">
        <v>6</v>
      </c>
      <c r="B9" s="7" t="s">
        <v>7</v>
      </c>
      <c r="C9" s="7" t="s">
        <v>8</v>
      </c>
      <c r="D9" s="7" t="s">
        <v>9</v>
      </c>
      <c r="E9" s="7" t="s">
        <v>10</v>
      </c>
    </row>
    <row r="10" spans="1:5" ht="25.5">
      <c r="A10" s="8" t="s">
        <v>11</v>
      </c>
      <c r="B10" s="8" t="s">
        <v>12</v>
      </c>
      <c r="C10" s="9">
        <f>'000'!I3</f>
        <v>0</v>
      </c>
      <c r="D10" s="9">
        <f>SUMIFS('000'!O:O,'000'!A:A,"P")</f>
        <v>0</v>
      </c>
      <c r="E10" s="9">
        <f>C10+D10</f>
        <v>0</v>
      </c>
    </row>
    <row r="11" spans="1:5" ht="15">
      <c r="A11" s="8" t="s">
        <v>13</v>
      </c>
      <c r="B11" s="8" t="s">
        <v>14</v>
      </c>
      <c r="C11" s="9">
        <f>'101'!I3</f>
        <v>0</v>
      </c>
      <c r="D11" s="9">
        <f>SUMIFS('101'!O:O,'101'!A:A,"P")</f>
        <v>0</v>
      </c>
      <c r="E11" s="9">
        <f>C11+D11</f>
        <v>0</v>
      </c>
    </row>
    <row r="12" spans="1:5" ht="15">
      <c r="A12" s="8" t="s">
        <v>15</v>
      </c>
      <c r="B12" s="8" t="s">
        <v>16</v>
      </c>
      <c r="C12" s="9">
        <f>'201'!I3</f>
        <v>0</v>
      </c>
      <c r="D12" s="9">
        <f>SUMIFS('201'!O:O,'201'!A:A,"P")</f>
        <v>0</v>
      </c>
      <c r="E12" s="9">
        <f>C12+D12</f>
        <v>0</v>
      </c>
    </row>
    <row r="13" spans="1:5" ht="15">
      <c r="A13" s="8" t="s">
        <v>17</v>
      </c>
      <c r="B13" s="8" t="s">
        <v>18</v>
      </c>
      <c r="C13" s="9">
        <f>'202'!I3</f>
        <v>0</v>
      </c>
      <c r="D13" s="9">
        <f>SUMIFS('202'!O:O,'202'!A:A,"P")</f>
        <v>0</v>
      </c>
      <c r="E13" s="9">
        <f>C13+D13</f>
        <v>0</v>
      </c>
    </row>
  </sheetData>
  <mergeCells count="2">
    <mergeCell ref="B2:B3"/>
    <mergeCell ref="B4:E4"/>
  </mergeCells>
  <printOptions/>
  <pageMargins left="0.7" right="0.7" top="0.787401575" bottom="0.787401575" header="0.3" footer="0.3"/>
  <pageSetup fitToHeight="0" fitToWidth="1" horizontalDpi="600" verticalDpi="600" orientation="landscape" scale="9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2"/>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19</v>
      </c>
      <c r="F2" s="3"/>
      <c r="G2" s="3"/>
      <c r="H2" s="3"/>
      <c r="I2" s="3"/>
      <c r="J2" s="15"/>
    </row>
    <row r="3" spans="1:16" ht="15">
      <c r="A3" s="3" t="s">
        <v>20</v>
      </c>
      <c r="B3" s="16" t="s">
        <v>21</v>
      </c>
      <c r="C3" s="48" t="s">
        <v>22</v>
      </c>
      <c r="D3" s="49"/>
      <c r="E3" s="17" t="s">
        <v>23</v>
      </c>
      <c r="F3" s="3"/>
      <c r="G3" s="3"/>
      <c r="H3" s="18" t="s">
        <v>11</v>
      </c>
      <c r="I3" s="19">
        <f>SUMIFS(I8:I62,A8:A62,"SD")</f>
        <v>0</v>
      </c>
      <c r="J3" s="15"/>
      <c r="O3">
        <v>0</v>
      </c>
      <c r="P3">
        <v>2</v>
      </c>
    </row>
    <row r="4" spans="1:16" ht="15">
      <c r="A4" s="3" t="s">
        <v>24</v>
      </c>
      <c r="B4" s="16" t="s">
        <v>25</v>
      </c>
      <c r="C4" s="48" t="s">
        <v>11</v>
      </c>
      <c r="D4" s="49"/>
      <c r="E4" s="17" t="s">
        <v>12</v>
      </c>
      <c r="F4" s="3"/>
      <c r="G4" s="3"/>
      <c r="H4" s="3"/>
      <c r="I4" s="3"/>
      <c r="J4" s="15"/>
      <c r="O4">
        <v>0.15</v>
      </c>
      <c r="P4">
        <v>2</v>
      </c>
    </row>
    <row r="5" spans="1:15" ht="15">
      <c r="A5" s="50" t="s">
        <v>26</v>
      </c>
      <c r="B5" s="51" t="s">
        <v>27</v>
      </c>
      <c r="C5" s="52" t="s">
        <v>28</v>
      </c>
      <c r="D5" s="52" t="s">
        <v>29</v>
      </c>
      <c r="E5" s="52" t="s">
        <v>30</v>
      </c>
      <c r="F5" s="52" t="s">
        <v>31</v>
      </c>
      <c r="G5" s="52" t="s">
        <v>32</v>
      </c>
      <c r="H5" s="52" t="s">
        <v>33</v>
      </c>
      <c r="I5" s="52"/>
      <c r="J5" s="53" t="s">
        <v>34</v>
      </c>
      <c r="O5">
        <v>0.21</v>
      </c>
    </row>
    <row r="6" spans="1:10" ht="15">
      <c r="A6" s="50"/>
      <c r="B6" s="51"/>
      <c r="C6" s="52"/>
      <c r="D6" s="52"/>
      <c r="E6" s="52"/>
      <c r="F6" s="52"/>
      <c r="G6" s="52"/>
      <c r="H6" s="7" t="s">
        <v>35</v>
      </c>
      <c r="I6" s="7" t="s">
        <v>36</v>
      </c>
      <c r="J6" s="53"/>
    </row>
    <row r="7" spans="1:10" ht="15">
      <c r="A7" s="22">
        <v>0</v>
      </c>
      <c r="B7" s="20">
        <v>1</v>
      </c>
      <c r="C7" s="23">
        <v>2</v>
      </c>
      <c r="D7" s="7">
        <v>3</v>
      </c>
      <c r="E7" s="23">
        <v>4</v>
      </c>
      <c r="F7" s="7">
        <v>5</v>
      </c>
      <c r="G7" s="7">
        <v>6</v>
      </c>
      <c r="H7" s="7">
        <v>7</v>
      </c>
      <c r="I7" s="23">
        <v>8</v>
      </c>
      <c r="J7" s="21">
        <v>9</v>
      </c>
    </row>
    <row r="8" spans="1:10" ht="15">
      <c r="A8" s="24" t="s">
        <v>37</v>
      </c>
      <c r="B8" s="25"/>
      <c r="C8" s="26" t="s">
        <v>38</v>
      </c>
      <c r="D8" s="27"/>
      <c r="E8" s="24" t="s">
        <v>39</v>
      </c>
      <c r="F8" s="27"/>
      <c r="G8" s="27"/>
      <c r="H8" s="27"/>
      <c r="I8" s="28">
        <f>SUMIFS(I9:I62,A9:A62,"P")</f>
        <v>0</v>
      </c>
      <c r="J8" s="29"/>
    </row>
    <row r="9" spans="1:16" ht="15">
      <c r="A9" s="30" t="s">
        <v>40</v>
      </c>
      <c r="B9" s="30">
        <v>1</v>
      </c>
      <c r="C9" s="31" t="s">
        <v>41</v>
      </c>
      <c r="D9" s="30" t="s">
        <v>42</v>
      </c>
      <c r="E9" s="32" t="s">
        <v>43</v>
      </c>
      <c r="F9" s="33" t="s">
        <v>44</v>
      </c>
      <c r="G9" s="34">
        <v>1</v>
      </c>
      <c r="H9" s="35">
        <v>0</v>
      </c>
      <c r="I9" s="36">
        <f>ROUND(G9*H9,P4)</f>
        <v>0</v>
      </c>
      <c r="J9" s="30"/>
      <c r="O9" s="37">
        <f>I9*0.21</f>
        <v>0</v>
      </c>
      <c r="P9">
        <v>3</v>
      </c>
    </row>
    <row r="10" spans="1:10" ht="30">
      <c r="A10" s="30" t="s">
        <v>45</v>
      </c>
      <c r="B10" s="38"/>
      <c r="E10" s="32" t="s">
        <v>46</v>
      </c>
      <c r="J10" s="39"/>
    </row>
    <row r="11" spans="1:10" ht="15">
      <c r="A11" s="30" t="s">
        <v>47</v>
      </c>
      <c r="B11" s="38"/>
      <c r="E11" s="40" t="s">
        <v>42</v>
      </c>
      <c r="J11" s="39"/>
    </row>
    <row r="12" spans="1:16" ht="15">
      <c r="A12" s="30" t="s">
        <v>40</v>
      </c>
      <c r="B12" s="30">
        <v>2</v>
      </c>
      <c r="C12" s="31" t="s">
        <v>48</v>
      </c>
      <c r="D12" s="30" t="s">
        <v>42</v>
      </c>
      <c r="E12" s="32" t="s">
        <v>49</v>
      </c>
      <c r="F12" s="33" t="s">
        <v>44</v>
      </c>
      <c r="G12" s="34">
        <v>1</v>
      </c>
      <c r="H12" s="35">
        <v>0</v>
      </c>
      <c r="I12" s="36">
        <f>ROUND(G12*H12,P4)</f>
        <v>0</v>
      </c>
      <c r="J12" s="30"/>
      <c r="O12" s="37">
        <f>I12*0.21</f>
        <v>0</v>
      </c>
      <c r="P12">
        <v>3</v>
      </c>
    </row>
    <row r="13" spans="1:10" ht="30">
      <c r="A13" s="30" t="s">
        <v>45</v>
      </c>
      <c r="B13" s="38"/>
      <c r="E13" s="32" t="s">
        <v>50</v>
      </c>
      <c r="J13" s="39"/>
    </row>
    <row r="14" spans="1:10" ht="15">
      <c r="A14" s="30" t="s">
        <v>51</v>
      </c>
      <c r="B14" s="38"/>
      <c r="E14" s="41" t="s">
        <v>52</v>
      </c>
      <c r="J14" s="39"/>
    </row>
    <row r="15" spans="1:10" ht="15">
      <c r="A15" s="30" t="s">
        <v>47</v>
      </c>
      <c r="B15" s="38"/>
      <c r="E15" s="40" t="s">
        <v>42</v>
      </c>
      <c r="J15" s="39"/>
    </row>
    <row r="16" spans="1:16" ht="15">
      <c r="A16" s="30" t="s">
        <v>40</v>
      </c>
      <c r="B16" s="30">
        <v>3</v>
      </c>
      <c r="C16" s="31" t="s">
        <v>53</v>
      </c>
      <c r="D16" s="30" t="s">
        <v>54</v>
      </c>
      <c r="E16" s="32" t="s">
        <v>55</v>
      </c>
      <c r="F16" s="33" t="s">
        <v>44</v>
      </c>
      <c r="G16" s="34">
        <v>1</v>
      </c>
      <c r="H16" s="35">
        <v>0</v>
      </c>
      <c r="I16" s="36">
        <f>ROUND(G16*H16,P4)</f>
        <v>0</v>
      </c>
      <c r="J16" s="30"/>
      <c r="O16" s="37">
        <f>I16*0.21</f>
        <v>0</v>
      </c>
      <c r="P16">
        <v>3</v>
      </c>
    </row>
    <row r="17" spans="1:10" ht="15">
      <c r="A17" s="30" t="s">
        <v>45</v>
      </c>
      <c r="B17" s="38"/>
      <c r="E17" s="32" t="s">
        <v>56</v>
      </c>
      <c r="J17" s="39"/>
    </row>
    <row r="18" spans="1:10" ht="15">
      <c r="A18" s="30" t="s">
        <v>51</v>
      </c>
      <c r="B18" s="38"/>
      <c r="E18" s="41" t="s">
        <v>52</v>
      </c>
      <c r="J18" s="39"/>
    </row>
    <row r="19" spans="1:10" ht="15">
      <c r="A19" s="30" t="s">
        <v>47</v>
      </c>
      <c r="B19" s="38"/>
      <c r="E19" s="40" t="s">
        <v>42</v>
      </c>
      <c r="J19" s="39"/>
    </row>
    <row r="20" spans="1:16" ht="15">
      <c r="A20" s="30" t="s">
        <v>40</v>
      </c>
      <c r="B20" s="30">
        <v>4</v>
      </c>
      <c r="C20" s="31" t="s">
        <v>53</v>
      </c>
      <c r="D20" s="30" t="s">
        <v>57</v>
      </c>
      <c r="E20" s="32" t="s">
        <v>55</v>
      </c>
      <c r="F20" s="33" t="s">
        <v>44</v>
      </c>
      <c r="G20" s="34">
        <v>1</v>
      </c>
      <c r="H20" s="35">
        <v>0</v>
      </c>
      <c r="I20" s="36">
        <f>ROUND(G20*H20,P4)</f>
        <v>0</v>
      </c>
      <c r="J20" s="30"/>
      <c r="O20" s="37">
        <f>I20*0.21</f>
        <v>0</v>
      </c>
      <c r="P20">
        <v>3</v>
      </c>
    </row>
    <row r="21" spans="1:10" ht="45">
      <c r="A21" s="30" t="s">
        <v>45</v>
      </c>
      <c r="B21" s="38"/>
      <c r="E21" s="32" t="s">
        <v>58</v>
      </c>
      <c r="J21" s="39"/>
    </row>
    <row r="22" spans="1:10" ht="15">
      <c r="A22" s="30" t="s">
        <v>47</v>
      </c>
      <c r="B22" s="38"/>
      <c r="E22" s="40" t="s">
        <v>42</v>
      </c>
      <c r="J22" s="39"/>
    </row>
    <row r="23" spans="1:16" ht="15">
      <c r="A23" s="30" t="s">
        <v>40</v>
      </c>
      <c r="B23" s="30">
        <v>5</v>
      </c>
      <c r="C23" s="31" t="s">
        <v>59</v>
      </c>
      <c r="D23" s="30" t="s">
        <v>42</v>
      </c>
      <c r="E23" s="32" t="s">
        <v>60</v>
      </c>
      <c r="F23" s="33" t="s">
        <v>61</v>
      </c>
      <c r="G23" s="34">
        <v>1</v>
      </c>
      <c r="H23" s="35">
        <v>0</v>
      </c>
      <c r="I23" s="36">
        <f>ROUND(G23*H23,P4)</f>
        <v>0</v>
      </c>
      <c r="J23" s="30"/>
      <c r="O23" s="37">
        <f>I23*0.21</f>
        <v>0</v>
      </c>
      <c r="P23">
        <v>3</v>
      </c>
    </row>
    <row r="24" spans="1:10" ht="15">
      <c r="A24" s="30" t="s">
        <v>45</v>
      </c>
      <c r="B24" s="38"/>
      <c r="E24" s="32" t="s">
        <v>62</v>
      </c>
      <c r="J24" s="39"/>
    </row>
    <row r="25" spans="1:10" ht="15">
      <c r="A25" s="30" t="s">
        <v>47</v>
      </c>
      <c r="B25" s="38"/>
      <c r="E25" s="40" t="s">
        <v>42</v>
      </c>
      <c r="J25" s="39"/>
    </row>
    <row r="26" spans="1:16" ht="15">
      <c r="A26" s="30" t="s">
        <v>40</v>
      </c>
      <c r="B26" s="30">
        <v>6</v>
      </c>
      <c r="C26" s="31" t="s">
        <v>63</v>
      </c>
      <c r="D26" s="30" t="s">
        <v>42</v>
      </c>
      <c r="E26" s="32" t="s">
        <v>64</v>
      </c>
      <c r="F26" s="33" t="s">
        <v>44</v>
      </c>
      <c r="G26" s="34">
        <v>1</v>
      </c>
      <c r="H26" s="35">
        <v>0</v>
      </c>
      <c r="I26" s="36">
        <f>ROUND(G26*H26,P4)</f>
        <v>0</v>
      </c>
      <c r="J26" s="30"/>
      <c r="O26" s="37">
        <f>I26*0.21</f>
        <v>0</v>
      </c>
      <c r="P26">
        <v>3</v>
      </c>
    </row>
    <row r="27" spans="1:10" ht="15">
      <c r="A27" s="30" t="s">
        <v>45</v>
      </c>
      <c r="B27" s="38"/>
      <c r="E27" s="32" t="s">
        <v>65</v>
      </c>
      <c r="J27" s="39"/>
    </row>
    <row r="28" spans="1:10" ht="15">
      <c r="A28" s="30" t="s">
        <v>47</v>
      </c>
      <c r="B28" s="38"/>
      <c r="E28" s="40" t="s">
        <v>42</v>
      </c>
      <c r="J28" s="39"/>
    </row>
    <row r="29" spans="1:16" ht="15">
      <c r="A29" s="30" t="s">
        <v>40</v>
      </c>
      <c r="B29" s="30">
        <v>7</v>
      </c>
      <c r="C29" s="31" t="s">
        <v>66</v>
      </c>
      <c r="D29" s="30" t="s">
        <v>54</v>
      </c>
      <c r="E29" s="32" t="s">
        <v>67</v>
      </c>
      <c r="F29" s="33" t="s">
        <v>44</v>
      </c>
      <c r="G29" s="34">
        <v>1</v>
      </c>
      <c r="H29" s="35">
        <v>0</v>
      </c>
      <c r="I29" s="36">
        <f>ROUND(G29*H29,P4)</f>
        <v>0</v>
      </c>
      <c r="J29" s="30"/>
      <c r="O29" s="37">
        <f>I29*0.21</f>
        <v>0</v>
      </c>
      <c r="P29">
        <v>3</v>
      </c>
    </row>
    <row r="30" spans="1:10" ht="30">
      <c r="A30" s="30" t="s">
        <v>45</v>
      </c>
      <c r="B30" s="38"/>
      <c r="E30" s="32" t="s">
        <v>68</v>
      </c>
      <c r="J30" s="39"/>
    </row>
    <row r="31" spans="1:10" ht="15">
      <c r="A31" s="30" t="s">
        <v>51</v>
      </c>
      <c r="B31" s="38"/>
      <c r="E31" s="41" t="s">
        <v>52</v>
      </c>
      <c r="J31" s="39"/>
    </row>
    <row r="32" spans="1:10" ht="15">
      <c r="A32" s="30" t="s">
        <v>47</v>
      </c>
      <c r="B32" s="38"/>
      <c r="E32" s="40" t="s">
        <v>42</v>
      </c>
      <c r="J32" s="39"/>
    </row>
    <row r="33" spans="1:16" ht="15">
      <c r="A33" s="30" t="s">
        <v>40</v>
      </c>
      <c r="B33" s="30">
        <v>8</v>
      </c>
      <c r="C33" s="31" t="s">
        <v>69</v>
      </c>
      <c r="D33" s="30" t="s">
        <v>42</v>
      </c>
      <c r="E33" s="32" t="s">
        <v>70</v>
      </c>
      <c r="F33" s="33" t="s">
        <v>44</v>
      </c>
      <c r="G33" s="34">
        <v>1</v>
      </c>
      <c r="H33" s="35">
        <v>0</v>
      </c>
      <c r="I33" s="36">
        <f>ROUND(G33*H33,P4)</f>
        <v>0</v>
      </c>
      <c r="J33" s="30"/>
      <c r="O33" s="37">
        <f>I33*0.21</f>
        <v>0</v>
      </c>
      <c r="P33">
        <v>3</v>
      </c>
    </row>
    <row r="34" spans="1:10" ht="45">
      <c r="A34" s="30" t="s">
        <v>45</v>
      </c>
      <c r="B34" s="38"/>
      <c r="E34" s="32" t="s">
        <v>71</v>
      </c>
      <c r="J34" s="39"/>
    </row>
    <row r="35" spans="1:10" ht="15">
      <c r="A35" s="30" t="s">
        <v>51</v>
      </c>
      <c r="B35" s="38"/>
      <c r="E35" s="41" t="s">
        <v>52</v>
      </c>
      <c r="J35" s="39"/>
    </row>
    <row r="36" spans="1:10" ht="15">
      <c r="A36" s="30" t="s">
        <v>47</v>
      </c>
      <c r="B36" s="38"/>
      <c r="E36" s="40" t="s">
        <v>42</v>
      </c>
      <c r="J36" s="39"/>
    </row>
    <row r="37" spans="1:16" ht="15">
      <c r="A37" s="30" t="s">
        <v>40</v>
      </c>
      <c r="B37" s="30">
        <v>9</v>
      </c>
      <c r="C37" s="31" t="s">
        <v>72</v>
      </c>
      <c r="D37" s="30" t="s">
        <v>42</v>
      </c>
      <c r="E37" s="32" t="s">
        <v>73</v>
      </c>
      <c r="F37" s="33" t="s">
        <v>44</v>
      </c>
      <c r="G37" s="34">
        <v>1</v>
      </c>
      <c r="H37" s="35">
        <v>0</v>
      </c>
      <c r="I37" s="36">
        <f>ROUND(G37*H37,P4)</f>
        <v>0</v>
      </c>
      <c r="J37" s="30"/>
      <c r="O37" s="37">
        <f>I37*0.21</f>
        <v>0</v>
      </c>
      <c r="P37">
        <v>3</v>
      </c>
    </row>
    <row r="38" spans="1:10" ht="30">
      <c r="A38" s="30" t="s">
        <v>45</v>
      </c>
      <c r="B38" s="38"/>
      <c r="E38" s="32" t="s">
        <v>74</v>
      </c>
      <c r="J38" s="39"/>
    </row>
    <row r="39" spans="1:10" ht="15">
      <c r="A39" s="30" t="s">
        <v>47</v>
      </c>
      <c r="B39" s="38"/>
      <c r="E39" s="40" t="s">
        <v>42</v>
      </c>
      <c r="J39" s="39"/>
    </row>
    <row r="40" spans="1:16" ht="15">
      <c r="A40" s="30" t="s">
        <v>40</v>
      </c>
      <c r="B40" s="30">
        <v>10</v>
      </c>
      <c r="C40" s="31" t="s">
        <v>75</v>
      </c>
      <c r="D40" s="30" t="s">
        <v>42</v>
      </c>
      <c r="E40" s="32" t="s">
        <v>76</v>
      </c>
      <c r="F40" s="33" t="s">
        <v>44</v>
      </c>
      <c r="G40" s="34">
        <v>1</v>
      </c>
      <c r="H40" s="35">
        <v>0</v>
      </c>
      <c r="I40" s="36">
        <f>ROUND(G40*H40,P4)</f>
        <v>0</v>
      </c>
      <c r="J40" s="30"/>
      <c r="O40" s="37">
        <f>I40*0.21</f>
        <v>0</v>
      </c>
      <c r="P40">
        <v>3</v>
      </c>
    </row>
    <row r="41" spans="1:10" ht="15">
      <c r="A41" s="30" t="s">
        <v>45</v>
      </c>
      <c r="B41" s="38"/>
      <c r="E41" s="32" t="s">
        <v>77</v>
      </c>
      <c r="J41" s="39"/>
    </row>
    <row r="42" spans="1:10" ht="15">
      <c r="A42" s="30" t="s">
        <v>51</v>
      </c>
      <c r="B42" s="38"/>
      <c r="E42" s="41" t="s">
        <v>52</v>
      </c>
      <c r="J42" s="39"/>
    </row>
    <row r="43" spans="1:10" ht="15">
      <c r="A43" s="30" t="s">
        <v>47</v>
      </c>
      <c r="B43" s="38"/>
      <c r="E43" s="40" t="s">
        <v>42</v>
      </c>
      <c r="J43" s="39"/>
    </row>
    <row r="44" spans="1:16" ht="15">
      <c r="A44" s="30" t="s">
        <v>40</v>
      </c>
      <c r="B44" s="30">
        <v>11</v>
      </c>
      <c r="C44" s="31" t="s">
        <v>78</v>
      </c>
      <c r="D44" s="30" t="s">
        <v>42</v>
      </c>
      <c r="E44" s="32" t="s">
        <v>79</v>
      </c>
      <c r="F44" s="33" t="s">
        <v>44</v>
      </c>
      <c r="G44" s="34">
        <v>1</v>
      </c>
      <c r="H44" s="35">
        <v>0</v>
      </c>
      <c r="I44" s="36">
        <f>ROUND(G44*H44,P4)</f>
        <v>0</v>
      </c>
      <c r="J44" s="30"/>
      <c r="O44" s="37">
        <f>I44*0.21</f>
        <v>0</v>
      </c>
      <c r="P44">
        <v>3</v>
      </c>
    </row>
    <row r="45" spans="1:10" ht="45">
      <c r="A45" s="30" t="s">
        <v>45</v>
      </c>
      <c r="B45" s="38"/>
      <c r="E45" s="32" t="s">
        <v>80</v>
      </c>
      <c r="J45" s="39"/>
    </row>
    <row r="46" spans="1:10" ht="15">
      <c r="A46" s="30" t="s">
        <v>51</v>
      </c>
      <c r="B46" s="38"/>
      <c r="E46" s="41" t="s">
        <v>52</v>
      </c>
      <c r="J46" s="39"/>
    </row>
    <row r="47" spans="1:10" ht="15">
      <c r="A47" s="30" t="s">
        <v>47</v>
      </c>
      <c r="B47" s="38"/>
      <c r="E47" s="40" t="s">
        <v>42</v>
      </c>
      <c r="J47" s="39"/>
    </row>
    <row r="48" spans="1:16" ht="15">
      <c r="A48" s="30" t="s">
        <v>40</v>
      </c>
      <c r="B48" s="30">
        <v>12</v>
      </c>
      <c r="C48" s="31" t="s">
        <v>81</v>
      </c>
      <c r="D48" s="30" t="s">
        <v>42</v>
      </c>
      <c r="E48" s="32" t="s">
        <v>82</v>
      </c>
      <c r="F48" s="33" t="s">
        <v>44</v>
      </c>
      <c r="G48" s="34">
        <v>1</v>
      </c>
      <c r="H48" s="35">
        <v>0</v>
      </c>
      <c r="I48" s="36">
        <f>ROUND(G48*H48,P4)</f>
        <v>0</v>
      </c>
      <c r="J48" s="30"/>
      <c r="O48" s="37">
        <f>I48*0.21</f>
        <v>0</v>
      </c>
      <c r="P48">
        <v>3</v>
      </c>
    </row>
    <row r="49" spans="1:10" ht="30">
      <c r="A49" s="30" t="s">
        <v>45</v>
      </c>
      <c r="B49" s="38"/>
      <c r="E49" s="32" t="s">
        <v>83</v>
      </c>
      <c r="J49" s="39"/>
    </row>
    <row r="50" spans="1:10" ht="15">
      <c r="A50" s="30" t="s">
        <v>51</v>
      </c>
      <c r="B50" s="38"/>
      <c r="E50" s="41" t="s">
        <v>52</v>
      </c>
      <c r="J50" s="39"/>
    </row>
    <row r="51" spans="1:10" ht="15">
      <c r="A51" s="30" t="s">
        <v>47</v>
      </c>
      <c r="B51" s="38"/>
      <c r="E51" s="40" t="s">
        <v>42</v>
      </c>
      <c r="J51" s="39"/>
    </row>
    <row r="52" spans="1:16" ht="15">
      <c r="A52" s="30" t="s">
        <v>40</v>
      </c>
      <c r="B52" s="30">
        <v>13</v>
      </c>
      <c r="C52" s="31" t="s">
        <v>84</v>
      </c>
      <c r="D52" s="30" t="s">
        <v>54</v>
      </c>
      <c r="E52" s="32" t="s">
        <v>85</v>
      </c>
      <c r="F52" s="33" t="s">
        <v>44</v>
      </c>
      <c r="G52" s="34">
        <v>1</v>
      </c>
      <c r="H52" s="35">
        <v>0</v>
      </c>
      <c r="I52" s="36">
        <f>ROUND(G52*H52,P4)</f>
        <v>0</v>
      </c>
      <c r="J52" s="30"/>
      <c r="O52" s="37">
        <f>I52*0.21</f>
        <v>0</v>
      </c>
      <c r="P52">
        <v>3</v>
      </c>
    </row>
    <row r="53" spans="1:10" ht="15">
      <c r="A53" s="30" t="s">
        <v>45</v>
      </c>
      <c r="B53" s="38"/>
      <c r="E53" s="32" t="s">
        <v>86</v>
      </c>
      <c r="J53" s="39"/>
    </row>
    <row r="54" spans="1:10" ht="15">
      <c r="A54" s="30" t="s">
        <v>51</v>
      </c>
      <c r="B54" s="38"/>
      <c r="E54" s="41" t="s">
        <v>52</v>
      </c>
      <c r="J54" s="39"/>
    </row>
    <row r="55" spans="1:10" ht="15">
      <c r="A55" s="30" t="s">
        <v>47</v>
      </c>
      <c r="B55" s="38"/>
      <c r="E55" s="40" t="s">
        <v>42</v>
      </c>
      <c r="J55" s="39"/>
    </row>
    <row r="56" spans="1:16" ht="15">
      <c r="A56" s="30" t="s">
        <v>40</v>
      </c>
      <c r="B56" s="30">
        <v>14</v>
      </c>
      <c r="C56" s="31" t="s">
        <v>84</v>
      </c>
      <c r="D56" s="30" t="s">
        <v>57</v>
      </c>
      <c r="E56" s="32" t="s">
        <v>85</v>
      </c>
      <c r="F56" s="33" t="s">
        <v>44</v>
      </c>
      <c r="G56" s="34">
        <v>1</v>
      </c>
      <c r="H56" s="35">
        <v>0</v>
      </c>
      <c r="I56" s="36">
        <f>ROUND(G56*H56,P4)</f>
        <v>0</v>
      </c>
      <c r="J56" s="30"/>
      <c r="O56" s="37">
        <f>I56*0.21</f>
        <v>0</v>
      </c>
      <c r="P56">
        <v>3</v>
      </c>
    </row>
    <row r="57" spans="1:10" ht="15">
      <c r="A57" s="30" t="s">
        <v>45</v>
      </c>
      <c r="B57" s="38"/>
      <c r="E57" s="32" t="s">
        <v>87</v>
      </c>
      <c r="J57" s="39"/>
    </row>
    <row r="58" spans="1:10" ht="15">
      <c r="A58" s="30" t="s">
        <v>47</v>
      </c>
      <c r="B58" s="38"/>
      <c r="E58" s="40" t="s">
        <v>42</v>
      </c>
      <c r="J58" s="39"/>
    </row>
    <row r="59" spans="1:16" ht="15">
      <c r="A59" s="30" t="s">
        <v>40</v>
      </c>
      <c r="B59" s="30">
        <v>15</v>
      </c>
      <c r="C59" s="31" t="s">
        <v>88</v>
      </c>
      <c r="D59" s="30" t="s">
        <v>54</v>
      </c>
      <c r="E59" s="32" t="s">
        <v>89</v>
      </c>
      <c r="F59" s="33" t="s">
        <v>44</v>
      </c>
      <c r="G59" s="34">
        <v>1</v>
      </c>
      <c r="H59" s="35">
        <v>0</v>
      </c>
      <c r="I59" s="36">
        <f>ROUND(G59*H59,P4)</f>
        <v>0</v>
      </c>
      <c r="J59" s="30"/>
      <c r="O59" s="37">
        <f>I59*0.21</f>
        <v>0</v>
      </c>
      <c r="P59">
        <v>3</v>
      </c>
    </row>
    <row r="60" spans="1:10" ht="30">
      <c r="A60" s="30" t="s">
        <v>45</v>
      </c>
      <c r="B60" s="38"/>
      <c r="E60" s="32" t="s">
        <v>90</v>
      </c>
      <c r="J60" s="39"/>
    </row>
    <row r="61" spans="1:10" ht="15">
      <c r="A61" s="30" t="s">
        <v>51</v>
      </c>
      <c r="B61" s="38"/>
      <c r="E61" s="41" t="s">
        <v>52</v>
      </c>
      <c r="J61" s="39"/>
    </row>
    <row r="62" spans="1:10" ht="15">
      <c r="A62" s="30" t="s">
        <v>47</v>
      </c>
      <c r="B62" s="42"/>
      <c r="C62" s="43"/>
      <c r="D62" s="43"/>
      <c r="E62" s="44" t="s">
        <v>42</v>
      </c>
      <c r="F62" s="43"/>
      <c r="G62" s="43"/>
      <c r="H62" s="43"/>
      <c r="I62" s="43"/>
      <c r="J62" s="45"/>
    </row>
  </sheetData>
  <sheetProtection algorithmName="SHA-512" hashValue="c7eQLZtpCfcc5djFMwUWNuMlzUo1ivpj1i9ORmm7HLGqtnHXZahbV/oKuHzxey0blvK8/QYH+pixmci0DZyDzw==" saltValue="nxmDyrN8sxFX2Vf/Xjx3Q7AQYiWlaxkVaBu4UeAjQSrbPOhz8W19WCRviTZ3Yh10ksIuCkBB5YmNnW1s3u8wIg=="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landscape" scale="6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3"/>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19</v>
      </c>
      <c r="F2" s="3"/>
      <c r="G2" s="3"/>
      <c r="H2" s="3"/>
      <c r="I2" s="3"/>
      <c r="J2" s="15"/>
    </row>
    <row r="3" spans="1:16" ht="15">
      <c r="A3" s="3" t="s">
        <v>20</v>
      </c>
      <c r="B3" s="16" t="s">
        <v>21</v>
      </c>
      <c r="C3" s="48" t="s">
        <v>22</v>
      </c>
      <c r="D3" s="49"/>
      <c r="E3" s="17" t="s">
        <v>23</v>
      </c>
      <c r="F3" s="3"/>
      <c r="G3" s="3"/>
      <c r="H3" s="18" t="s">
        <v>13</v>
      </c>
      <c r="I3" s="19">
        <f>SUMIFS(I8:I63,A8:A63,"SD")</f>
        <v>0</v>
      </c>
      <c r="J3" s="15"/>
      <c r="O3">
        <v>0</v>
      </c>
      <c r="P3">
        <v>2</v>
      </c>
    </row>
    <row r="4" spans="1:16" ht="15">
      <c r="A4" s="3" t="s">
        <v>24</v>
      </c>
      <c r="B4" s="16" t="s">
        <v>25</v>
      </c>
      <c r="C4" s="48" t="s">
        <v>13</v>
      </c>
      <c r="D4" s="49"/>
      <c r="E4" s="17" t="s">
        <v>14</v>
      </c>
      <c r="F4" s="3"/>
      <c r="G4" s="3"/>
      <c r="H4" s="3"/>
      <c r="I4" s="3"/>
      <c r="J4" s="15"/>
      <c r="O4">
        <v>0.15</v>
      </c>
      <c r="P4">
        <v>2</v>
      </c>
    </row>
    <row r="5" spans="1:15" ht="15">
      <c r="A5" s="50" t="s">
        <v>26</v>
      </c>
      <c r="B5" s="51" t="s">
        <v>27</v>
      </c>
      <c r="C5" s="52" t="s">
        <v>28</v>
      </c>
      <c r="D5" s="52" t="s">
        <v>29</v>
      </c>
      <c r="E5" s="52" t="s">
        <v>30</v>
      </c>
      <c r="F5" s="52" t="s">
        <v>31</v>
      </c>
      <c r="G5" s="52" t="s">
        <v>32</v>
      </c>
      <c r="H5" s="52" t="s">
        <v>33</v>
      </c>
      <c r="I5" s="52"/>
      <c r="J5" s="53" t="s">
        <v>34</v>
      </c>
      <c r="O5">
        <v>0.21</v>
      </c>
    </row>
    <row r="6" spans="1:10" ht="15">
      <c r="A6" s="50"/>
      <c r="B6" s="51"/>
      <c r="C6" s="52"/>
      <c r="D6" s="52"/>
      <c r="E6" s="52"/>
      <c r="F6" s="52"/>
      <c r="G6" s="52"/>
      <c r="H6" s="7" t="s">
        <v>35</v>
      </c>
      <c r="I6" s="7" t="s">
        <v>36</v>
      </c>
      <c r="J6" s="53"/>
    </row>
    <row r="7" spans="1:10" ht="15">
      <c r="A7" s="22">
        <v>0</v>
      </c>
      <c r="B7" s="20">
        <v>1</v>
      </c>
      <c r="C7" s="23">
        <v>2</v>
      </c>
      <c r="D7" s="7">
        <v>3</v>
      </c>
      <c r="E7" s="23">
        <v>4</v>
      </c>
      <c r="F7" s="7">
        <v>5</v>
      </c>
      <c r="G7" s="7">
        <v>6</v>
      </c>
      <c r="H7" s="7">
        <v>7</v>
      </c>
      <c r="I7" s="23">
        <v>8</v>
      </c>
      <c r="J7" s="21">
        <v>9</v>
      </c>
    </row>
    <row r="8" spans="1:10" ht="15">
      <c r="A8" s="24" t="s">
        <v>37</v>
      </c>
      <c r="B8" s="25"/>
      <c r="C8" s="26" t="s">
        <v>91</v>
      </c>
      <c r="D8" s="27"/>
      <c r="E8" s="24" t="s">
        <v>92</v>
      </c>
      <c r="F8" s="27"/>
      <c r="G8" s="27"/>
      <c r="H8" s="27"/>
      <c r="I8" s="28">
        <f>SUMIFS(I9:I63,A9:A63,"P")</f>
        <v>0</v>
      </c>
      <c r="J8" s="29"/>
    </row>
    <row r="9" spans="1:16" ht="15">
      <c r="A9" s="30" t="s">
        <v>40</v>
      </c>
      <c r="B9" s="30">
        <v>1</v>
      </c>
      <c r="C9" s="31" t="s">
        <v>93</v>
      </c>
      <c r="D9" s="30" t="s">
        <v>42</v>
      </c>
      <c r="E9" s="32" t="s">
        <v>94</v>
      </c>
      <c r="F9" s="33" t="s">
        <v>95</v>
      </c>
      <c r="G9" s="34">
        <v>18</v>
      </c>
      <c r="H9" s="35">
        <v>0</v>
      </c>
      <c r="I9" s="36">
        <f>ROUND(G9*H9,P4)</f>
        <v>0</v>
      </c>
      <c r="J9" s="30"/>
      <c r="O9" s="37">
        <f>I9*0.21</f>
        <v>0</v>
      </c>
      <c r="P9">
        <v>3</v>
      </c>
    </row>
    <row r="10" spans="1:10" ht="60">
      <c r="A10" s="30" t="s">
        <v>45</v>
      </c>
      <c r="B10" s="38"/>
      <c r="E10" s="32" t="s">
        <v>96</v>
      </c>
      <c r="J10" s="39"/>
    </row>
    <row r="11" spans="1:10" ht="90">
      <c r="A11" s="30" t="s">
        <v>51</v>
      </c>
      <c r="B11" s="38"/>
      <c r="E11" s="41" t="s">
        <v>97</v>
      </c>
      <c r="J11" s="39"/>
    </row>
    <row r="12" spans="1:10" ht="15">
      <c r="A12" s="30" t="s">
        <v>47</v>
      </c>
      <c r="B12" s="38"/>
      <c r="E12" s="40" t="s">
        <v>42</v>
      </c>
      <c r="J12" s="39"/>
    </row>
    <row r="13" spans="1:16" ht="15">
      <c r="A13" s="30" t="s">
        <v>40</v>
      </c>
      <c r="B13" s="30">
        <v>2</v>
      </c>
      <c r="C13" s="31" t="s">
        <v>98</v>
      </c>
      <c r="D13" s="30" t="s">
        <v>42</v>
      </c>
      <c r="E13" s="32" t="s">
        <v>99</v>
      </c>
      <c r="F13" s="33" t="s">
        <v>95</v>
      </c>
      <c r="G13" s="34">
        <v>2</v>
      </c>
      <c r="H13" s="35">
        <v>0</v>
      </c>
      <c r="I13" s="36">
        <f>ROUND(G13*H13,P4)</f>
        <v>0</v>
      </c>
      <c r="J13" s="30"/>
      <c r="O13" s="37">
        <f>I13*0.21</f>
        <v>0</v>
      </c>
      <c r="P13">
        <v>3</v>
      </c>
    </row>
    <row r="14" spans="1:10" ht="15">
      <c r="A14" s="30" t="s">
        <v>45</v>
      </c>
      <c r="B14" s="38"/>
      <c r="E14" s="40" t="s">
        <v>42</v>
      </c>
      <c r="J14" s="39"/>
    </row>
    <row r="15" spans="1:10" ht="15">
      <c r="A15" s="30" t="s">
        <v>51</v>
      </c>
      <c r="B15" s="38"/>
      <c r="E15" s="41" t="s">
        <v>100</v>
      </c>
      <c r="J15" s="39"/>
    </row>
    <row r="16" spans="1:10" ht="45">
      <c r="A16" s="30" t="s">
        <v>47</v>
      </c>
      <c r="B16" s="38"/>
      <c r="E16" s="32" t="s">
        <v>101</v>
      </c>
      <c r="J16" s="39"/>
    </row>
    <row r="17" spans="1:16" ht="15">
      <c r="A17" s="30" t="s">
        <v>40</v>
      </c>
      <c r="B17" s="30">
        <v>3</v>
      </c>
      <c r="C17" s="31" t="s">
        <v>98</v>
      </c>
      <c r="D17" s="30" t="s">
        <v>102</v>
      </c>
      <c r="E17" s="32" t="s">
        <v>103</v>
      </c>
      <c r="F17" s="33" t="s">
        <v>95</v>
      </c>
      <c r="G17" s="34">
        <v>2</v>
      </c>
      <c r="H17" s="35">
        <v>0</v>
      </c>
      <c r="I17" s="36">
        <f>ROUND(G17*H17,P4)</f>
        <v>0</v>
      </c>
      <c r="J17" s="30"/>
      <c r="O17" s="37">
        <f>I17*0.21</f>
        <v>0</v>
      </c>
      <c r="P17">
        <v>3</v>
      </c>
    </row>
    <row r="18" spans="1:10" ht="15">
      <c r="A18" s="30" t="s">
        <v>45</v>
      </c>
      <c r="B18" s="38"/>
      <c r="E18" s="40" t="s">
        <v>42</v>
      </c>
      <c r="J18" s="39"/>
    </row>
    <row r="19" spans="1:10" ht="15">
      <c r="A19" s="30" t="s">
        <v>51</v>
      </c>
      <c r="B19" s="38"/>
      <c r="E19" s="41" t="s">
        <v>104</v>
      </c>
      <c r="J19" s="39"/>
    </row>
    <row r="20" spans="1:10" ht="45">
      <c r="A20" s="30" t="s">
        <v>47</v>
      </c>
      <c r="B20" s="38"/>
      <c r="E20" s="32" t="s">
        <v>101</v>
      </c>
      <c r="J20" s="39"/>
    </row>
    <row r="21" spans="1:16" ht="30">
      <c r="A21" s="30" t="s">
        <v>40</v>
      </c>
      <c r="B21" s="30">
        <v>4</v>
      </c>
      <c r="C21" s="31" t="s">
        <v>105</v>
      </c>
      <c r="D21" s="30" t="s">
        <v>42</v>
      </c>
      <c r="E21" s="32" t="s">
        <v>106</v>
      </c>
      <c r="F21" s="33" t="s">
        <v>107</v>
      </c>
      <c r="G21" s="34">
        <v>2160</v>
      </c>
      <c r="H21" s="35">
        <v>0</v>
      </c>
      <c r="I21" s="36">
        <f>ROUND(G21*H21,P4)</f>
        <v>0</v>
      </c>
      <c r="J21" s="30"/>
      <c r="O21" s="37">
        <f>I21*0.21</f>
        <v>0</v>
      </c>
      <c r="P21">
        <v>3</v>
      </c>
    </row>
    <row r="22" spans="1:10" ht="15">
      <c r="A22" s="30" t="s">
        <v>45</v>
      </c>
      <c r="B22" s="38"/>
      <c r="E22" s="32" t="s">
        <v>108</v>
      </c>
      <c r="J22" s="39"/>
    </row>
    <row r="23" spans="1:10" ht="30">
      <c r="A23" s="30" t="s">
        <v>51</v>
      </c>
      <c r="B23" s="38"/>
      <c r="E23" s="41" t="s">
        <v>109</v>
      </c>
      <c r="J23" s="39"/>
    </row>
    <row r="24" spans="1:10" ht="45">
      <c r="A24" s="30" t="s">
        <v>47</v>
      </c>
      <c r="B24" s="38"/>
      <c r="E24" s="32" t="s">
        <v>101</v>
      </c>
      <c r="J24" s="39"/>
    </row>
    <row r="25" spans="1:16" ht="30">
      <c r="A25" s="30" t="s">
        <v>40</v>
      </c>
      <c r="B25" s="30">
        <v>5</v>
      </c>
      <c r="C25" s="31" t="s">
        <v>110</v>
      </c>
      <c r="D25" s="30" t="s">
        <v>42</v>
      </c>
      <c r="E25" s="32" t="s">
        <v>111</v>
      </c>
      <c r="F25" s="33" t="s">
        <v>95</v>
      </c>
      <c r="G25" s="34">
        <v>240</v>
      </c>
      <c r="H25" s="35">
        <v>0</v>
      </c>
      <c r="I25" s="36">
        <f>ROUND(G25*H25,P4)</f>
        <v>0</v>
      </c>
      <c r="J25" s="30"/>
      <c r="O25" s="37">
        <f>I25*0.21</f>
        <v>0</v>
      </c>
      <c r="P25">
        <v>3</v>
      </c>
    </row>
    <row r="26" spans="1:10" ht="15">
      <c r="A26" s="30" t="s">
        <v>45</v>
      </c>
      <c r="B26" s="38"/>
      <c r="E26" s="32" t="s">
        <v>112</v>
      </c>
      <c r="J26" s="39"/>
    </row>
    <row r="27" spans="1:10" ht="15">
      <c r="A27" s="30" t="s">
        <v>51</v>
      </c>
      <c r="B27" s="38"/>
      <c r="E27" s="41" t="s">
        <v>113</v>
      </c>
      <c r="J27" s="39"/>
    </row>
    <row r="28" spans="1:10" ht="15">
      <c r="A28" s="30" t="s">
        <v>47</v>
      </c>
      <c r="B28" s="38"/>
      <c r="E28" s="40" t="s">
        <v>42</v>
      </c>
      <c r="J28" s="39"/>
    </row>
    <row r="29" spans="1:16" ht="30">
      <c r="A29" s="30" t="s">
        <v>40</v>
      </c>
      <c r="B29" s="30">
        <v>6</v>
      </c>
      <c r="C29" s="31" t="s">
        <v>114</v>
      </c>
      <c r="D29" s="30" t="s">
        <v>42</v>
      </c>
      <c r="E29" s="32" t="s">
        <v>115</v>
      </c>
      <c r="F29" s="33" t="s">
        <v>95</v>
      </c>
      <c r="G29" s="34">
        <v>6</v>
      </c>
      <c r="H29" s="35">
        <v>0</v>
      </c>
      <c r="I29" s="36">
        <f>ROUND(G29*H29,P4)</f>
        <v>0</v>
      </c>
      <c r="J29" s="30"/>
      <c r="O29" s="37">
        <f>I29*0.21</f>
        <v>0</v>
      </c>
      <c r="P29">
        <v>3</v>
      </c>
    </row>
    <row r="30" spans="1:10" ht="45">
      <c r="A30" s="30" t="s">
        <v>45</v>
      </c>
      <c r="B30" s="38"/>
      <c r="E30" s="32" t="s">
        <v>116</v>
      </c>
      <c r="J30" s="39"/>
    </row>
    <row r="31" spans="1:10" ht="15">
      <c r="A31" s="30" t="s">
        <v>51</v>
      </c>
      <c r="B31" s="38"/>
      <c r="E31" s="41" t="s">
        <v>117</v>
      </c>
      <c r="J31" s="39"/>
    </row>
    <row r="32" spans="1:10" ht="15">
      <c r="A32" s="30" t="s">
        <v>47</v>
      </c>
      <c r="B32" s="38"/>
      <c r="E32" s="40" t="s">
        <v>42</v>
      </c>
      <c r="J32" s="39"/>
    </row>
    <row r="33" spans="1:16" ht="30">
      <c r="A33" s="30" t="s">
        <v>40</v>
      </c>
      <c r="B33" s="30">
        <v>7</v>
      </c>
      <c r="C33" s="31" t="s">
        <v>118</v>
      </c>
      <c r="D33" s="30" t="s">
        <v>42</v>
      </c>
      <c r="E33" s="32" t="s">
        <v>119</v>
      </c>
      <c r="F33" s="33" t="s">
        <v>95</v>
      </c>
      <c r="G33" s="34">
        <v>720</v>
      </c>
      <c r="H33" s="35">
        <v>0</v>
      </c>
      <c r="I33" s="36">
        <f>ROUND(G33*H33,P4)</f>
        <v>0</v>
      </c>
      <c r="J33" s="30"/>
      <c r="O33" s="37">
        <f>I33*0.21</f>
        <v>0</v>
      </c>
      <c r="P33">
        <v>3</v>
      </c>
    </row>
    <row r="34" spans="1:10" ht="60">
      <c r="A34" s="30" t="s">
        <v>45</v>
      </c>
      <c r="B34" s="38"/>
      <c r="E34" s="32" t="s">
        <v>120</v>
      </c>
      <c r="J34" s="39"/>
    </row>
    <row r="35" spans="1:10" ht="30">
      <c r="A35" s="30" t="s">
        <v>51</v>
      </c>
      <c r="B35" s="38"/>
      <c r="E35" s="41" t="s">
        <v>121</v>
      </c>
      <c r="J35" s="39"/>
    </row>
    <row r="36" spans="1:10" ht="15">
      <c r="A36" s="30" t="s">
        <v>47</v>
      </c>
      <c r="B36" s="38"/>
      <c r="E36" s="40" t="s">
        <v>42</v>
      </c>
      <c r="J36" s="39"/>
    </row>
    <row r="37" spans="1:16" ht="30">
      <c r="A37" s="30" t="s">
        <v>40</v>
      </c>
      <c r="B37" s="30">
        <v>8</v>
      </c>
      <c r="C37" s="31" t="s">
        <v>122</v>
      </c>
      <c r="D37" s="30" t="s">
        <v>42</v>
      </c>
      <c r="E37" s="32" t="s">
        <v>123</v>
      </c>
      <c r="F37" s="33" t="s">
        <v>95</v>
      </c>
      <c r="G37" s="34">
        <v>2</v>
      </c>
      <c r="H37" s="35">
        <v>0</v>
      </c>
      <c r="I37" s="36">
        <f>ROUND(G37*H37,P4)</f>
        <v>0</v>
      </c>
      <c r="J37" s="30"/>
      <c r="O37" s="37">
        <f>I37*0.21</f>
        <v>0</v>
      </c>
      <c r="P37">
        <v>3</v>
      </c>
    </row>
    <row r="38" spans="1:10" ht="45">
      <c r="A38" s="30" t="s">
        <v>45</v>
      </c>
      <c r="B38" s="38"/>
      <c r="E38" s="32" t="s">
        <v>124</v>
      </c>
      <c r="J38" s="39"/>
    </row>
    <row r="39" spans="1:10" ht="15">
      <c r="A39" s="30" t="s">
        <v>51</v>
      </c>
      <c r="B39" s="38"/>
      <c r="E39" s="41" t="s">
        <v>125</v>
      </c>
      <c r="J39" s="39"/>
    </row>
    <row r="40" spans="1:10" ht="15">
      <c r="A40" s="30" t="s">
        <v>47</v>
      </c>
      <c r="B40" s="38"/>
      <c r="E40" s="40" t="s">
        <v>42</v>
      </c>
      <c r="J40" s="39"/>
    </row>
    <row r="41" spans="1:16" ht="30">
      <c r="A41" s="30" t="s">
        <v>40</v>
      </c>
      <c r="B41" s="30">
        <v>9</v>
      </c>
      <c r="C41" s="31" t="s">
        <v>126</v>
      </c>
      <c r="D41" s="30" t="s">
        <v>42</v>
      </c>
      <c r="E41" s="32" t="s">
        <v>127</v>
      </c>
      <c r="F41" s="33" t="s">
        <v>95</v>
      </c>
      <c r="G41" s="34">
        <v>240</v>
      </c>
      <c r="H41" s="35">
        <v>0</v>
      </c>
      <c r="I41" s="36">
        <f>ROUND(G41*H41,P4)</f>
        <v>0</v>
      </c>
      <c r="J41" s="30"/>
      <c r="O41" s="37">
        <f>I41*0.21</f>
        <v>0</v>
      </c>
      <c r="P41">
        <v>3</v>
      </c>
    </row>
    <row r="42" spans="1:10" ht="60">
      <c r="A42" s="30" t="s">
        <v>45</v>
      </c>
      <c r="B42" s="38"/>
      <c r="E42" s="32" t="s">
        <v>128</v>
      </c>
      <c r="J42" s="39"/>
    </row>
    <row r="43" spans="1:10" ht="15">
      <c r="A43" s="30" t="s">
        <v>51</v>
      </c>
      <c r="B43" s="38"/>
      <c r="E43" s="41" t="s">
        <v>113</v>
      </c>
      <c r="J43" s="39"/>
    </row>
    <row r="44" spans="1:10" ht="15">
      <c r="A44" s="30" t="s">
        <v>47</v>
      </c>
      <c r="B44" s="38"/>
      <c r="E44" s="40" t="s">
        <v>42</v>
      </c>
      <c r="J44" s="39"/>
    </row>
    <row r="45" spans="1:16" ht="15">
      <c r="A45" s="30" t="s">
        <v>40</v>
      </c>
      <c r="B45" s="30">
        <v>10</v>
      </c>
      <c r="C45" s="31" t="s">
        <v>129</v>
      </c>
      <c r="D45" s="30" t="s">
        <v>42</v>
      </c>
      <c r="E45" s="32" t="s">
        <v>130</v>
      </c>
      <c r="F45" s="33" t="s">
        <v>95</v>
      </c>
      <c r="G45" s="34">
        <v>1</v>
      </c>
      <c r="H45" s="35">
        <v>0</v>
      </c>
      <c r="I45" s="36">
        <f>ROUND(G45*H45,P4)</f>
        <v>0</v>
      </c>
      <c r="J45" s="30"/>
      <c r="O45" s="37">
        <f>I45*0.21</f>
        <v>0</v>
      </c>
      <c r="P45">
        <v>3</v>
      </c>
    </row>
    <row r="46" spans="1:10" ht="30">
      <c r="A46" s="30" t="s">
        <v>45</v>
      </c>
      <c r="B46" s="38"/>
      <c r="E46" s="32" t="s">
        <v>131</v>
      </c>
      <c r="J46" s="39"/>
    </row>
    <row r="47" spans="1:10" ht="90">
      <c r="A47" s="30" t="s">
        <v>47</v>
      </c>
      <c r="B47" s="38"/>
      <c r="E47" s="32" t="s">
        <v>132</v>
      </c>
      <c r="J47" s="39"/>
    </row>
    <row r="48" spans="1:16" ht="30">
      <c r="A48" s="30" t="s">
        <v>40</v>
      </c>
      <c r="B48" s="30">
        <v>11</v>
      </c>
      <c r="C48" s="31" t="s">
        <v>133</v>
      </c>
      <c r="D48" s="30" t="s">
        <v>42</v>
      </c>
      <c r="E48" s="32" t="s">
        <v>134</v>
      </c>
      <c r="F48" s="33" t="s">
        <v>95</v>
      </c>
      <c r="G48" s="34">
        <v>120</v>
      </c>
      <c r="H48" s="35">
        <v>0</v>
      </c>
      <c r="I48" s="36">
        <f>ROUND(G48*H48,P4)</f>
        <v>0</v>
      </c>
      <c r="J48" s="30"/>
      <c r="O48" s="37">
        <f>I48*0.21</f>
        <v>0</v>
      </c>
      <c r="P48">
        <v>3</v>
      </c>
    </row>
    <row r="49" spans="1:10" ht="15">
      <c r="A49" s="30" t="s">
        <v>45</v>
      </c>
      <c r="B49" s="38"/>
      <c r="E49" s="32" t="s">
        <v>135</v>
      </c>
      <c r="J49" s="39"/>
    </row>
    <row r="50" spans="1:10" ht="15">
      <c r="A50" s="30" t="s">
        <v>51</v>
      </c>
      <c r="B50" s="38"/>
      <c r="E50" s="41" t="s">
        <v>136</v>
      </c>
      <c r="J50" s="39"/>
    </row>
    <row r="51" spans="1:10" ht="90">
      <c r="A51" s="30" t="s">
        <v>47</v>
      </c>
      <c r="B51" s="38"/>
      <c r="E51" s="32" t="s">
        <v>132</v>
      </c>
      <c r="J51" s="39"/>
    </row>
    <row r="52" spans="1:16" ht="30">
      <c r="A52" s="30" t="s">
        <v>40</v>
      </c>
      <c r="B52" s="30">
        <v>12</v>
      </c>
      <c r="C52" s="31" t="s">
        <v>137</v>
      </c>
      <c r="D52" s="30" t="s">
        <v>42</v>
      </c>
      <c r="E52" s="32" t="s">
        <v>138</v>
      </c>
      <c r="F52" s="33" t="s">
        <v>139</v>
      </c>
      <c r="G52" s="34">
        <v>7</v>
      </c>
      <c r="H52" s="35">
        <v>0</v>
      </c>
      <c r="I52" s="36">
        <f>ROUND(G52*H52,P4)</f>
        <v>0</v>
      </c>
      <c r="J52" s="30"/>
      <c r="O52" s="37">
        <f>I52*0.21</f>
        <v>0</v>
      </c>
      <c r="P52">
        <v>3</v>
      </c>
    </row>
    <row r="53" spans="1:10" ht="75">
      <c r="A53" s="30" t="s">
        <v>45</v>
      </c>
      <c r="B53" s="38"/>
      <c r="E53" s="32" t="s">
        <v>140</v>
      </c>
      <c r="J53" s="39"/>
    </row>
    <row r="54" spans="1:10" ht="15">
      <c r="A54" s="30" t="s">
        <v>51</v>
      </c>
      <c r="B54" s="38"/>
      <c r="E54" s="41" t="s">
        <v>141</v>
      </c>
      <c r="J54" s="39"/>
    </row>
    <row r="55" spans="1:10" ht="15">
      <c r="A55" s="30" t="s">
        <v>47</v>
      </c>
      <c r="B55" s="38"/>
      <c r="E55" s="40" t="s">
        <v>42</v>
      </c>
      <c r="J55" s="39"/>
    </row>
    <row r="56" spans="1:16" ht="30">
      <c r="A56" s="30" t="s">
        <v>40</v>
      </c>
      <c r="B56" s="30">
        <v>13</v>
      </c>
      <c r="C56" s="31" t="s">
        <v>142</v>
      </c>
      <c r="D56" s="30" t="s">
        <v>42</v>
      </c>
      <c r="E56" s="32" t="s">
        <v>143</v>
      </c>
      <c r="F56" s="33" t="s">
        <v>139</v>
      </c>
      <c r="G56" s="34">
        <v>5</v>
      </c>
      <c r="H56" s="35">
        <v>0</v>
      </c>
      <c r="I56" s="36">
        <f>ROUND(G56*H56,P4)</f>
        <v>0</v>
      </c>
      <c r="J56" s="30"/>
      <c r="O56" s="37">
        <f>I56*0.21</f>
        <v>0</v>
      </c>
      <c r="P56">
        <v>3</v>
      </c>
    </row>
    <row r="57" spans="1:10" ht="75">
      <c r="A57" s="30" t="s">
        <v>45</v>
      </c>
      <c r="B57" s="38"/>
      <c r="E57" s="32" t="s">
        <v>144</v>
      </c>
      <c r="J57" s="39"/>
    </row>
    <row r="58" spans="1:10" ht="15">
      <c r="A58" s="30" t="s">
        <v>51</v>
      </c>
      <c r="B58" s="38"/>
      <c r="E58" s="41" t="s">
        <v>141</v>
      </c>
      <c r="J58" s="39"/>
    </row>
    <row r="59" spans="1:10" ht="15">
      <c r="A59" s="30" t="s">
        <v>47</v>
      </c>
      <c r="B59" s="38"/>
      <c r="E59" s="40" t="s">
        <v>42</v>
      </c>
      <c r="J59" s="39"/>
    </row>
    <row r="60" spans="1:16" ht="15">
      <c r="A60" s="30" t="s">
        <v>40</v>
      </c>
      <c r="B60" s="30">
        <v>14</v>
      </c>
      <c r="C60" s="31" t="s">
        <v>145</v>
      </c>
      <c r="D60" s="30" t="s">
        <v>42</v>
      </c>
      <c r="E60" s="32" t="s">
        <v>146</v>
      </c>
      <c r="F60" s="33" t="s">
        <v>139</v>
      </c>
      <c r="G60" s="34">
        <v>5</v>
      </c>
      <c r="H60" s="35">
        <v>0</v>
      </c>
      <c r="I60" s="36">
        <f>ROUND(G60*H60,P4)</f>
        <v>0</v>
      </c>
      <c r="J60" s="30"/>
      <c r="O60" s="37">
        <f>I60*0.21</f>
        <v>0</v>
      </c>
      <c r="P60">
        <v>3</v>
      </c>
    </row>
    <row r="61" spans="1:10" ht="45">
      <c r="A61" s="30" t="s">
        <v>45</v>
      </c>
      <c r="B61" s="38"/>
      <c r="E61" s="32" t="s">
        <v>147</v>
      </c>
      <c r="J61" s="39"/>
    </row>
    <row r="62" spans="1:10" ht="15">
      <c r="A62" s="30" t="s">
        <v>51</v>
      </c>
      <c r="B62" s="38"/>
      <c r="E62" s="41" t="s">
        <v>141</v>
      </c>
      <c r="J62" s="39"/>
    </row>
    <row r="63" spans="1:10" ht="15">
      <c r="A63" s="30" t="s">
        <v>47</v>
      </c>
      <c r="B63" s="42"/>
      <c r="C63" s="43"/>
      <c r="D63" s="43"/>
      <c r="E63" s="44" t="s">
        <v>42</v>
      </c>
      <c r="F63" s="43"/>
      <c r="G63" s="43"/>
      <c r="H63" s="43"/>
      <c r="I63" s="43"/>
      <c r="J63" s="45"/>
    </row>
  </sheetData>
  <sheetProtection algorithmName="SHA-512" hashValue="YnhyYBczwRM8JKRpc3LI/WM8G6fircmrrGZQsgnXITMHPyzYlVuDRdI1MF3CKFajiDq5bawztDNBpTtdVsn2Hw==" saltValue="YJz6mUF9G4cZhqWJZCVNT2crh2kmYuFHlRahcWJL8YSoyut22drW94DCZMgjdvnVm5XH5Zy5wlk8Ge5hnZx+9A=="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landscape" scale="6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59"/>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19</v>
      </c>
      <c r="F2" s="3"/>
      <c r="G2" s="3"/>
      <c r="H2" s="3"/>
      <c r="I2" s="3"/>
      <c r="J2" s="15"/>
    </row>
    <row r="3" spans="1:16" ht="15">
      <c r="A3" s="3" t="s">
        <v>20</v>
      </c>
      <c r="B3" s="16" t="s">
        <v>21</v>
      </c>
      <c r="C3" s="48" t="s">
        <v>22</v>
      </c>
      <c r="D3" s="49"/>
      <c r="E3" s="17" t="s">
        <v>23</v>
      </c>
      <c r="F3" s="3"/>
      <c r="G3" s="3"/>
      <c r="H3" s="18" t="s">
        <v>15</v>
      </c>
      <c r="I3" s="19">
        <f>SUMIFS(I8:I559,A8:A559,"SD")</f>
        <v>0</v>
      </c>
      <c r="J3" s="15"/>
      <c r="O3">
        <v>0</v>
      </c>
      <c r="P3">
        <v>2</v>
      </c>
    </row>
    <row r="4" spans="1:16" ht="15">
      <c r="A4" s="3" t="s">
        <v>24</v>
      </c>
      <c r="B4" s="16" t="s">
        <v>25</v>
      </c>
      <c r="C4" s="48" t="s">
        <v>15</v>
      </c>
      <c r="D4" s="49"/>
      <c r="E4" s="17" t="s">
        <v>16</v>
      </c>
      <c r="F4" s="3"/>
      <c r="G4" s="3"/>
      <c r="H4" s="3"/>
      <c r="I4" s="3"/>
      <c r="J4" s="15"/>
      <c r="O4">
        <v>0.15</v>
      </c>
      <c r="P4">
        <v>2</v>
      </c>
    </row>
    <row r="5" spans="1:15" ht="15">
      <c r="A5" s="50" t="s">
        <v>26</v>
      </c>
      <c r="B5" s="51" t="s">
        <v>27</v>
      </c>
      <c r="C5" s="52" t="s">
        <v>28</v>
      </c>
      <c r="D5" s="52" t="s">
        <v>29</v>
      </c>
      <c r="E5" s="52" t="s">
        <v>30</v>
      </c>
      <c r="F5" s="52" t="s">
        <v>31</v>
      </c>
      <c r="G5" s="52" t="s">
        <v>32</v>
      </c>
      <c r="H5" s="52" t="s">
        <v>33</v>
      </c>
      <c r="I5" s="52"/>
      <c r="J5" s="53" t="s">
        <v>34</v>
      </c>
      <c r="O5">
        <v>0.21</v>
      </c>
    </row>
    <row r="6" spans="1:10" ht="15">
      <c r="A6" s="50"/>
      <c r="B6" s="51"/>
      <c r="C6" s="52"/>
      <c r="D6" s="52"/>
      <c r="E6" s="52"/>
      <c r="F6" s="52"/>
      <c r="G6" s="52"/>
      <c r="H6" s="7" t="s">
        <v>35</v>
      </c>
      <c r="I6" s="7" t="s">
        <v>36</v>
      </c>
      <c r="J6" s="53"/>
    </row>
    <row r="7" spans="1:10" ht="15">
      <c r="A7" s="22">
        <v>0</v>
      </c>
      <c r="B7" s="20">
        <v>1</v>
      </c>
      <c r="C7" s="23">
        <v>2</v>
      </c>
      <c r="D7" s="7">
        <v>3</v>
      </c>
      <c r="E7" s="23">
        <v>4</v>
      </c>
      <c r="F7" s="7">
        <v>5</v>
      </c>
      <c r="G7" s="7">
        <v>6</v>
      </c>
      <c r="H7" s="7">
        <v>7</v>
      </c>
      <c r="I7" s="23">
        <v>8</v>
      </c>
      <c r="J7" s="21">
        <v>9</v>
      </c>
    </row>
    <row r="8" spans="1:10" ht="15">
      <c r="A8" s="24" t="s">
        <v>37</v>
      </c>
      <c r="B8" s="25"/>
      <c r="C8" s="26" t="s">
        <v>54</v>
      </c>
      <c r="D8" s="27"/>
      <c r="E8" s="24" t="s">
        <v>148</v>
      </c>
      <c r="F8" s="27"/>
      <c r="G8" s="27"/>
      <c r="H8" s="27"/>
      <c r="I8" s="28">
        <f>SUMIFS(I9:I48,A9:A48,"P")</f>
        <v>0</v>
      </c>
      <c r="J8" s="29"/>
    </row>
    <row r="9" spans="1:16" ht="15">
      <c r="A9" s="30" t="s">
        <v>40</v>
      </c>
      <c r="B9" s="30">
        <v>1</v>
      </c>
      <c r="C9" s="31" t="s">
        <v>149</v>
      </c>
      <c r="D9" s="30" t="s">
        <v>42</v>
      </c>
      <c r="E9" s="32" t="s">
        <v>150</v>
      </c>
      <c r="F9" s="33" t="s">
        <v>151</v>
      </c>
      <c r="G9" s="34">
        <v>32</v>
      </c>
      <c r="H9" s="35">
        <v>0</v>
      </c>
      <c r="I9" s="36">
        <f>ROUND(G9*H9,P4)</f>
        <v>0</v>
      </c>
      <c r="J9" s="30"/>
      <c r="O9" s="37">
        <f>I9*0.21</f>
        <v>0</v>
      </c>
      <c r="P9">
        <v>3</v>
      </c>
    </row>
    <row r="10" spans="1:10" ht="15">
      <c r="A10" s="30" t="s">
        <v>45</v>
      </c>
      <c r="B10" s="38"/>
      <c r="E10" s="40" t="s">
        <v>42</v>
      </c>
      <c r="J10" s="39"/>
    </row>
    <row r="11" spans="1:10" ht="15">
      <c r="A11" s="30" t="s">
        <v>51</v>
      </c>
      <c r="B11" s="38"/>
      <c r="E11" s="41" t="s">
        <v>152</v>
      </c>
      <c r="J11" s="39"/>
    </row>
    <row r="12" spans="1:10" ht="15">
      <c r="A12" s="30" t="s">
        <v>47</v>
      </c>
      <c r="B12" s="38"/>
      <c r="E12" s="40" t="s">
        <v>42</v>
      </c>
      <c r="J12" s="39"/>
    </row>
    <row r="13" spans="1:16" ht="30">
      <c r="A13" s="30" t="s">
        <v>40</v>
      </c>
      <c r="B13" s="30">
        <v>2</v>
      </c>
      <c r="C13" s="31" t="s">
        <v>153</v>
      </c>
      <c r="D13" s="30" t="s">
        <v>42</v>
      </c>
      <c r="E13" s="32" t="s">
        <v>154</v>
      </c>
      <c r="F13" s="33" t="s">
        <v>155</v>
      </c>
      <c r="G13" s="34">
        <v>277.13</v>
      </c>
      <c r="H13" s="35">
        <v>0</v>
      </c>
      <c r="I13" s="36">
        <f>ROUND(G13*H13,P4)</f>
        <v>0</v>
      </c>
      <c r="J13" s="30"/>
      <c r="O13" s="37">
        <f>I13*0.21</f>
        <v>0</v>
      </c>
      <c r="P13">
        <v>3</v>
      </c>
    </row>
    <row r="14" spans="1:10" ht="30">
      <c r="A14" s="30" t="s">
        <v>45</v>
      </c>
      <c r="B14" s="38"/>
      <c r="E14" s="32" t="s">
        <v>156</v>
      </c>
      <c r="J14" s="39"/>
    </row>
    <row r="15" spans="1:10" ht="15">
      <c r="A15" s="30" t="s">
        <v>51</v>
      </c>
      <c r="B15" s="38"/>
      <c r="E15" s="41" t="s">
        <v>157</v>
      </c>
      <c r="J15" s="39"/>
    </row>
    <row r="16" spans="1:10" ht="30">
      <c r="A16" s="30" t="s">
        <v>47</v>
      </c>
      <c r="B16" s="38"/>
      <c r="E16" s="32" t="s">
        <v>158</v>
      </c>
      <c r="J16" s="39"/>
    </row>
    <row r="17" spans="1:16" ht="30">
      <c r="A17" s="30" t="s">
        <v>40</v>
      </c>
      <c r="B17" s="30">
        <v>3</v>
      </c>
      <c r="C17" s="31" t="s">
        <v>159</v>
      </c>
      <c r="D17" s="30" t="s">
        <v>42</v>
      </c>
      <c r="E17" s="32" t="s">
        <v>160</v>
      </c>
      <c r="F17" s="33" t="s">
        <v>155</v>
      </c>
      <c r="G17" s="34">
        <v>277.13</v>
      </c>
      <c r="H17" s="35">
        <v>0</v>
      </c>
      <c r="I17" s="36">
        <f>ROUND(G17*H17,P4)</f>
        <v>0</v>
      </c>
      <c r="J17" s="30"/>
      <c r="O17" s="37">
        <f>I17*0.21</f>
        <v>0</v>
      </c>
      <c r="P17">
        <v>3</v>
      </c>
    </row>
    <row r="18" spans="1:10" ht="90">
      <c r="A18" s="30" t="s">
        <v>45</v>
      </c>
      <c r="B18" s="38"/>
      <c r="E18" s="32" t="s">
        <v>161</v>
      </c>
      <c r="J18" s="39"/>
    </row>
    <row r="19" spans="1:10" ht="15">
      <c r="A19" s="30" t="s">
        <v>51</v>
      </c>
      <c r="B19" s="38"/>
      <c r="E19" s="41" t="s">
        <v>157</v>
      </c>
      <c r="J19" s="39"/>
    </row>
    <row r="20" spans="1:10" ht="15">
      <c r="A20" s="30" t="s">
        <v>47</v>
      </c>
      <c r="B20" s="38"/>
      <c r="E20" s="40" t="s">
        <v>42</v>
      </c>
      <c r="J20" s="39"/>
    </row>
    <row r="21" spans="1:16" ht="30">
      <c r="A21" s="30" t="s">
        <v>40</v>
      </c>
      <c r="B21" s="30">
        <v>4</v>
      </c>
      <c r="C21" s="31" t="s">
        <v>162</v>
      </c>
      <c r="D21" s="30" t="s">
        <v>42</v>
      </c>
      <c r="E21" s="32" t="s">
        <v>163</v>
      </c>
      <c r="F21" s="33" t="s">
        <v>155</v>
      </c>
      <c r="G21" s="34">
        <v>5542.6</v>
      </c>
      <c r="H21" s="35">
        <v>0</v>
      </c>
      <c r="I21" s="36">
        <f>ROUND(G21*H21,P4)</f>
        <v>0</v>
      </c>
      <c r="J21" s="30"/>
      <c r="O21" s="37">
        <f>I21*0.21</f>
        <v>0</v>
      </c>
      <c r="P21">
        <v>3</v>
      </c>
    </row>
    <row r="22" spans="1:10" ht="105">
      <c r="A22" s="30" t="s">
        <v>45</v>
      </c>
      <c r="B22" s="38"/>
      <c r="E22" s="32" t="s">
        <v>164</v>
      </c>
      <c r="J22" s="39"/>
    </row>
    <row r="23" spans="1:10" ht="15">
      <c r="A23" s="30" t="s">
        <v>51</v>
      </c>
      <c r="B23" s="38"/>
      <c r="E23" s="41" t="s">
        <v>165</v>
      </c>
      <c r="J23" s="39"/>
    </row>
    <row r="24" spans="1:10" ht="15">
      <c r="A24" s="30" t="s">
        <v>47</v>
      </c>
      <c r="B24" s="38"/>
      <c r="E24" s="40" t="s">
        <v>42</v>
      </c>
      <c r="J24" s="39"/>
    </row>
    <row r="25" spans="1:16" ht="30">
      <c r="A25" s="30" t="s">
        <v>40</v>
      </c>
      <c r="B25" s="30">
        <v>5</v>
      </c>
      <c r="C25" s="31" t="s">
        <v>166</v>
      </c>
      <c r="D25" s="30" t="s">
        <v>42</v>
      </c>
      <c r="E25" s="32" t="s">
        <v>167</v>
      </c>
      <c r="F25" s="33" t="s">
        <v>155</v>
      </c>
      <c r="G25" s="34">
        <v>15.4</v>
      </c>
      <c r="H25" s="35">
        <v>0</v>
      </c>
      <c r="I25" s="36">
        <f>ROUND(G25*H25,P4)</f>
        <v>0</v>
      </c>
      <c r="J25" s="30"/>
      <c r="O25" s="37">
        <f>I25*0.21</f>
        <v>0</v>
      </c>
      <c r="P25">
        <v>3</v>
      </c>
    </row>
    <row r="26" spans="1:10" ht="45">
      <c r="A26" s="30" t="s">
        <v>45</v>
      </c>
      <c r="B26" s="38"/>
      <c r="E26" s="32" t="s">
        <v>168</v>
      </c>
      <c r="J26" s="39"/>
    </row>
    <row r="27" spans="1:10" ht="15">
      <c r="A27" s="30" t="s">
        <v>51</v>
      </c>
      <c r="B27" s="38"/>
      <c r="E27" s="41" t="s">
        <v>169</v>
      </c>
      <c r="J27" s="39"/>
    </row>
    <row r="28" spans="1:10" ht="45">
      <c r="A28" s="30" t="s">
        <v>47</v>
      </c>
      <c r="B28" s="38"/>
      <c r="E28" s="32" t="s">
        <v>170</v>
      </c>
      <c r="J28" s="39"/>
    </row>
    <row r="29" spans="1:16" ht="30">
      <c r="A29" s="30" t="s">
        <v>40</v>
      </c>
      <c r="B29" s="30">
        <v>6</v>
      </c>
      <c r="C29" s="31" t="s">
        <v>171</v>
      </c>
      <c r="D29" s="30" t="s">
        <v>42</v>
      </c>
      <c r="E29" s="32" t="s">
        <v>172</v>
      </c>
      <c r="F29" s="33" t="s">
        <v>155</v>
      </c>
      <c r="G29" s="34">
        <v>152.72</v>
      </c>
      <c r="H29" s="35">
        <v>0</v>
      </c>
      <c r="I29" s="36">
        <f>ROUND(G29*H29,P4)</f>
        <v>0</v>
      </c>
      <c r="J29" s="30"/>
      <c r="O29" s="37">
        <f>I29*0.21</f>
        <v>0</v>
      </c>
      <c r="P29">
        <v>3</v>
      </c>
    </row>
    <row r="30" spans="1:10" ht="45">
      <c r="A30" s="30" t="s">
        <v>45</v>
      </c>
      <c r="B30" s="38"/>
      <c r="E30" s="32" t="s">
        <v>173</v>
      </c>
      <c r="J30" s="39"/>
    </row>
    <row r="31" spans="1:10" ht="15">
      <c r="A31" s="30" t="s">
        <v>51</v>
      </c>
      <c r="B31" s="38"/>
      <c r="E31" s="41" t="s">
        <v>174</v>
      </c>
      <c r="J31" s="39"/>
    </row>
    <row r="32" spans="1:10" ht="45">
      <c r="A32" s="30" t="s">
        <v>47</v>
      </c>
      <c r="B32" s="38"/>
      <c r="E32" s="32" t="s">
        <v>175</v>
      </c>
      <c r="J32" s="39"/>
    </row>
    <row r="33" spans="1:16" ht="30">
      <c r="A33" s="30" t="s">
        <v>40</v>
      </c>
      <c r="B33" s="30">
        <v>7</v>
      </c>
      <c r="C33" s="31" t="s">
        <v>176</v>
      </c>
      <c r="D33" s="30" t="s">
        <v>42</v>
      </c>
      <c r="E33" s="32" t="s">
        <v>177</v>
      </c>
      <c r="F33" s="33" t="s">
        <v>178</v>
      </c>
      <c r="G33" s="34">
        <v>400</v>
      </c>
      <c r="H33" s="35">
        <v>0</v>
      </c>
      <c r="I33" s="36">
        <f>ROUND(G33*H33,P4)</f>
        <v>0</v>
      </c>
      <c r="J33" s="30"/>
      <c r="O33" s="37">
        <f>I33*0.21</f>
        <v>0</v>
      </c>
      <c r="P33">
        <v>3</v>
      </c>
    </row>
    <row r="34" spans="1:10" ht="15">
      <c r="A34" s="30" t="s">
        <v>45</v>
      </c>
      <c r="B34" s="38"/>
      <c r="E34" s="40"/>
      <c r="J34" s="39"/>
    </row>
    <row r="35" spans="1:10" ht="15">
      <c r="A35" s="30" t="s">
        <v>51</v>
      </c>
      <c r="B35" s="38"/>
      <c r="E35" s="41" t="s">
        <v>179</v>
      </c>
      <c r="J35" s="39"/>
    </row>
    <row r="36" spans="1:10" ht="15">
      <c r="A36" s="30" t="s">
        <v>47</v>
      </c>
      <c r="B36" s="38"/>
      <c r="E36" s="40" t="s">
        <v>42</v>
      </c>
      <c r="J36" s="39"/>
    </row>
    <row r="37" spans="1:16" ht="30">
      <c r="A37" s="30" t="s">
        <v>40</v>
      </c>
      <c r="B37" s="30">
        <v>8</v>
      </c>
      <c r="C37" s="31" t="s">
        <v>180</v>
      </c>
      <c r="D37" s="30" t="s">
        <v>42</v>
      </c>
      <c r="E37" s="32" t="s">
        <v>181</v>
      </c>
      <c r="F37" s="33" t="s">
        <v>178</v>
      </c>
      <c r="G37" s="34">
        <v>400</v>
      </c>
      <c r="H37" s="35">
        <v>0</v>
      </c>
      <c r="I37" s="36">
        <f>ROUND(G37*H37,P4)</f>
        <v>0</v>
      </c>
      <c r="J37" s="30"/>
      <c r="O37" s="37">
        <f>I37*0.21</f>
        <v>0</v>
      </c>
      <c r="P37">
        <v>3</v>
      </c>
    </row>
    <row r="38" spans="1:10" ht="90">
      <c r="A38" s="30" t="s">
        <v>45</v>
      </c>
      <c r="B38" s="38"/>
      <c r="E38" s="32" t="s">
        <v>182</v>
      </c>
      <c r="J38" s="39"/>
    </row>
    <row r="39" spans="1:10" ht="15">
      <c r="A39" s="30" t="s">
        <v>51</v>
      </c>
      <c r="B39" s="38"/>
      <c r="E39" s="41" t="s">
        <v>179</v>
      </c>
      <c r="J39" s="39"/>
    </row>
    <row r="40" spans="1:10" ht="15">
      <c r="A40" s="30" t="s">
        <v>47</v>
      </c>
      <c r="B40" s="38"/>
      <c r="E40" s="40" t="s">
        <v>42</v>
      </c>
      <c r="J40" s="39"/>
    </row>
    <row r="41" spans="1:16" ht="30">
      <c r="A41" s="30" t="s">
        <v>40</v>
      </c>
      <c r="B41" s="30">
        <v>9</v>
      </c>
      <c r="C41" s="31" t="s">
        <v>183</v>
      </c>
      <c r="D41" s="30" t="s">
        <v>42</v>
      </c>
      <c r="E41" s="32" t="s">
        <v>184</v>
      </c>
      <c r="F41" s="33" t="s">
        <v>178</v>
      </c>
      <c r="G41" s="34">
        <v>400</v>
      </c>
      <c r="H41" s="35">
        <v>0</v>
      </c>
      <c r="I41" s="36">
        <f>ROUND(G41*H41,P4)</f>
        <v>0</v>
      </c>
      <c r="J41" s="30"/>
      <c r="O41" s="37">
        <f>I41*0.21</f>
        <v>0</v>
      </c>
      <c r="P41">
        <v>3</v>
      </c>
    </row>
    <row r="42" spans="1:10" ht="45">
      <c r="A42" s="30" t="s">
        <v>45</v>
      </c>
      <c r="B42" s="38"/>
      <c r="E42" s="32" t="s">
        <v>185</v>
      </c>
      <c r="J42" s="39"/>
    </row>
    <row r="43" spans="1:10" ht="15">
      <c r="A43" s="30" t="s">
        <v>51</v>
      </c>
      <c r="B43" s="38"/>
      <c r="E43" s="41" t="s">
        <v>179</v>
      </c>
      <c r="J43" s="39"/>
    </row>
    <row r="44" spans="1:10" ht="15">
      <c r="A44" s="30" t="s">
        <v>47</v>
      </c>
      <c r="B44" s="38"/>
      <c r="E44" s="40" t="s">
        <v>42</v>
      </c>
      <c r="J44" s="39"/>
    </row>
    <row r="45" spans="1:16" ht="15">
      <c r="A45" s="30" t="s">
        <v>40</v>
      </c>
      <c r="B45" s="30">
        <v>10</v>
      </c>
      <c r="C45" s="31" t="s">
        <v>186</v>
      </c>
      <c r="D45" s="30" t="s">
        <v>42</v>
      </c>
      <c r="E45" s="32" t="s">
        <v>187</v>
      </c>
      <c r="F45" s="33" t="s">
        <v>188</v>
      </c>
      <c r="G45" s="34">
        <v>208.463</v>
      </c>
      <c r="H45" s="35">
        <v>0</v>
      </c>
      <c r="I45" s="36">
        <f>ROUND(G45*H45,P4)</f>
        <v>0</v>
      </c>
      <c r="J45" s="30"/>
      <c r="O45" s="37">
        <f>I45*0.21</f>
        <v>0</v>
      </c>
      <c r="P45">
        <v>3</v>
      </c>
    </row>
    <row r="46" spans="1:10" ht="15">
      <c r="A46" s="30" t="s">
        <v>45</v>
      </c>
      <c r="B46" s="38"/>
      <c r="E46" s="40" t="s">
        <v>42</v>
      </c>
      <c r="J46" s="39"/>
    </row>
    <row r="47" spans="1:10" ht="30">
      <c r="A47" s="30" t="s">
        <v>51</v>
      </c>
      <c r="B47" s="38"/>
      <c r="E47" s="41" t="s">
        <v>189</v>
      </c>
      <c r="J47" s="39"/>
    </row>
    <row r="48" spans="1:10" ht="15">
      <c r="A48" s="30" t="s">
        <v>47</v>
      </c>
      <c r="B48" s="38"/>
      <c r="E48" s="40" t="s">
        <v>42</v>
      </c>
      <c r="J48" s="39"/>
    </row>
    <row r="49" spans="1:10" ht="15">
      <c r="A49" s="24" t="s">
        <v>37</v>
      </c>
      <c r="B49" s="25"/>
      <c r="C49" s="26" t="s">
        <v>190</v>
      </c>
      <c r="D49" s="27"/>
      <c r="E49" s="24" t="s">
        <v>191</v>
      </c>
      <c r="F49" s="27"/>
      <c r="G49" s="27"/>
      <c r="H49" s="27"/>
      <c r="I49" s="28">
        <f>SUMIFS(I50:I59,A50:A59,"P")</f>
        <v>0</v>
      </c>
      <c r="J49" s="29"/>
    </row>
    <row r="50" spans="1:16" ht="15">
      <c r="A50" s="30" t="s">
        <v>40</v>
      </c>
      <c r="B50" s="30">
        <v>11</v>
      </c>
      <c r="C50" s="31" t="s">
        <v>192</v>
      </c>
      <c r="D50" s="30" t="s">
        <v>42</v>
      </c>
      <c r="E50" s="32" t="s">
        <v>193</v>
      </c>
      <c r="F50" s="33" t="s">
        <v>95</v>
      </c>
      <c r="G50" s="34">
        <v>6</v>
      </c>
      <c r="H50" s="35">
        <v>0</v>
      </c>
      <c r="I50" s="36">
        <f>ROUND(G50*H50,P4)</f>
        <v>0</v>
      </c>
      <c r="J50" s="30"/>
      <c r="O50" s="37">
        <f>I50*0.21</f>
        <v>0</v>
      </c>
      <c r="P50">
        <v>3</v>
      </c>
    </row>
    <row r="51" spans="1:10" ht="60">
      <c r="A51" s="30" t="s">
        <v>45</v>
      </c>
      <c r="B51" s="38"/>
      <c r="E51" s="32" t="s">
        <v>194</v>
      </c>
      <c r="J51" s="39"/>
    </row>
    <row r="52" spans="1:10" ht="15">
      <c r="A52" s="30" t="s">
        <v>47</v>
      </c>
      <c r="B52" s="38"/>
      <c r="E52" s="40" t="s">
        <v>42</v>
      </c>
      <c r="J52" s="39"/>
    </row>
    <row r="53" spans="1:16" ht="15">
      <c r="A53" s="30" t="s">
        <v>40</v>
      </c>
      <c r="B53" s="30">
        <v>12</v>
      </c>
      <c r="C53" s="31" t="s">
        <v>195</v>
      </c>
      <c r="D53" s="30" t="s">
        <v>42</v>
      </c>
      <c r="E53" s="32" t="s">
        <v>196</v>
      </c>
      <c r="F53" s="33" t="s">
        <v>95</v>
      </c>
      <c r="G53" s="34">
        <v>6</v>
      </c>
      <c r="H53" s="35">
        <v>0</v>
      </c>
      <c r="I53" s="36">
        <f>ROUND(G53*H53,P4)</f>
        <v>0</v>
      </c>
      <c r="J53" s="30"/>
      <c r="O53" s="37">
        <f>I53*0.21</f>
        <v>0</v>
      </c>
      <c r="P53">
        <v>3</v>
      </c>
    </row>
    <row r="54" spans="1:10" ht="75">
      <c r="A54" s="30" t="s">
        <v>45</v>
      </c>
      <c r="B54" s="38"/>
      <c r="E54" s="32" t="s">
        <v>197</v>
      </c>
      <c r="J54" s="39"/>
    </row>
    <row r="55" spans="1:10" ht="15">
      <c r="A55" s="30" t="s">
        <v>47</v>
      </c>
      <c r="B55" s="38"/>
      <c r="E55" s="40" t="s">
        <v>42</v>
      </c>
      <c r="J55" s="39"/>
    </row>
    <row r="56" spans="1:16" ht="30">
      <c r="A56" s="30" t="s">
        <v>40</v>
      </c>
      <c r="B56" s="30">
        <v>13</v>
      </c>
      <c r="C56" s="31" t="s">
        <v>198</v>
      </c>
      <c r="D56" s="30" t="s">
        <v>42</v>
      </c>
      <c r="E56" s="32" t="s">
        <v>199</v>
      </c>
      <c r="F56" s="33" t="s">
        <v>95</v>
      </c>
      <c r="G56" s="34">
        <v>24</v>
      </c>
      <c r="H56" s="35">
        <v>0</v>
      </c>
      <c r="I56" s="36">
        <f>ROUND(G56*H56,P4)</f>
        <v>0</v>
      </c>
      <c r="J56" s="30"/>
      <c r="O56" s="37">
        <f>I56*0.21</f>
        <v>0</v>
      </c>
      <c r="P56">
        <v>3</v>
      </c>
    </row>
    <row r="57" spans="1:10" ht="75">
      <c r="A57" s="30" t="s">
        <v>45</v>
      </c>
      <c r="B57" s="38"/>
      <c r="E57" s="32" t="s">
        <v>200</v>
      </c>
      <c r="J57" s="39"/>
    </row>
    <row r="58" spans="1:10" ht="15">
      <c r="A58" s="30" t="s">
        <v>51</v>
      </c>
      <c r="B58" s="38"/>
      <c r="E58" s="41" t="s">
        <v>201</v>
      </c>
      <c r="J58" s="39"/>
    </row>
    <row r="59" spans="1:10" ht="15">
      <c r="A59" s="30" t="s">
        <v>47</v>
      </c>
      <c r="B59" s="38"/>
      <c r="E59" s="40" t="s">
        <v>42</v>
      </c>
      <c r="J59" s="39"/>
    </row>
    <row r="60" spans="1:10" ht="15">
      <c r="A60" s="24" t="s">
        <v>37</v>
      </c>
      <c r="B60" s="25"/>
      <c r="C60" s="26" t="s">
        <v>202</v>
      </c>
      <c r="D60" s="27"/>
      <c r="E60" s="24" t="s">
        <v>203</v>
      </c>
      <c r="F60" s="27"/>
      <c r="G60" s="27"/>
      <c r="H60" s="27"/>
      <c r="I60" s="28">
        <f>SUMIFS(I61:I86,A61:A86,"P")</f>
        <v>0</v>
      </c>
      <c r="J60" s="29"/>
    </row>
    <row r="61" spans="1:16" ht="15">
      <c r="A61" s="30" t="s">
        <v>40</v>
      </c>
      <c r="B61" s="30">
        <v>14</v>
      </c>
      <c r="C61" s="31" t="s">
        <v>204</v>
      </c>
      <c r="D61" s="30" t="s">
        <v>42</v>
      </c>
      <c r="E61" s="32" t="s">
        <v>205</v>
      </c>
      <c r="F61" s="33" t="s">
        <v>139</v>
      </c>
      <c r="G61" s="34">
        <v>25</v>
      </c>
      <c r="H61" s="35">
        <v>0</v>
      </c>
      <c r="I61" s="36">
        <f>ROUND(G61*H61,P4)</f>
        <v>0</v>
      </c>
      <c r="J61" s="30"/>
      <c r="O61" s="37">
        <f>I61*0.21</f>
        <v>0</v>
      </c>
      <c r="P61">
        <v>3</v>
      </c>
    </row>
    <row r="62" spans="1:10" ht="45">
      <c r="A62" s="30" t="s">
        <v>45</v>
      </c>
      <c r="B62" s="38"/>
      <c r="E62" s="32" t="s">
        <v>206</v>
      </c>
      <c r="J62" s="39"/>
    </row>
    <row r="63" spans="1:10" ht="15">
      <c r="A63" s="30" t="s">
        <v>51</v>
      </c>
      <c r="B63" s="38"/>
      <c r="E63" s="41" t="s">
        <v>207</v>
      </c>
      <c r="J63" s="39"/>
    </row>
    <row r="64" spans="1:10" ht="15">
      <c r="A64" s="30" t="s">
        <v>47</v>
      </c>
      <c r="B64" s="38"/>
      <c r="E64" s="40" t="s">
        <v>42</v>
      </c>
      <c r="J64" s="39"/>
    </row>
    <row r="65" spans="1:16" ht="15">
      <c r="A65" s="30" t="s">
        <v>40</v>
      </c>
      <c r="B65" s="30">
        <v>15</v>
      </c>
      <c r="C65" s="31" t="s">
        <v>208</v>
      </c>
      <c r="D65" s="30" t="s">
        <v>42</v>
      </c>
      <c r="E65" s="32" t="s">
        <v>209</v>
      </c>
      <c r="F65" s="33" t="s">
        <v>210</v>
      </c>
      <c r="G65" s="34">
        <v>1920</v>
      </c>
      <c r="H65" s="35">
        <v>0</v>
      </c>
      <c r="I65" s="36">
        <f>ROUND(G65*H65,P4)</f>
        <v>0</v>
      </c>
      <c r="J65" s="30"/>
      <c r="O65" s="37">
        <f>I65*0.21</f>
        <v>0</v>
      </c>
      <c r="P65">
        <v>3</v>
      </c>
    </row>
    <row r="66" spans="1:10" ht="15">
      <c r="A66" s="30" t="s">
        <v>45</v>
      </c>
      <c r="B66" s="38"/>
      <c r="E66" s="40" t="s">
        <v>42</v>
      </c>
      <c r="J66" s="39"/>
    </row>
    <row r="67" spans="1:10" ht="15">
      <c r="A67" s="30" t="s">
        <v>51</v>
      </c>
      <c r="B67" s="38"/>
      <c r="E67" s="41" t="s">
        <v>211</v>
      </c>
      <c r="J67" s="39"/>
    </row>
    <row r="68" spans="1:10" ht="409.5">
      <c r="A68" s="30" t="s">
        <v>47</v>
      </c>
      <c r="B68" s="38"/>
      <c r="E68" s="32" t="s">
        <v>212</v>
      </c>
      <c r="J68" s="39"/>
    </row>
    <row r="69" spans="1:16" ht="15">
      <c r="A69" s="30" t="s">
        <v>40</v>
      </c>
      <c r="B69" s="30">
        <v>16</v>
      </c>
      <c r="C69" s="31" t="s">
        <v>213</v>
      </c>
      <c r="D69" s="30" t="s">
        <v>42</v>
      </c>
      <c r="E69" s="32" t="s">
        <v>214</v>
      </c>
      <c r="F69" s="33" t="s">
        <v>155</v>
      </c>
      <c r="G69" s="34">
        <v>5.88</v>
      </c>
      <c r="H69" s="35">
        <v>0</v>
      </c>
      <c r="I69" s="36">
        <f>ROUND(G69*H69,P4)</f>
        <v>0</v>
      </c>
      <c r="J69" s="30"/>
      <c r="O69" s="37">
        <f>I69*0.21</f>
        <v>0</v>
      </c>
      <c r="P69">
        <v>3</v>
      </c>
    </row>
    <row r="70" spans="1:10" ht="15">
      <c r="A70" s="30" t="s">
        <v>45</v>
      </c>
      <c r="B70" s="38"/>
      <c r="E70" s="40" t="s">
        <v>42</v>
      </c>
      <c r="J70" s="39"/>
    </row>
    <row r="71" spans="1:10" ht="15">
      <c r="A71" s="30" t="s">
        <v>51</v>
      </c>
      <c r="B71" s="38"/>
      <c r="E71" s="41" t="s">
        <v>215</v>
      </c>
      <c r="J71" s="39"/>
    </row>
    <row r="72" spans="1:10" ht="15">
      <c r="A72" s="30" t="s">
        <v>47</v>
      </c>
      <c r="B72" s="38"/>
      <c r="E72" s="40" t="s">
        <v>42</v>
      </c>
      <c r="J72" s="39"/>
    </row>
    <row r="73" spans="1:16" ht="30">
      <c r="A73" s="30" t="s">
        <v>40</v>
      </c>
      <c r="B73" s="30">
        <v>17</v>
      </c>
      <c r="C73" s="31" t="s">
        <v>216</v>
      </c>
      <c r="D73" s="30" t="s">
        <v>42</v>
      </c>
      <c r="E73" s="32" t="s">
        <v>217</v>
      </c>
      <c r="F73" s="33" t="s">
        <v>155</v>
      </c>
      <c r="G73" s="34">
        <v>17.4</v>
      </c>
      <c r="H73" s="35">
        <v>0</v>
      </c>
      <c r="I73" s="36">
        <f>ROUND(G73*H73,P4)</f>
        <v>0</v>
      </c>
      <c r="J73" s="30"/>
      <c r="O73" s="37">
        <f>I73*0.21</f>
        <v>0</v>
      </c>
      <c r="P73">
        <v>3</v>
      </c>
    </row>
    <row r="74" spans="1:10" ht="30">
      <c r="A74" s="30" t="s">
        <v>45</v>
      </c>
      <c r="B74" s="38"/>
      <c r="E74" s="32" t="s">
        <v>218</v>
      </c>
      <c r="J74" s="39"/>
    </row>
    <row r="75" spans="1:10" ht="15">
      <c r="A75" s="30" t="s">
        <v>51</v>
      </c>
      <c r="B75" s="38"/>
      <c r="E75" s="41" t="s">
        <v>219</v>
      </c>
      <c r="J75" s="39"/>
    </row>
    <row r="76" spans="1:10" ht="15">
      <c r="A76" s="30" t="s">
        <v>47</v>
      </c>
      <c r="B76" s="38"/>
      <c r="E76" s="40" t="s">
        <v>42</v>
      </c>
      <c r="J76" s="39"/>
    </row>
    <row r="77" spans="1:16" ht="30">
      <c r="A77" s="30" t="s">
        <v>40</v>
      </c>
      <c r="B77" s="30">
        <v>18</v>
      </c>
      <c r="C77" s="31" t="s">
        <v>220</v>
      </c>
      <c r="D77" s="30" t="s">
        <v>42</v>
      </c>
      <c r="E77" s="32" t="s">
        <v>221</v>
      </c>
      <c r="F77" s="33" t="s">
        <v>155</v>
      </c>
      <c r="G77" s="34">
        <v>0.628</v>
      </c>
      <c r="H77" s="35">
        <v>0</v>
      </c>
      <c r="I77" s="36">
        <f>ROUND(G77*H77,P4)</f>
        <v>0</v>
      </c>
      <c r="J77" s="30"/>
      <c r="O77" s="37">
        <f>I77*0.21</f>
        <v>0</v>
      </c>
      <c r="P77">
        <v>3</v>
      </c>
    </row>
    <row r="78" spans="1:10" ht="15">
      <c r="A78" s="30" t="s">
        <v>45</v>
      </c>
      <c r="B78" s="38"/>
      <c r="E78" s="32" t="s">
        <v>222</v>
      </c>
      <c r="J78" s="39"/>
    </row>
    <row r="79" spans="1:10" ht="15">
      <c r="A79" s="30" t="s">
        <v>51</v>
      </c>
      <c r="B79" s="38"/>
      <c r="E79" s="41" t="s">
        <v>223</v>
      </c>
      <c r="J79" s="39"/>
    </row>
    <row r="80" spans="1:10" ht="90">
      <c r="A80" s="30" t="s">
        <v>47</v>
      </c>
      <c r="B80" s="38"/>
      <c r="E80" s="32" t="s">
        <v>224</v>
      </c>
      <c r="J80" s="39"/>
    </row>
    <row r="81" spans="1:16" ht="15">
      <c r="A81" s="30" t="s">
        <v>40</v>
      </c>
      <c r="B81" s="30">
        <v>19</v>
      </c>
      <c r="C81" s="31" t="s">
        <v>225</v>
      </c>
      <c r="D81" s="30" t="s">
        <v>42</v>
      </c>
      <c r="E81" s="32" t="s">
        <v>226</v>
      </c>
      <c r="F81" s="33" t="s">
        <v>95</v>
      </c>
      <c r="G81" s="34">
        <v>2</v>
      </c>
      <c r="H81" s="35">
        <v>0</v>
      </c>
      <c r="I81" s="36">
        <f>ROUND(G81*H81,P4)</f>
        <v>0</v>
      </c>
      <c r="J81" s="30"/>
      <c r="O81" s="37">
        <f>I81*0.21</f>
        <v>0</v>
      </c>
      <c r="P81">
        <v>3</v>
      </c>
    </row>
    <row r="82" spans="1:10" ht="15">
      <c r="A82" s="30" t="s">
        <v>45</v>
      </c>
      <c r="B82" s="38"/>
      <c r="E82" s="40" t="s">
        <v>42</v>
      </c>
      <c r="J82" s="39"/>
    </row>
    <row r="83" spans="1:10" ht="15">
      <c r="A83" s="30" t="s">
        <v>47</v>
      </c>
      <c r="B83" s="38"/>
      <c r="E83" s="40" t="s">
        <v>42</v>
      </c>
      <c r="J83" s="39"/>
    </row>
    <row r="84" spans="1:16" ht="15">
      <c r="A84" s="30" t="s">
        <v>40</v>
      </c>
      <c r="B84" s="30">
        <v>20</v>
      </c>
      <c r="C84" s="31" t="s">
        <v>227</v>
      </c>
      <c r="D84" s="30" t="s">
        <v>42</v>
      </c>
      <c r="E84" s="32" t="s">
        <v>228</v>
      </c>
      <c r="F84" s="33" t="s">
        <v>95</v>
      </c>
      <c r="G84" s="34">
        <v>2</v>
      </c>
      <c r="H84" s="35">
        <v>0</v>
      </c>
      <c r="I84" s="36">
        <f>ROUND(G84*H84,P4)</f>
        <v>0</v>
      </c>
      <c r="J84" s="30"/>
      <c r="O84" s="37">
        <f>I84*0.21</f>
        <v>0</v>
      </c>
      <c r="P84">
        <v>3</v>
      </c>
    </row>
    <row r="85" spans="1:10" ht="15">
      <c r="A85" s="30" t="s">
        <v>45</v>
      </c>
      <c r="B85" s="38"/>
      <c r="E85" s="40" t="s">
        <v>42</v>
      </c>
      <c r="J85" s="39"/>
    </row>
    <row r="86" spans="1:10" ht="15">
      <c r="A86" s="30" t="s">
        <v>47</v>
      </c>
      <c r="B86" s="38"/>
      <c r="E86" s="40" t="s">
        <v>42</v>
      </c>
      <c r="J86" s="39"/>
    </row>
    <row r="87" spans="1:10" ht="15">
      <c r="A87" s="24" t="s">
        <v>37</v>
      </c>
      <c r="B87" s="25"/>
      <c r="C87" s="26" t="s">
        <v>229</v>
      </c>
      <c r="D87" s="27"/>
      <c r="E87" s="24" t="s">
        <v>230</v>
      </c>
      <c r="F87" s="27"/>
      <c r="G87" s="27"/>
      <c r="H87" s="27"/>
      <c r="I87" s="28">
        <f>SUMIFS(I88:I95,A88:A95,"P")</f>
        <v>0</v>
      </c>
      <c r="J87" s="29"/>
    </row>
    <row r="88" spans="1:16" ht="15">
      <c r="A88" s="30" t="s">
        <v>40</v>
      </c>
      <c r="B88" s="30">
        <v>21</v>
      </c>
      <c r="C88" s="31" t="s">
        <v>231</v>
      </c>
      <c r="D88" s="30" t="s">
        <v>42</v>
      </c>
      <c r="E88" s="32" t="s">
        <v>232</v>
      </c>
      <c r="F88" s="33" t="s">
        <v>139</v>
      </c>
      <c r="G88" s="34">
        <v>140</v>
      </c>
      <c r="H88" s="35">
        <v>0</v>
      </c>
      <c r="I88" s="36">
        <f>ROUND(G88*H88,P4)</f>
        <v>0</v>
      </c>
      <c r="J88" s="30"/>
      <c r="O88" s="37">
        <f>I88*0.21</f>
        <v>0</v>
      </c>
      <c r="P88">
        <v>3</v>
      </c>
    </row>
    <row r="89" spans="1:10" ht="15">
      <c r="A89" s="30" t="s">
        <v>45</v>
      </c>
      <c r="B89" s="38"/>
      <c r="E89" s="40" t="s">
        <v>42</v>
      </c>
      <c r="J89" s="39"/>
    </row>
    <row r="90" spans="1:10" ht="15">
      <c r="A90" s="30" t="s">
        <v>51</v>
      </c>
      <c r="B90" s="38"/>
      <c r="E90" s="41" t="s">
        <v>233</v>
      </c>
      <c r="J90" s="39"/>
    </row>
    <row r="91" spans="1:10" ht="75">
      <c r="A91" s="30" t="s">
        <v>47</v>
      </c>
      <c r="B91" s="38"/>
      <c r="E91" s="32" t="s">
        <v>234</v>
      </c>
      <c r="J91" s="39"/>
    </row>
    <row r="92" spans="1:16" ht="15">
      <c r="A92" s="30" t="s">
        <v>40</v>
      </c>
      <c r="B92" s="30">
        <v>22</v>
      </c>
      <c r="C92" s="31" t="s">
        <v>235</v>
      </c>
      <c r="D92" s="30" t="s">
        <v>42</v>
      </c>
      <c r="E92" s="32" t="s">
        <v>236</v>
      </c>
      <c r="F92" s="33" t="s">
        <v>139</v>
      </c>
      <c r="G92" s="34">
        <v>140</v>
      </c>
      <c r="H92" s="35">
        <v>0</v>
      </c>
      <c r="I92" s="36">
        <f>ROUND(G92*H92,P4)</f>
        <v>0</v>
      </c>
      <c r="J92" s="30"/>
      <c r="O92" s="37">
        <f>I92*0.21</f>
        <v>0</v>
      </c>
      <c r="P92">
        <v>3</v>
      </c>
    </row>
    <row r="93" spans="1:10" ht="15">
      <c r="A93" s="30" t="s">
        <v>45</v>
      </c>
      <c r="B93" s="38"/>
      <c r="E93" s="40" t="s">
        <v>42</v>
      </c>
      <c r="J93" s="39"/>
    </row>
    <row r="94" spans="1:10" ht="15">
      <c r="A94" s="30" t="s">
        <v>51</v>
      </c>
      <c r="B94" s="38"/>
      <c r="E94" s="41" t="s">
        <v>233</v>
      </c>
      <c r="J94" s="39"/>
    </row>
    <row r="95" spans="1:10" ht="75">
      <c r="A95" s="30" t="s">
        <v>47</v>
      </c>
      <c r="B95" s="38"/>
      <c r="E95" s="32" t="s">
        <v>237</v>
      </c>
      <c r="J95" s="39"/>
    </row>
    <row r="96" spans="1:10" ht="15">
      <c r="A96" s="24" t="s">
        <v>37</v>
      </c>
      <c r="B96" s="25"/>
      <c r="C96" s="26" t="s">
        <v>238</v>
      </c>
      <c r="D96" s="27"/>
      <c r="E96" s="24" t="s">
        <v>239</v>
      </c>
      <c r="F96" s="27"/>
      <c r="G96" s="27"/>
      <c r="H96" s="27"/>
      <c r="I96" s="28">
        <f>SUMIFS(I97:I120,A97:A120,"P")</f>
        <v>0</v>
      </c>
      <c r="J96" s="29"/>
    </row>
    <row r="97" spans="1:16" ht="15">
      <c r="A97" s="30" t="s">
        <v>40</v>
      </c>
      <c r="B97" s="30">
        <v>23</v>
      </c>
      <c r="C97" s="31" t="s">
        <v>240</v>
      </c>
      <c r="D97" s="30" t="s">
        <v>42</v>
      </c>
      <c r="E97" s="32" t="s">
        <v>241</v>
      </c>
      <c r="F97" s="33" t="s">
        <v>155</v>
      </c>
      <c r="G97" s="34">
        <v>8.629</v>
      </c>
      <c r="H97" s="35">
        <v>0</v>
      </c>
      <c r="I97" s="36">
        <f>ROUND(G97*H97,P4)</f>
        <v>0</v>
      </c>
      <c r="J97" s="30"/>
      <c r="O97" s="37">
        <f>I97*0.21</f>
        <v>0</v>
      </c>
      <c r="P97">
        <v>3</v>
      </c>
    </row>
    <row r="98" spans="1:10" ht="60">
      <c r="A98" s="30" t="s">
        <v>45</v>
      </c>
      <c r="B98" s="38"/>
      <c r="E98" s="32" t="s">
        <v>242</v>
      </c>
      <c r="J98" s="39"/>
    </row>
    <row r="99" spans="1:10" ht="15">
      <c r="A99" s="30" t="s">
        <v>51</v>
      </c>
      <c r="B99" s="38"/>
      <c r="E99" s="41" t="s">
        <v>243</v>
      </c>
      <c r="J99" s="39"/>
    </row>
    <row r="100" spans="1:10" ht="15">
      <c r="A100" s="30" t="s">
        <v>47</v>
      </c>
      <c r="B100" s="38"/>
      <c r="E100" s="32" t="s">
        <v>244</v>
      </c>
      <c r="J100" s="39"/>
    </row>
    <row r="101" spans="1:16" ht="30">
      <c r="A101" s="30" t="s">
        <v>40</v>
      </c>
      <c r="B101" s="30">
        <v>24</v>
      </c>
      <c r="C101" s="31" t="s">
        <v>245</v>
      </c>
      <c r="D101" s="30" t="s">
        <v>42</v>
      </c>
      <c r="E101" s="32" t="s">
        <v>246</v>
      </c>
      <c r="F101" s="33" t="s">
        <v>155</v>
      </c>
      <c r="G101" s="34">
        <v>19.404</v>
      </c>
      <c r="H101" s="35">
        <v>0</v>
      </c>
      <c r="I101" s="36">
        <f>ROUND(G101*H101,P4)</f>
        <v>0</v>
      </c>
      <c r="J101" s="30"/>
      <c r="O101" s="37">
        <f>I101*0.21</f>
        <v>0</v>
      </c>
      <c r="P101">
        <v>3</v>
      </c>
    </row>
    <row r="102" spans="1:10" ht="60">
      <c r="A102" s="30" t="s">
        <v>45</v>
      </c>
      <c r="B102" s="38"/>
      <c r="E102" s="32" t="s">
        <v>247</v>
      </c>
      <c r="J102" s="39"/>
    </row>
    <row r="103" spans="1:10" ht="15">
      <c r="A103" s="30" t="s">
        <v>51</v>
      </c>
      <c r="B103" s="38"/>
      <c r="E103" s="41" t="s">
        <v>248</v>
      </c>
      <c r="J103" s="39"/>
    </row>
    <row r="104" spans="1:10" ht="15">
      <c r="A104" s="30" t="s">
        <v>47</v>
      </c>
      <c r="B104" s="38"/>
      <c r="E104" s="40" t="s">
        <v>42</v>
      </c>
      <c r="J104" s="39"/>
    </row>
    <row r="105" spans="1:16" ht="15">
      <c r="A105" s="30" t="s">
        <v>40</v>
      </c>
      <c r="B105" s="30">
        <v>25</v>
      </c>
      <c r="C105" s="31" t="s">
        <v>249</v>
      </c>
      <c r="D105" s="30" t="s">
        <v>42</v>
      </c>
      <c r="E105" s="32" t="s">
        <v>250</v>
      </c>
      <c r="F105" s="33" t="s">
        <v>178</v>
      </c>
      <c r="G105" s="34">
        <v>23.52</v>
      </c>
      <c r="H105" s="35">
        <v>0</v>
      </c>
      <c r="I105" s="36">
        <f>ROUND(G105*H105,P4)</f>
        <v>0</v>
      </c>
      <c r="J105" s="30"/>
      <c r="O105" s="37">
        <f>I105*0.21</f>
        <v>0</v>
      </c>
      <c r="P105">
        <v>3</v>
      </c>
    </row>
    <row r="106" spans="1:10" ht="60">
      <c r="A106" s="30" t="s">
        <v>45</v>
      </c>
      <c r="B106" s="38"/>
      <c r="E106" s="32" t="s">
        <v>251</v>
      </c>
      <c r="J106" s="39"/>
    </row>
    <row r="107" spans="1:10" ht="15">
      <c r="A107" s="30" t="s">
        <v>51</v>
      </c>
      <c r="B107" s="38"/>
      <c r="E107" s="41" t="s">
        <v>252</v>
      </c>
      <c r="J107" s="39"/>
    </row>
    <row r="108" spans="1:10" ht="15">
      <c r="A108" s="30" t="s">
        <v>47</v>
      </c>
      <c r="B108" s="38"/>
      <c r="E108" s="40" t="s">
        <v>42</v>
      </c>
      <c r="J108" s="39"/>
    </row>
    <row r="109" spans="1:16" ht="15">
      <c r="A109" s="30" t="s">
        <v>40</v>
      </c>
      <c r="B109" s="30">
        <v>26</v>
      </c>
      <c r="C109" s="31" t="s">
        <v>253</v>
      </c>
      <c r="D109" s="30" t="s">
        <v>42</v>
      </c>
      <c r="E109" s="32" t="s">
        <v>254</v>
      </c>
      <c r="F109" s="33" t="s">
        <v>178</v>
      </c>
      <c r="G109" s="34">
        <v>23.52</v>
      </c>
      <c r="H109" s="35">
        <v>0</v>
      </c>
      <c r="I109" s="36">
        <f>ROUND(G109*H109,P4)</f>
        <v>0</v>
      </c>
      <c r="J109" s="30"/>
      <c r="O109" s="37">
        <f>I109*0.21</f>
        <v>0</v>
      </c>
      <c r="P109">
        <v>3</v>
      </c>
    </row>
    <row r="110" spans="1:10" ht="45">
      <c r="A110" s="30" t="s">
        <v>45</v>
      </c>
      <c r="B110" s="38"/>
      <c r="E110" s="32" t="s">
        <v>255</v>
      </c>
      <c r="J110" s="39"/>
    </row>
    <row r="111" spans="1:10" ht="15">
      <c r="A111" s="30" t="s">
        <v>51</v>
      </c>
      <c r="B111" s="38"/>
      <c r="E111" s="41" t="s">
        <v>252</v>
      </c>
      <c r="J111" s="39"/>
    </row>
    <row r="112" spans="1:10" ht="15">
      <c r="A112" s="30" t="s">
        <v>47</v>
      </c>
      <c r="B112" s="38"/>
      <c r="E112" s="40" t="s">
        <v>42</v>
      </c>
      <c r="J112" s="39"/>
    </row>
    <row r="113" spans="1:16" ht="30">
      <c r="A113" s="30" t="s">
        <v>40</v>
      </c>
      <c r="B113" s="30">
        <v>27</v>
      </c>
      <c r="C113" s="31" t="s">
        <v>256</v>
      </c>
      <c r="D113" s="30" t="s">
        <v>42</v>
      </c>
      <c r="E113" s="32" t="s">
        <v>257</v>
      </c>
      <c r="F113" s="33" t="s">
        <v>188</v>
      </c>
      <c r="G113" s="34">
        <v>2.911</v>
      </c>
      <c r="H113" s="35">
        <v>0</v>
      </c>
      <c r="I113" s="36">
        <f>ROUND(G113*H113,P4)</f>
        <v>0</v>
      </c>
      <c r="J113" s="30"/>
      <c r="O113" s="37">
        <f>I113*0.21</f>
        <v>0</v>
      </c>
      <c r="P113">
        <v>3</v>
      </c>
    </row>
    <row r="114" spans="1:10" ht="60">
      <c r="A114" s="30" t="s">
        <v>45</v>
      </c>
      <c r="B114" s="38"/>
      <c r="E114" s="32" t="s">
        <v>258</v>
      </c>
      <c r="J114" s="39"/>
    </row>
    <row r="115" spans="1:10" ht="15">
      <c r="A115" s="30" t="s">
        <v>51</v>
      </c>
      <c r="B115" s="38"/>
      <c r="E115" s="41" t="s">
        <v>259</v>
      </c>
      <c r="J115" s="39"/>
    </row>
    <row r="116" spans="1:10" ht="15">
      <c r="A116" s="30" t="s">
        <v>47</v>
      </c>
      <c r="B116" s="38"/>
      <c r="E116" s="40" t="s">
        <v>42</v>
      </c>
      <c r="J116" s="39"/>
    </row>
    <row r="117" spans="1:16" ht="30">
      <c r="A117" s="30" t="s">
        <v>40</v>
      </c>
      <c r="B117" s="30">
        <v>28</v>
      </c>
      <c r="C117" s="31" t="s">
        <v>260</v>
      </c>
      <c r="D117" s="30" t="s">
        <v>42</v>
      </c>
      <c r="E117" s="32" t="s">
        <v>261</v>
      </c>
      <c r="F117" s="33" t="s">
        <v>178</v>
      </c>
      <c r="G117" s="34">
        <v>107.88</v>
      </c>
      <c r="H117" s="35">
        <v>0</v>
      </c>
      <c r="I117" s="36">
        <f>ROUND(G117*H117,P4)</f>
        <v>0</v>
      </c>
      <c r="J117" s="30"/>
      <c r="O117" s="37">
        <f>I117*0.21</f>
        <v>0</v>
      </c>
      <c r="P117">
        <v>3</v>
      </c>
    </row>
    <row r="118" spans="1:10" ht="15">
      <c r="A118" s="30" t="s">
        <v>45</v>
      </c>
      <c r="B118" s="38"/>
      <c r="E118" s="32" t="s">
        <v>262</v>
      </c>
      <c r="J118" s="39"/>
    </row>
    <row r="119" spans="1:10" ht="15">
      <c r="A119" s="30" t="s">
        <v>51</v>
      </c>
      <c r="B119" s="38"/>
      <c r="E119" s="41" t="s">
        <v>263</v>
      </c>
      <c r="J119" s="39"/>
    </row>
    <row r="120" spans="1:10" ht="45">
      <c r="A120" s="30" t="s">
        <v>47</v>
      </c>
      <c r="B120" s="38"/>
      <c r="E120" s="32" t="s">
        <v>264</v>
      </c>
      <c r="J120" s="39"/>
    </row>
    <row r="121" spans="1:10" ht="15">
      <c r="A121" s="24" t="s">
        <v>37</v>
      </c>
      <c r="B121" s="25"/>
      <c r="C121" s="26" t="s">
        <v>265</v>
      </c>
      <c r="D121" s="27"/>
      <c r="E121" s="24" t="s">
        <v>266</v>
      </c>
      <c r="F121" s="27"/>
      <c r="G121" s="27"/>
      <c r="H121" s="27"/>
      <c r="I121" s="28">
        <f>SUMIFS(I122:I140,A122:A140,"P")</f>
        <v>0</v>
      </c>
      <c r="J121" s="29"/>
    </row>
    <row r="122" spans="1:16" ht="15">
      <c r="A122" s="30" t="s">
        <v>40</v>
      </c>
      <c r="B122" s="30">
        <v>29</v>
      </c>
      <c r="C122" s="31" t="s">
        <v>267</v>
      </c>
      <c r="D122" s="30" t="s">
        <v>42</v>
      </c>
      <c r="E122" s="32" t="s">
        <v>268</v>
      </c>
      <c r="F122" s="33" t="s">
        <v>155</v>
      </c>
      <c r="G122" s="34">
        <v>16.852</v>
      </c>
      <c r="H122" s="35">
        <v>0</v>
      </c>
      <c r="I122" s="36">
        <f>ROUND(G122*H122,P4)</f>
        <v>0</v>
      </c>
      <c r="J122" s="30"/>
      <c r="O122" s="37">
        <f>I122*0.21</f>
        <v>0</v>
      </c>
      <c r="P122">
        <v>3</v>
      </c>
    </row>
    <row r="123" spans="1:10" ht="45">
      <c r="A123" s="30" t="s">
        <v>45</v>
      </c>
      <c r="B123" s="38"/>
      <c r="E123" s="32" t="s">
        <v>269</v>
      </c>
      <c r="J123" s="39"/>
    </row>
    <row r="124" spans="1:10" ht="15">
      <c r="A124" s="30" t="s">
        <v>51</v>
      </c>
      <c r="B124" s="38"/>
      <c r="E124" s="41" t="s">
        <v>270</v>
      </c>
      <c r="J124" s="39"/>
    </row>
    <row r="125" spans="1:10" ht="15">
      <c r="A125" s="30" t="s">
        <v>47</v>
      </c>
      <c r="B125" s="38"/>
      <c r="E125" s="40" t="s">
        <v>42</v>
      </c>
      <c r="J125" s="39"/>
    </row>
    <row r="126" spans="1:16" ht="15">
      <c r="A126" s="30" t="s">
        <v>40</v>
      </c>
      <c r="B126" s="30">
        <v>30</v>
      </c>
      <c r="C126" s="31" t="s">
        <v>271</v>
      </c>
      <c r="D126" s="30" t="s">
        <v>42</v>
      </c>
      <c r="E126" s="32" t="s">
        <v>272</v>
      </c>
      <c r="F126" s="33" t="s">
        <v>155</v>
      </c>
      <c r="G126" s="34">
        <v>4.97</v>
      </c>
      <c r="H126" s="35">
        <v>0</v>
      </c>
      <c r="I126" s="36">
        <f>ROUND(G126*H126,P4)</f>
        <v>0</v>
      </c>
      <c r="J126" s="30"/>
      <c r="O126" s="37">
        <f>I126*0.21</f>
        <v>0</v>
      </c>
      <c r="P126">
        <v>3</v>
      </c>
    </row>
    <row r="127" spans="1:10" ht="45">
      <c r="A127" s="30" t="s">
        <v>45</v>
      </c>
      <c r="B127" s="38"/>
      <c r="E127" s="32" t="s">
        <v>273</v>
      </c>
      <c r="J127" s="39"/>
    </row>
    <row r="128" spans="1:10" ht="15">
      <c r="A128" s="30" t="s">
        <v>51</v>
      </c>
      <c r="B128" s="38"/>
      <c r="E128" s="41" t="s">
        <v>274</v>
      </c>
      <c r="J128" s="39"/>
    </row>
    <row r="129" spans="1:10" ht="15">
      <c r="A129" s="30" t="s">
        <v>47</v>
      </c>
      <c r="B129" s="38"/>
      <c r="E129" s="40" t="s">
        <v>42</v>
      </c>
      <c r="J129" s="39"/>
    </row>
    <row r="130" spans="1:16" ht="30">
      <c r="A130" s="30" t="s">
        <v>40</v>
      </c>
      <c r="B130" s="30">
        <v>31</v>
      </c>
      <c r="C130" s="31" t="s">
        <v>275</v>
      </c>
      <c r="D130" s="30" t="s">
        <v>42</v>
      </c>
      <c r="E130" s="32" t="s">
        <v>276</v>
      </c>
      <c r="F130" s="33" t="s">
        <v>178</v>
      </c>
      <c r="G130" s="34">
        <v>84.407</v>
      </c>
      <c r="H130" s="35">
        <v>0</v>
      </c>
      <c r="I130" s="36">
        <f>ROUND(G130*H130,P4)</f>
        <v>0</v>
      </c>
      <c r="J130" s="30"/>
      <c r="O130" s="37">
        <f>I130*0.21</f>
        <v>0</v>
      </c>
      <c r="P130">
        <v>3</v>
      </c>
    </row>
    <row r="131" spans="1:10" ht="60">
      <c r="A131" s="30" t="s">
        <v>45</v>
      </c>
      <c r="B131" s="38"/>
      <c r="E131" s="32" t="s">
        <v>277</v>
      </c>
      <c r="J131" s="39"/>
    </row>
    <row r="132" spans="1:10" ht="30">
      <c r="A132" s="30" t="s">
        <v>51</v>
      </c>
      <c r="B132" s="38"/>
      <c r="E132" s="41" t="s">
        <v>278</v>
      </c>
      <c r="J132" s="39"/>
    </row>
    <row r="133" spans="1:10" ht="15">
      <c r="A133" s="30" t="s">
        <v>47</v>
      </c>
      <c r="B133" s="38"/>
      <c r="E133" s="40" t="s">
        <v>42</v>
      </c>
      <c r="J133" s="39"/>
    </row>
    <row r="134" spans="1:16" ht="30">
      <c r="A134" s="30" t="s">
        <v>40</v>
      </c>
      <c r="B134" s="30">
        <v>32</v>
      </c>
      <c r="C134" s="31" t="s">
        <v>279</v>
      </c>
      <c r="D134" s="30" t="s">
        <v>42</v>
      </c>
      <c r="E134" s="32" t="s">
        <v>280</v>
      </c>
      <c r="F134" s="33" t="s">
        <v>178</v>
      </c>
      <c r="G134" s="34">
        <v>84.407</v>
      </c>
      <c r="H134" s="35">
        <v>0</v>
      </c>
      <c r="I134" s="36">
        <f>ROUND(G134*H134,P4)</f>
        <v>0</v>
      </c>
      <c r="J134" s="30"/>
      <c r="O134" s="37">
        <f>I134*0.21</f>
        <v>0</v>
      </c>
      <c r="P134">
        <v>3</v>
      </c>
    </row>
    <row r="135" spans="1:10" ht="45">
      <c r="A135" s="30" t="s">
        <v>45</v>
      </c>
      <c r="B135" s="38"/>
      <c r="E135" s="32" t="s">
        <v>281</v>
      </c>
      <c r="J135" s="39"/>
    </row>
    <row r="136" spans="1:10" ht="30">
      <c r="A136" s="30" t="s">
        <v>51</v>
      </c>
      <c r="B136" s="38"/>
      <c r="E136" s="41" t="s">
        <v>278</v>
      </c>
      <c r="J136" s="39"/>
    </row>
    <row r="137" spans="1:10" ht="15">
      <c r="A137" s="30" t="s">
        <v>47</v>
      </c>
      <c r="B137" s="38"/>
      <c r="E137" s="40" t="s">
        <v>42</v>
      </c>
      <c r="J137" s="39"/>
    </row>
    <row r="138" spans="1:16" ht="15">
      <c r="A138" s="30" t="s">
        <v>40</v>
      </c>
      <c r="B138" s="30">
        <v>33</v>
      </c>
      <c r="C138" s="31" t="s">
        <v>282</v>
      </c>
      <c r="D138" s="30" t="s">
        <v>42</v>
      </c>
      <c r="E138" s="32" t="s">
        <v>283</v>
      </c>
      <c r="F138" s="33" t="s">
        <v>188</v>
      </c>
      <c r="G138" s="34">
        <v>0</v>
      </c>
      <c r="H138" s="35">
        <v>0</v>
      </c>
      <c r="I138" s="36">
        <f>ROUND(G138*H138,P4)</f>
        <v>0</v>
      </c>
      <c r="J138" s="30"/>
      <c r="O138" s="37">
        <f>I138*0.21</f>
        <v>0</v>
      </c>
      <c r="P138">
        <v>3</v>
      </c>
    </row>
    <row r="139" spans="1:10" ht="45">
      <c r="A139" s="30" t="s">
        <v>45</v>
      </c>
      <c r="B139" s="38"/>
      <c r="E139" s="32" t="s">
        <v>284</v>
      </c>
      <c r="J139" s="39"/>
    </row>
    <row r="140" spans="1:10" ht="15">
      <c r="A140" s="30" t="s">
        <v>47</v>
      </c>
      <c r="B140" s="38"/>
      <c r="E140" s="32" t="s">
        <v>285</v>
      </c>
      <c r="J140" s="39"/>
    </row>
    <row r="141" spans="1:10" ht="15">
      <c r="A141" s="24" t="s">
        <v>37</v>
      </c>
      <c r="B141" s="25"/>
      <c r="C141" s="26" t="s">
        <v>286</v>
      </c>
      <c r="D141" s="27"/>
      <c r="E141" s="24" t="s">
        <v>287</v>
      </c>
      <c r="F141" s="27"/>
      <c r="G141" s="27"/>
      <c r="H141" s="27"/>
      <c r="I141" s="28">
        <f>SUMIFS(I142:I157,A142:A157,"P")</f>
        <v>0</v>
      </c>
      <c r="J141" s="29"/>
    </row>
    <row r="142" spans="1:16" ht="15">
      <c r="A142" s="30" t="s">
        <v>40</v>
      </c>
      <c r="B142" s="30">
        <v>34</v>
      </c>
      <c r="C142" s="31" t="s">
        <v>288</v>
      </c>
      <c r="D142" s="30" t="s">
        <v>42</v>
      </c>
      <c r="E142" s="32" t="s">
        <v>289</v>
      </c>
      <c r="F142" s="33" t="s">
        <v>155</v>
      </c>
      <c r="G142" s="34">
        <v>3</v>
      </c>
      <c r="H142" s="35">
        <v>0</v>
      </c>
      <c r="I142" s="36">
        <f>ROUND(G142*H142,P4)</f>
        <v>0</v>
      </c>
      <c r="J142" s="30"/>
      <c r="O142" s="37">
        <f>I142*0.21</f>
        <v>0</v>
      </c>
      <c r="P142">
        <v>3</v>
      </c>
    </row>
    <row r="143" spans="1:10" ht="15">
      <c r="A143" s="30" t="s">
        <v>45</v>
      </c>
      <c r="B143" s="38"/>
      <c r="E143" s="32" t="s">
        <v>290</v>
      </c>
      <c r="J143" s="39"/>
    </row>
    <row r="144" spans="1:10" ht="15">
      <c r="A144" s="30" t="s">
        <v>51</v>
      </c>
      <c r="B144" s="38"/>
      <c r="E144" s="41" t="s">
        <v>291</v>
      </c>
      <c r="J144" s="39"/>
    </row>
    <row r="145" spans="1:10" ht="120">
      <c r="A145" s="30" t="s">
        <v>47</v>
      </c>
      <c r="B145" s="38"/>
      <c r="E145" s="32" t="s">
        <v>292</v>
      </c>
      <c r="J145" s="39"/>
    </row>
    <row r="146" spans="1:16" ht="15">
      <c r="A146" s="30" t="s">
        <v>40</v>
      </c>
      <c r="B146" s="30">
        <v>35</v>
      </c>
      <c r="C146" s="31" t="s">
        <v>293</v>
      </c>
      <c r="D146" s="30" t="s">
        <v>42</v>
      </c>
      <c r="E146" s="32" t="s">
        <v>294</v>
      </c>
      <c r="F146" s="33" t="s">
        <v>178</v>
      </c>
      <c r="G146" s="34">
        <v>19.947</v>
      </c>
      <c r="H146" s="35">
        <v>0</v>
      </c>
      <c r="I146" s="36">
        <f>ROUND(G146*H146,P4)</f>
        <v>0</v>
      </c>
      <c r="J146" s="30"/>
      <c r="O146" s="37">
        <f>I146*0.21</f>
        <v>0</v>
      </c>
      <c r="P146">
        <v>3</v>
      </c>
    </row>
    <row r="147" spans="1:10" ht="45">
      <c r="A147" s="30" t="s">
        <v>45</v>
      </c>
      <c r="B147" s="38"/>
      <c r="E147" s="32" t="s">
        <v>295</v>
      </c>
      <c r="J147" s="39"/>
    </row>
    <row r="148" spans="1:10" ht="15">
      <c r="A148" s="30" t="s">
        <v>51</v>
      </c>
      <c r="B148" s="38"/>
      <c r="E148" s="41" t="s">
        <v>296</v>
      </c>
      <c r="J148" s="39"/>
    </row>
    <row r="149" spans="1:10" ht="409.5">
      <c r="A149" s="30" t="s">
        <v>47</v>
      </c>
      <c r="B149" s="38"/>
      <c r="E149" s="32" t="s">
        <v>297</v>
      </c>
      <c r="J149" s="39"/>
    </row>
    <row r="150" spans="1:16" ht="15">
      <c r="A150" s="30" t="s">
        <v>40</v>
      </c>
      <c r="B150" s="30">
        <v>36</v>
      </c>
      <c r="C150" s="31" t="s">
        <v>298</v>
      </c>
      <c r="D150" s="30" t="s">
        <v>42</v>
      </c>
      <c r="E150" s="32" t="s">
        <v>299</v>
      </c>
      <c r="F150" s="33" t="s">
        <v>178</v>
      </c>
      <c r="G150" s="34">
        <v>19.947</v>
      </c>
      <c r="H150" s="35">
        <v>0</v>
      </c>
      <c r="I150" s="36">
        <f>ROUND(G150*H150,P4)</f>
        <v>0</v>
      </c>
      <c r="J150" s="30"/>
      <c r="O150" s="37">
        <f>I150*0.21</f>
        <v>0</v>
      </c>
      <c r="P150">
        <v>3</v>
      </c>
    </row>
    <row r="151" spans="1:10" ht="45">
      <c r="A151" s="30" t="s">
        <v>45</v>
      </c>
      <c r="B151" s="38"/>
      <c r="E151" s="32" t="s">
        <v>300</v>
      </c>
      <c r="J151" s="39"/>
    </row>
    <row r="152" spans="1:10" ht="15">
      <c r="A152" s="30" t="s">
        <v>51</v>
      </c>
      <c r="B152" s="38"/>
      <c r="E152" s="41" t="s">
        <v>296</v>
      </c>
      <c r="J152" s="39"/>
    </row>
    <row r="153" spans="1:10" ht="409.5">
      <c r="A153" s="30" t="s">
        <v>47</v>
      </c>
      <c r="B153" s="38"/>
      <c r="E153" s="32" t="s">
        <v>297</v>
      </c>
      <c r="J153" s="39"/>
    </row>
    <row r="154" spans="1:16" ht="15">
      <c r="A154" s="30" t="s">
        <v>40</v>
      </c>
      <c r="B154" s="30">
        <v>37</v>
      </c>
      <c r="C154" s="31" t="s">
        <v>301</v>
      </c>
      <c r="D154" s="30" t="s">
        <v>42</v>
      </c>
      <c r="E154" s="32" t="s">
        <v>302</v>
      </c>
      <c r="F154" s="33" t="s">
        <v>188</v>
      </c>
      <c r="G154" s="34">
        <v>0.6</v>
      </c>
      <c r="H154" s="35">
        <v>0</v>
      </c>
      <c r="I154" s="36">
        <f>ROUND(G154*H154,P4)</f>
        <v>0</v>
      </c>
      <c r="J154" s="30"/>
      <c r="O154" s="37">
        <f>I154*0.21</f>
        <v>0</v>
      </c>
      <c r="P154">
        <v>3</v>
      </c>
    </row>
    <row r="155" spans="1:10" ht="30">
      <c r="A155" s="30" t="s">
        <v>45</v>
      </c>
      <c r="B155" s="38"/>
      <c r="E155" s="32" t="s">
        <v>303</v>
      </c>
      <c r="J155" s="39"/>
    </row>
    <row r="156" spans="1:10" ht="15">
      <c r="A156" s="30" t="s">
        <v>51</v>
      </c>
      <c r="B156" s="38"/>
      <c r="E156" s="41" t="s">
        <v>304</v>
      </c>
      <c r="J156" s="39"/>
    </row>
    <row r="157" spans="1:10" ht="285">
      <c r="A157" s="30" t="s">
        <v>47</v>
      </c>
      <c r="B157" s="38"/>
      <c r="E157" s="32" t="s">
        <v>305</v>
      </c>
      <c r="J157" s="39"/>
    </row>
    <row r="158" spans="1:10" ht="15">
      <c r="A158" s="24" t="s">
        <v>37</v>
      </c>
      <c r="B158" s="25"/>
      <c r="C158" s="26" t="s">
        <v>306</v>
      </c>
      <c r="D158" s="27"/>
      <c r="E158" s="24" t="s">
        <v>307</v>
      </c>
      <c r="F158" s="27"/>
      <c r="G158" s="27"/>
      <c r="H158" s="27"/>
      <c r="I158" s="28">
        <f>SUMIFS(I159:I226,A159:A226,"P")</f>
        <v>0</v>
      </c>
      <c r="J158" s="29"/>
    </row>
    <row r="159" spans="1:16" ht="30">
      <c r="A159" s="30" t="s">
        <v>40</v>
      </c>
      <c r="B159" s="30">
        <v>38</v>
      </c>
      <c r="C159" s="31" t="s">
        <v>308</v>
      </c>
      <c r="D159" s="30" t="s">
        <v>42</v>
      </c>
      <c r="E159" s="32" t="s">
        <v>309</v>
      </c>
      <c r="F159" s="33" t="s">
        <v>178</v>
      </c>
      <c r="G159" s="34">
        <v>100.32</v>
      </c>
      <c r="H159" s="35">
        <v>0</v>
      </c>
      <c r="I159" s="36">
        <f>ROUND(G159*H159,P4)</f>
        <v>0</v>
      </c>
      <c r="J159" s="30"/>
      <c r="O159" s="37">
        <f>I159*0.21</f>
        <v>0</v>
      </c>
      <c r="P159">
        <v>3</v>
      </c>
    </row>
    <row r="160" spans="1:10" ht="75">
      <c r="A160" s="30" t="s">
        <v>45</v>
      </c>
      <c r="B160" s="38"/>
      <c r="E160" s="32" t="s">
        <v>310</v>
      </c>
      <c r="J160" s="39"/>
    </row>
    <row r="161" spans="1:10" ht="15">
      <c r="A161" s="30" t="s">
        <v>51</v>
      </c>
      <c r="B161" s="38"/>
      <c r="E161" s="41" t="s">
        <v>311</v>
      </c>
      <c r="J161" s="39"/>
    </row>
    <row r="162" spans="1:10" ht="15">
      <c r="A162" s="30" t="s">
        <v>47</v>
      </c>
      <c r="B162" s="38"/>
      <c r="E162" s="40" t="s">
        <v>42</v>
      </c>
      <c r="J162" s="39"/>
    </row>
    <row r="163" spans="1:16" ht="15">
      <c r="A163" s="30" t="s">
        <v>40</v>
      </c>
      <c r="B163" s="30">
        <v>39</v>
      </c>
      <c r="C163" s="31" t="s">
        <v>312</v>
      </c>
      <c r="D163" s="30" t="s">
        <v>42</v>
      </c>
      <c r="E163" s="32" t="s">
        <v>313</v>
      </c>
      <c r="F163" s="33" t="s">
        <v>178</v>
      </c>
      <c r="G163" s="34">
        <v>45.98</v>
      </c>
      <c r="H163" s="35">
        <v>0</v>
      </c>
      <c r="I163" s="36">
        <f>ROUND(G163*H163,P4)</f>
        <v>0</v>
      </c>
      <c r="J163" s="30"/>
      <c r="O163" s="37">
        <f>I163*0.21</f>
        <v>0</v>
      </c>
      <c r="P163">
        <v>3</v>
      </c>
    </row>
    <row r="164" spans="1:10" ht="15">
      <c r="A164" s="30" t="s">
        <v>45</v>
      </c>
      <c r="B164" s="38"/>
      <c r="E164" s="40" t="s">
        <v>42</v>
      </c>
      <c r="J164" s="39"/>
    </row>
    <row r="165" spans="1:10" ht="15">
      <c r="A165" s="30" t="s">
        <v>51</v>
      </c>
      <c r="B165" s="38"/>
      <c r="E165" s="41" t="s">
        <v>314</v>
      </c>
      <c r="J165" s="39"/>
    </row>
    <row r="166" spans="1:10" ht="15">
      <c r="A166" s="30" t="s">
        <v>47</v>
      </c>
      <c r="B166" s="38"/>
      <c r="E166" s="40" t="s">
        <v>42</v>
      </c>
      <c r="J166" s="39"/>
    </row>
    <row r="167" spans="1:16" ht="15">
      <c r="A167" s="30" t="s">
        <v>40</v>
      </c>
      <c r="B167" s="30">
        <v>40</v>
      </c>
      <c r="C167" s="31" t="s">
        <v>315</v>
      </c>
      <c r="D167" s="30" t="s">
        <v>42</v>
      </c>
      <c r="E167" s="32" t="s">
        <v>316</v>
      </c>
      <c r="F167" s="33" t="s">
        <v>155</v>
      </c>
      <c r="G167" s="34">
        <v>8.8</v>
      </c>
      <c r="H167" s="35">
        <v>0</v>
      </c>
      <c r="I167" s="36">
        <f>ROUND(G167*H167,P4)</f>
        <v>0</v>
      </c>
      <c r="J167" s="30"/>
      <c r="O167" s="37">
        <f>I167*0.21</f>
        <v>0</v>
      </c>
      <c r="P167">
        <v>3</v>
      </c>
    </row>
    <row r="168" spans="1:10" ht="15">
      <c r="A168" s="30" t="s">
        <v>45</v>
      </c>
      <c r="B168" s="38"/>
      <c r="E168" s="32" t="s">
        <v>317</v>
      </c>
      <c r="J168" s="39"/>
    </row>
    <row r="169" spans="1:10" ht="15">
      <c r="A169" s="30" t="s">
        <v>51</v>
      </c>
      <c r="B169" s="38"/>
      <c r="E169" s="41" t="s">
        <v>318</v>
      </c>
      <c r="J169" s="39"/>
    </row>
    <row r="170" spans="1:10" ht="15">
      <c r="A170" s="30" t="s">
        <v>47</v>
      </c>
      <c r="B170" s="38"/>
      <c r="E170" s="40" t="s">
        <v>42</v>
      </c>
      <c r="J170" s="39"/>
    </row>
    <row r="171" spans="1:16" ht="15">
      <c r="A171" s="30" t="s">
        <v>40</v>
      </c>
      <c r="B171" s="30">
        <v>41</v>
      </c>
      <c r="C171" s="31" t="s">
        <v>319</v>
      </c>
      <c r="D171" s="30" t="s">
        <v>42</v>
      </c>
      <c r="E171" s="32" t="s">
        <v>320</v>
      </c>
      <c r="F171" s="33" t="s">
        <v>155</v>
      </c>
      <c r="G171" s="34">
        <v>16.802</v>
      </c>
      <c r="H171" s="35">
        <v>0</v>
      </c>
      <c r="I171" s="36">
        <f>ROUND(G171*H171,P4)</f>
        <v>0</v>
      </c>
      <c r="J171" s="30"/>
      <c r="O171" s="37">
        <f>I171*0.21</f>
        <v>0</v>
      </c>
      <c r="P171">
        <v>3</v>
      </c>
    </row>
    <row r="172" spans="1:10" ht="45">
      <c r="A172" s="30" t="s">
        <v>45</v>
      </c>
      <c r="B172" s="38"/>
      <c r="E172" s="32" t="s">
        <v>321</v>
      </c>
      <c r="J172" s="39"/>
    </row>
    <row r="173" spans="1:10" ht="30">
      <c r="A173" s="30" t="s">
        <v>51</v>
      </c>
      <c r="B173" s="38"/>
      <c r="E173" s="41" t="s">
        <v>322</v>
      </c>
      <c r="J173" s="39"/>
    </row>
    <row r="174" spans="1:10" ht="409.5">
      <c r="A174" s="30" t="s">
        <v>47</v>
      </c>
      <c r="B174" s="38"/>
      <c r="E174" s="32" t="s">
        <v>323</v>
      </c>
      <c r="J174" s="39"/>
    </row>
    <row r="175" spans="1:16" ht="15">
      <c r="A175" s="30" t="s">
        <v>40</v>
      </c>
      <c r="B175" s="30">
        <v>42</v>
      </c>
      <c r="C175" s="31" t="s">
        <v>324</v>
      </c>
      <c r="D175" s="30" t="s">
        <v>42</v>
      </c>
      <c r="E175" s="32" t="s">
        <v>325</v>
      </c>
      <c r="F175" s="33" t="s">
        <v>178</v>
      </c>
      <c r="G175" s="34">
        <v>6.5</v>
      </c>
      <c r="H175" s="35">
        <v>0</v>
      </c>
      <c r="I175" s="36">
        <f>ROUND(G175*H175,P4)</f>
        <v>0</v>
      </c>
      <c r="J175" s="30"/>
      <c r="O175" s="37">
        <f>I175*0.21</f>
        <v>0</v>
      </c>
      <c r="P175">
        <v>3</v>
      </c>
    </row>
    <row r="176" spans="1:10" ht="60">
      <c r="A176" s="30" t="s">
        <v>45</v>
      </c>
      <c r="B176" s="38"/>
      <c r="E176" s="32" t="s">
        <v>326</v>
      </c>
      <c r="J176" s="39"/>
    </row>
    <row r="177" spans="1:10" ht="15">
      <c r="A177" s="30" t="s">
        <v>51</v>
      </c>
      <c r="B177" s="38"/>
      <c r="E177" s="41" t="s">
        <v>327</v>
      </c>
      <c r="J177" s="39"/>
    </row>
    <row r="178" spans="1:10" ht="15">
      <c r="A178" s="30" t="s">
        <v>47</v>
      </c>
      <c r="B178" s="38"/>
      <c r="E178" s="40" t="s">
        <v>42</v>
      </c>
      <c r="J178" s="39"/>
    </row>
    <row r="179" spans="1:16" ht="15">
      <c r="A179" s="30" t="s">
        <v>40</v>
      </c>
      <c r="B179" s="30">
        <v>43</v>
      </c>
      <c r="C179" s="31" t="s">
        <v>328</v>
      </c>
      <c r="D179" s="30" t="s">
        <v>42</v>
      </c>
      <c r="E179" s="32" t="s">
        <v>329</v>
      </c>
      <c r="F179" s="33" t="s">
        <v>178</v>
      </c>
      <c r="G179" s="34">
        <v>6.5</v>
      </c>
      <c r="H179" s="35">
        <v>0</v>
      </c>
      <c r="I179" s="36">
        <f>ROUND(G179*H179,P4)</f>
        <v>0</v>
      </c>
      <c r="J179" s="30"/>
      <c r="O179" s="37">
        <f>I179*0.21</f>
        <v>0</v>
      </c>
      <c r="P179">
        <v>3</v>
      </c>
    </row>
    <row r="180" spans="1:10" ht="60">
      <c r="A180" s="30" t="s">
        <v>45</v>
      </c>
      <c r="B180" s="38"/>
      <c r="E180" s="32" t="s">
        <v>330</v>
      </c>
      <c r="J180" s="39"/>
    </row>
    <row r="181" spans="1:10" ht="15">
      <c r="A181" s="30" t="s">
        <v>51</v>
      </c>
      <c r="B181" s="38"/>
      <c r="E181" s="41" t="s">
        <v>327</v>
      </c>
      <c r="J181" s="39"/>
    </row>
    <row r="182" spans="1:10" ht="15">
      <c r="A182" s="30" t="s">
        <v>47</v>
      </c>
      <c r="B182" s="38"/>
      <c r="E182" s="40" t="s">
        <v>42</v>
      </c>
      <c r="J182" s="39"/>
    </row>
    <row r="183" spans="1:16" ht="15">
      <c r="A183" s="30" t="s">
        <v>40</v>
      </c>
      <c r="B183" s="30">
        <v>44</v>
      </c>
      <c r="C183" s="31" t="s">
        <v>331</v>
      </c>
      <c r="D183" s="30" t="s">
        <v>42</v>
      </c>
      <c r="E183" s="32" t="s">
        <v>332</v>
      </c>
      <c r="F183" s="33" t="s">
        <v>188</v>
      </c>
      <c r="G183" s="34">
        <v>1.056</v>
      </c>
      <c r="H183" s="35">
        <v>0</v>
      </c>
      <c r="I183" s="36">
        <f>ROUND(G183*H183,P4)</f>
        <v>0</v>
      </c>
      <c r="J183" s="30"/>
      <c r="O183" s="37">
        <f>I183*0.21</f>
        <v>0</v>
      </c>
      <c r="P183">
        <v>3</v>
      </c>
    </row>
    <row r="184" spans="1:10" ht="45">
      <c r="A184" s="30" t="s">
        <v>45</v>
      </c>
      <c r="B184" s="38"/>
      <c r="E184" s="32" t="s">
        <v>333</v>
      </c>
      <c r="J184" s="39"/>
    </row>
    <row r="185" spans="1:10" ht="15">
      <c r="A185" s="30" t="s">
        <v>51</v>
      </c>
      <c r="B185" s="38"/>
      <c r="E185" s="41" t="s">
        <v>334</v>
      </c>
      <c r="J185" s="39"/>
    </row>
    <row r="186" spans="1:10" ht="15">
      <c r="A186" s="30" t="s">
        <v>47</v>
      </c>
      <c r="B186" s="38"/>
      <c r="E186" s="40" t="s">
        <v>42</v>
      </c>
      <c r="J186" s="39"/>
    </row>
    <row r="187" spans="1:16" ht="15">
      <c r="A187" s="30" t="s">
        <v>40</v>
      </c>
      <c r="B187" s="30">
        <v>45</v>
      </c>
      <c r="C187" s="31" t="s">
        <v>335</v>
      </c>
      <c r="D187" s="30" t="s">
        <v>42</v>
      </c>
      <c r="E187" s="32" t="s">
        <v>336</v>
      </c>
      <c r="F187" s="33" t="s">
        <v>178</v>
      </c>
      <c r="G187" s="34">
        <v>38.44</v>
      </c>
      <c r="H187" s="35">
        <v>0</v>
      </c>
      <c r="I187" s="36">
        <f>ROUND(G187*H187,P4)</f>
        <v>0</v>
      </c>
      <c r="J187" s="30"/>
      <c r="O187" s="37">
        <f>I187*0.21</f>
        <v>0</v>
      </c>
      <c r="P187">
        <v>3</v>
      </c>
    </row>
    <row r="188" spans="1:10" ht="45">
      <c r="A188" s="30" t="s">
        <v>45</v>
      </c>
      <c r="B188" s="38"/>
      <c r="E188" s="32" t="s">
        <v>337</v>
      </c>
      <c r="J188" s="39"/>
    </row>
    <row r="189" spans="1:10" ht="15">
      <c r="A189" s="30" t="s">
        <v>51</v>
      </c>
      <c r="B189" s="38"/>
      <c r="E189" s="41" t="s">
        <v>338</v>
      </c>
      <c r="J189" s="39"/>
    </row>
    <row r="190" spans="1:10" ht="15">
      <c r="A190" s="30" t="s">
        <v>47</v>
      </c>
      <c r="B190" s="38"/>
      <c r="E190" s="40" t="s">
        <v>42</v>
      </c>
      <c r="J190" s="39"/>
    </row>
    <row r="191" spans="1:16" ht="15">
      <c r="A191" s="30" t="s">
        <v>40</v>
      </c>
      <c r="B191" s="30">
        <v>46</v>
      </c>
      <c r="C191" s="31" t="s">
        <v>339</v>
      </c>
      <c r="D191" s="30" t="s">
        <v>42</v>
      </c>
      <c r="E191" s="32" t="s">
        <v>340</v>
      </c>
      <c r="F191" s="33" t="s">
        <v>178</v>
      </c>
      <c r="G191" s="34">
        <v>38.44</v>
      </c>
      <c r="H191" s="35">
        <v>0</v>
      </c>
      <c r="I191" s="36">
        <f>ROUND(G191*H191,P4)</f>
        <v>0</v>
      </c>
      <c r="J191" s="30"/>
      <c r="O191" s="37">
        <f>I191*0.21</f>
        <v>0</v>
      </c>
      <c r="P191">
        <v>3</v>
      </c>
    </row>
    <row r="192" spans="1:10" ht="45">
      <c r="A192" s="30" t="s">
        <v>45</v>
      </c>
      <c r="B192" s="38"/>
      <c r="E192" s="32" t="s">
        <v>341</v>
      </c>
      <c r="J192" s="39"/>
    </row>
    <row r="193" spans="1:10" ht="15">
      <c r="A193" s="30" t="s">
        <v>51</v>
      </c>
      <c r="B193" s="38"/>
      <c r="E193" s="41" t="s">
        <v>338</v>
      </c>
      <c r="J193" s="39"/>
    </row>
    <row r="194" spans="1:10" ht="15">
      <c r="A194" s="30" t="s">
        <v>47</v>
      </c>
      <c r="B194" s="38"/>
      <c r="E194" s="40" t="s">
        <v>42</v>
      </c>
      <c r="J194" s="39"/>
    </row>
    <row r="195" spans="1:16" ht="15">
      <c r="A195" s="30" t="s">
        <v>40</v>
      </c>
      <c r="B195" s="30">
        <v>47</v>
      </c>
      <c r="C195" s="31" t="s">
        <v>342</v>
      </c>
      <c r="D195" s="30" t="s">
        <v>42</v>
      </c>
      <c r="E195" s="32" t="s">
        <v>343</v>
      </c>
      <c r="F195" s="33" t="s">
        <v>178</v>
      </c>
      <c r="G195" s="34">
        <v>10.844</v>
      </c>
      <c r="H195" s="35">
        <v>0</v>
      </c>
      <c r="I195" s="36">
        <f>ROUND(G195*H195,P4)</f>
        <v>0</v>
      </c>
      <c r="J195" s="30"/>
      <c r="O195" s="37">
        <f>I195*0.21</f>
        <v>0</v>
      </c>
      <c r="P195">
        <v>3</v>
      </c>
    </row>
    <row r="196" spans="1:10" ht="45">
      <c r="A196" s="30" t="s">
        <v>45</v>
      </c>
      <c r="B196" s="38"/>
      <c r="E196" s="32" t="s">
        <v>344</v>
      </c>
      <c r="J196" s="39"/>
    </row>
    <row r="197" spans="1:10" ht="15">
      <c r="A197" s="30" t="s">
        <v>51</v>
      </c>
      <c r="B197" s="38"/>
      <c r="E197" s="41" t="s">
        <v>345</v>
      </c>
      <c r="J197" s="39"/>
    </row>
    <row r="198" spans="1:10" ht="15">
      <c r="A198" s="30" t="s">
        <v>47</v>
      </c>
      <c r="B198" s="38"/>
      <c r="E198" s="40" t="s">
        <v>42</v>
      </c>
      <c r="J198" s="39"/>
    </row>
    <row r="199" spans="1:16" ht="15">
      <c r="A199" s="30" t="s">
        <v>40</v>
      </c>
      <c r="B199" s="30">
        <v>48</v>
      </c>
      <c r="C199" s="31" t="s">
        <v>346</v>
      </c>
      <c r="D199" s="30" t="s">
        <v>42</v>
      </c>
      <c r="E199" s="32" t="s">
        <v>347</v>
      </c>
      <c r="F199" s="33" t="s">
        <v>178</v>
      </c>
      <c r="G199" s="34">
        <v>10.844</v>
      </c>
      <c r="H199" s="35">
        <v>0</v>
      </c>
      <c r="I199" s="36">
        <f>ROUND(G199*H199,P4)</f>
        <v>0</v>
      </c>
      <c r="J199" s="30"/>
      <c r="O199" s="37">
        <f>I199*0.21</f>
        <v>0</v>
      </c>
      <c r="P199">
        <v>3</v>
      </c>
    </row>
    <row r="200" spans="1:10" ht="45">
      <c r="A200" s="30" t="s">
        <v>45</v>
      </c>
      <c r="B200" s="38"/>
      <c r="E200" s="32" t="s">
        <v>348</v>
      </c>
      <c r="J200" s="39"/>
    </row>
    <row r="201" spans="1:10" ht="15">
      <c r="A201" s="30" t="s">
        <v>51</v>
      </c>
      <c r="B201" s="38"/>
      <c r="E201" s="41" t="s">
        <v>345</v>
      </c>
      <c r="J201" s="39"/>
    </row>
    <row r="202" spans="1:10" ht="15">
      <c r="A202" s="30" t="s">
        <v>47</v>
      </c>
      <c r="B202" s="38"/>
      <c r="E202" s="40" t="s">
        <v>42</v>
      </c>
      <c r="J202" s="39"/>
    </row>
    <row r="203" spans="1:16" ht="15">
      <c r="A203" s="30" t="s">
        <v>40</v>
      </c>
      <c r="B203" s="30">
        <v>49</v>
      </c>
      <c r="C203" s="31" t="s">
        <v>349</v>
      </c>
      <c r="D203" s="30" t="s">
        <v>42</v>
      </c>
      <c r="E203" s="32" t="s">
        <v>350</v>
      </c>
      <c r="F203" s="33" t="s">
        <v>188</v>
      </c>
      <c r="G203" s="34">
        <v>6</v>
      </c>
      <c r="H203" s="35">
        <v>0</v>
      </c>
      <c r="I203" s="36">
        <f>ROUND(G203*H203,P4)</f>
        <v>0</v>
      </c>
      <c r="J203" s="30"/>
      <c r="O203" s="37">
        <f>I203*0.21</f>
        <v>0</v>
      </c>
      <c r="P203">
        <v>3</v>
      </c>
    </row>
    <row r="204" spans="1:10" ht="45">
      <c r="A204" s="30" t="s">
        <v>45</v>
      </c>
      <c r="B204" s="38"/>
      <c r="E204" s="32" t="s">
        <v>351</v>
      </c>
      <c r="J204" s="39"/>
    </row>
    <row r="205" spans="1:10" ht="15">
      <c r="A205" s="30" t="s">
        <v>51</v>
      </c>
      <c r="B205" s="38"/>
      <c r="E205" s="41" t="s">
        <v>352</v>
      </c>
      <c r="J205" s="39"/>
    </row>
    <row r="206" spans="1:10" ht="15">
      <c r="A206" s="30" t="s">
        <v>47</v>
      </c>
      <c r="B206" s="38"/>
      <c r="E206" s="32" t="s">
        <v>353</v>
      </c>
      <c r="J206" s="39"/>
    </row>
    <row r="207" spans="1:16" ht="15">
      <c r="A207" s="30" t="s">
        <v>40</v>
      </c>
      <c r="B207" s="30">
        <v>50</v>
      </c>
      <c r="C207" s="31" t="s">
        <v>354</v>
      </c>
      <c r="D207" s="30" t="s">
        <v>42</v>
      </c>
      <c r="E207" s="32" t="s">
        <v>355</v>
      </c>
      <c r="F207" s="33" t="s">
        <v>178</v>
      </c>
      <c r="G207" s="34">
        <v>7.7</v>
      </c>
      <c r="H207" s="35">
        <v>0</v>
      </c>
      <c r="I207" s="36">
        <f>ROUND(G207*H207,P4)</f>
        <v>0</v>
      </c>
      <c r="J207" s="30"/>
      <c r="O207" s="37">
        <f>I207*0.21</f>
        <v>0</v>
      </c>
      <c r="P207">
        <v>3</v>
      </c>
    </row>
    <row r="208" spans="1:10" ht="15">
      <c r="A208" s="30" t="s">
        <v>45</v>
      </c>
      <c r="B208" s="38"/>
      <c r="E208" s="32" t="s">
        <v>356</v>
      </c>
      <c r="J208" s="39"/>
    </row>
    <row r="209" spans="1:10" ht="15">
      <c r="A209" s="30" t="s">
        <v>51</v>
      </c>
      <c r="B209" s="38"/>
      <c r="E209" s="41" t="s">
        <v>357</v>
      </c>
      <c r="J209" s="39"/>
    </row>
    <row r="210" spans="1:10" ht="15">
      <c r="A210" s="30" t="s">
        <v>47</v>
      </c>
      <c r="B210" s="38"/>
      <c r="E210" s="40" t="s">
        <v>42</v>
      </c>
      <c r="J210" s="39"/>
    </row>
    <row r="211" spans="1:16" ht="15">
      <c r="A211" s="30" t="s">
        <v>40</v>
      </c>
      <c r="B211" s="30">
        <v>51</v>
      </c>
      <c r="C211" s="31" t="s">
        <v>358</v>
      </c>
      <c r="D211" s="30" t="s">
        <v>42</v>
      </c>
      <c r="E211" s="32" t="s">
        <v>359</v>
      </c>
      <c r="F211" s="33" t="s">
        <v>188</v>
      </c>
      <c r="G211" s="34">
        <v>15.4</v>
      </c>
      <c r="H211" s="35">
        <v>0</v>
      </c>
      <c r="I211" s="36">
        <f>ROUND(G211*H211,P4)</f>
        <v>0</v>
      </c>
      <c r="J211" s="30"/>
      <c r="O211" s="37">
        <f>I211*0.21</f>
        <v>0</v>
      </c>
      <c r="P211">
        <v>3</v>
      </c>
    </row>
    <row r="212" spans="1:10" ht="15">
      <c r="A212" s="30" t="s">
        <v>45</v>
      </c>
      <c r="B212" s="38"/>
      <c r="E212" s="40" t="s">
        <v>42</v>
      </c>
      <c r="J212" s="39"/>
    </row>
    <row r="213" spans="1:10" ht="30">
      <c r="A213" s="30" t="s">
        <v>51</v>
      </c>
      <c r="B213" s="38"/>
      <c r="E213" s="41" t="s">
        <v>360</v>
      </c>
      <c r="J213" s="39"/>
    </row>
    <row r="214" spans="1:10" ht="15">
      <c r="A214" s="30" t="s">
        <v>47</v>
      </c>
      <c r="B214" s="38"/>
      <c r="E214" s="40" t="s">
        <v>42</v>
      </c>
      <c r="J214" s="39"/>
    </row>
    <row r="215" spans="1:16" ht="30">
      <c r="A215" s="30" t="s">
        <v>40</v>
      </c>
      <c r="B215" s="30">
        <v>52</v>
      </c>
      <c r="C215" s="31" t="s">
        <v>361</v>
      </c>
      <c r="D215" s="30" t="s">
        <v>42</v>
      </c>
      <c r="E215" s="32" t="s">
        <v>362</v>
      </c>
      <c r="F215" s="33" t="s">
        <v>178</v>
      </c>
      <c r="G215" s="34">
        <v>100.32</v>
      </c>
      <c r="H215" s="35">
        <v>0</v>
      </c>
      <c r="I215" s="36">
        <f>ROUND(G215*H215,P4)</f>
        <v>0</v>
      </c>
      <c r="J215" s="30"/>
      <c r="O215" s="37">
        <f>I215*0.21</f>
        <v>0</v>
      </c>
      <c r="P215">
        <v>3</v>
      </c>
    </row>
    <row r="216" spans="1:10" ht="15">
      <c r="A216" s="30" t="s">
        <v>45</v>
      </c>
      <c r="B216" s="38"/>
      <c r="E216" s="40" t="s">
        <v>42</v>
      </c>
      <c r="J216" s="39"/>
    </row>
    <row r="217" spans="1:10" ht="15">
      <c r="A217" s="30" t="s">
        <v>51</v>
      </c>
      <c r="B217" s="38"/>
      <c r="E217" s="41" t="s">
        <v>311</v>
      </c>
      <c r="J217" s="39"/>
    </row>
    <row r="218" spans="1:10" ht="15">
      <c r="A218" s="30" t="s">
        <v>47</v>
      </c>
      <c r="B218" s="38"/>
      <c r="E218" s="40" t="s">
        <v>42</v>
      </c>
      <c r="J218" s="39"/>
    </row>
    <row r="219" spans="1:16" ht="30">
      <c r="A219" s="30" t="s">
        <v>40</v>
      </c>
      <c r="B219" s="30">
        <v>53</v>
      </c>
      <c r="C219" s="31" t="s">
        <v>363</v>
      </c>
      <c r="D219" s="30" t="s">
        <v>42</v>
      </c>
      <c r="E219" s="32" t="s">
        <v>364</v>
      </c>
      <c r="F219" s="33" t="s">
        <v>178</v>
      </c>
      <c r="G219" s="34">
        <v>41.8</v>
      </c>
      <c r="H219" s="35">
        <v>0</v>
      </c>
      <c r="I219" s="36">
        <f>ROUND(G219*H219,P4)</f>
        <v>0</v>
      </c>
      <c r="J219" s="30"/>
      <c r="O219" s="37">
        <f>I219*0.21</f>
        <v>0</v>
      </c>
      <c r="P219">
        <v>3</v>
      </c>
    </row>
    <row r="220" spans="1:10" ht="60">
      <c r="A220" s="30" t="s">
        <v>45</v>
      </c>
      <c r="B220" s="38"/>
      <c r="E220" s="32" t="s">
        <v>365</v>
      </c>
      <c r="J220" s="39"/>
    </row>
    <row r="221" spans="1:10" ht="15">
      <c r="A221" s="30" t="s">
        <v>51</v>
      </c>
      <c r="B221" s="38"/>
      <c r="E221" s="41" t="s">
        <v>366</v>
      </c>
      <c r="J221" s="39"/>
    </row>
    <row r="222" spans="1:10" ht="15">
      <c r="A222" s="30" t="s">
        <v>47</v>
      </c>
      <c r="B222" s="38"/>
      <c r="E222" s="40" t="s">
        <v>42</v>
      </c>
      <c r="J222" s="39"/>
    </row>
    <row r="223" spans="1:16" ht="15">
      <c r="A223" s="30" t="s">
        <v>40</v>
      </c>
      <c r="B223" s="30">
        <v>54</v>
      </c>
      <c r="C223" s="31" t="s">
        <v>367</v>
      </c>
      <c r="D223" s="30" t="s">
        <v>42</v>
      </c>
      <c r="E223" s="32" t="s">
        <v>368</v>
      </c>
      <c r="F223" s="33" t="s">
        <v>178</v>
      </c>
      <c r="G223" s="34">
        <v>11.4</v>
      </c>
      <c r="H223" s="35">
        <v>0</v>
      </c>
      <c r="I223" s="36">
        <f>ROUND(G223*H223,P4)</f>
        <v>0</v>
      </c>
      <c r="J223" s="30"/>
      <c r="O223" s="37">
        <f>I223*0.21</f>
        <v>0</v>
      </c>
      <c r="P223">
        <v>3</v>
      </c>
    </row>
    <row r="224" spans="1:10" ht="30">
      <c r="A224" s="30" t="s">
        <v>45</v>
      </c>
      <c r="B224" s="38"/>
      <c r="E224" s="32" t="s">
        <v>369</v>
      </c>
      <c r="J224" s="39"/>
    </row>
    <row r="225" spans="1:10" ht="15">
      <c r="A225" s="30" t="s">
        <v>51</v>
      </c>
      <c r="B225" s="38"/>
      <c r="E225" s="41" t="s">
        <v>370</v>
      </c>
      <c r="J225" s="39"/>
    </row>
    <row r="226" spans="1:10" ht="15">
      <c r="A226" s="30" t="s">
        <v>47</v>
      </c>
      <c r="B226" s="38"/>
      <c r="E226" s="40" t="s">
        <v>42</v>
      </c>
      <c r="J226" s="39"/>
    </row>
    <row r="227" spans="1:10" ht="15">
      <c r="A227" s="24" t="s">
        <v>37</v>
      </c>
      <c r="B227" s="25"/>
      <c r="C227" s="26" t="s">
        <v>371</v>
      </c>
      <c r="D227" s="27"/>
      <c r="E227" s="24" t="s">
        <v>372</v>
      </c>
      <c r="F227" s="27"/>
      <c r="G227" s="27"/>
      <c r="H227" s="27"/>
      <c r="I227" s="28">
        <f>SUMIFS(I228:I263,A228:A263,"P")</f>
        <v>0</v>
      </c>
      <c r="J227" s="29"/>
    </row>
    <row r="228" spans="1:16" ht="30">
      <c r="A228" s="30" t="s">
        <v>40</v>
      </c>
      <c r="B228" s="30">
        <v>55</v>
      </c>
      <c r="C228" s="31" t="s">
        <v>373</v>
      </c>
      <c r="D228" s="30" t="s">
        <v>42</v>
      </c>
      <c r="E228" s="32" t="s">
        <v>374</v>
      </c>
      <c r="F228" s="33" t="s">
        <v>155</v>
      </c>
      <c r="G228" s="34">
        <v>22.8</v>
      </c>
      <c r="H228" s="35">
        <v>0</v>
      </c>
      <c r="I228" s="36">
        <f>ROUND(G228*H228,P4)</f>
        <v>0</v>
      </c>
      <c r="J228" s="30"/>
      <c r="O228" s="37">
        <f>I228*0.21</f>
        <v>0</v>
      </c>
      <c r="P228">
        <v>3</v>
      </c>
    </row>
    <row r="229" spans="1:10" ht="60">
      <c r="A229" s="30" t="s">
        <v>45</v>
      </c>
      <c r="B229" s="38"/>
      <c r="E229" s="32" t="s">
        <v>375</v>
      </c>
      <c r="J229" s="39"/>
    </row>
    <row r="230" spans="1:10" ht="15">
      <c r="A230" s="30" t="s">
        <v>51</v>
      </c>
      <c r="B230" s="38"/>
      <c r="E230" s="41" t="s">
        <v>376</v>
      </c>
      <c r="J230" s="39"/>
    </row>
    <row r="231" spans="1:10" ht="15">
      <c r="A231" s="30" t="s">
        <v>47</v>
      </c>
      <c r="B231" s="38"/>
      <c r="E231" s="32" t="s">
        <v>377</v>
      </c>
      <c r="J231" s="39"/>
    </row>
    <row r="232" spans="1:16" ht="15">
      <c r="A232" s="30" t="s">
        <v>40</v>
      </c>
      <c r="B232" s="30">
        <v>56</v>
      </c>
      <c r="C232" s="31" t="s">
        <v>378</v>
      </c>
      <c r="D232" s="30" t="s">
        <v>42</v>
      </c>
      <c r="E232" s="32" t="s">
        <v>379</v>
      </c>
      <c r="F232" s="33" t="s">
        <v>178</v>
      </c>
      <c r="G232" s="34">
        <v>600</v>
      </c>
      <c r="H232" s="35">
        <v>0</v>
      </c>
      <c r="I232" s="36">
        <f>ROUND(G232*H232,P4)</f>
        <v>0</v>
      </c>
      <c r="J232" s="30"/>
      <c r="O232" s="37">
        <f>I232*0.21</f>
        <v>0</v>
      </c>
      <c r="P232">
        <v>3</v>
      </c>
    </row>
    <row r="233" spans="1:10" ht="30">
      <c r="A233" s="30" t="s">
        <v>45</v>
      </c>
      <c r="B233" s="38"/>
      <c r="E233" s="32" t="s">
        <v>380</v>
      </c>
      <c r="J233" s="39"/>
    </row>
    <row r="234" spans="1:10" ht="15">
      <c r="A234" s="30" t="s">
        <v>51</v>
      </c>
      <c r="B234" s="38"/>
      <c r="E234" s="41" t="s">
        <v>381</v>
      </c>
      <c r="J234" s="39"/>
    </row>
    <row r="235" spans="1:10" ht="45">
      <c r="A235" s="30" t="s">
        <v>47</v>
      </c>
      <c r="B235" s="38"/>
      <c r="E235" s="32" t="s">
        <v>382</v>
      </c>
      <c r="J235" s="39"/>
    </row>
    <row r="236" spans="1:16" ht="15">
      <c r="A236" s="30" t="s">
        <v>40</v>
      </c>
      <c r="B236" s="30">
        <v>57</v>
      </c>
      <c r="C236" s="31" t="s">
        <v>383</v>
      </c>
      <c r="D236" s="30" t="s">
        <v>42</v>
      </c>
      <c r="E236" s="32" t="s">
        <v>384</v>
      </c>
      <c r="F236" s="33" t="s">
        <v>155</v>
      </c>
      <c r="G236" s="34">
        <v>0.525</v>
      </c>
      <c r="H236" s="35">
        <v>0</v>
      </c>
      <c r="I236" s="36">
        <f>ROUND(G236*H236,P4)</f>
        <v>0</v>
      </c>
      <c r="J236" s="30"/>
      <c r="O236" s="37">
        <f>I236*0.21</f>
        <v>0</v>
      </c>
      <c r="P236">
        <v>3</v>
      </c>
    </row>
    <row r="237" spans="1:10" ht="15">
      <c r="A237" s="30" t="s">
        <v>45</v>
      </c>
      <c r="B237" s="38"/>
      <c r="E237" s="40" t="s">
        <v>42</v>
      </c>
      <c r="J237" s="39"/>
    </row>
    <row r="238" spans="1:10" ht="15">
      <c r="A238" s="30" t="s">
        <v>51</v>
      </c>
      <c r="B238" s="38"/>
      <c r="E238" s="41" t="s">
        <v>385</v>
      </c>
      <c r="J238" s="39"/>
    </row>
    <row r="239" spans="1:10" ht="45">
      <c r="A239" s="30" t="s">
        <v>47</v>
      </c>
      <c r="B239" s="38"/>
      <c r="E239" s="32" t="s">
        <v>386</v>
      </c>
      <c r="J239" s="39"/>
    </row>
    <row r="240" spans="1:16" ht="15">
      <c r="A240" s="30" t="s">
        <v>40</v>
      </c>
      <c r="B240" s="30">
        <v>58</v>
      </c>
      <c r="C240" s="31" t="s">
        <v>387</v>
      </c>
      <c r="D240" s="30" t="s">
        <v>42</v>
      </c>
      <c r="E240" s="32" t="s">
        <v>388</v>
      </c>
      <c r="F240" s="33" t="s">
        <v>178</v>
      </c>
      <c r="G240" s="34">
        <v>172</v>
      </c>
      <c r="H240" s="35">
        <v>0</v>
      </c>
      <c r="I240" s="36">
        <f>ROUND(G240*H240,P4)</f>
        <v>0</v>
      </c>
      <c r="J240" s="30"/>
      <c r="O240" s="37">
        <f>I240*0.21</f>
        <v>0</v>
      </c>
      <c r="P240">
        <v>3</v>
      </c>
    </row>
    <row r="241" spans="1:10" ht="45">
      <c r="A241" s="30" t="s">
        <v>45</v>
      </c>
      <c r="B241" s="38"/>
      <c r="E241" s="32" t="s">
        <v>389</v>
      </c>
      <c r="J241" s="39"/>
    </row>
    <row r="242" spans="1:10" ht="15">
      <c r="A242" s="30" t="s">
        <v>51</v>
      </c>
      <c r="B242" s="38"/>
      <c r="E242" s="41" t="s">
        <v>390</v>
      </c>
      <c r="J242" s="39"/>
    </row>
    <row r="243" spans="1:10" ht="15">
      <c r="A243" s="30" t="s">
        <v>47</v>
      </c>
      <c r="B243" s="38"/>
      <c r="E243" s="40" t="s">
        <v>42</v>
      </c>
      <c r="J243" s="39"/>
    </row>
    <row r="244" spans="1:16" ht="15">
      <c r="A244" s="30" t="s">
        <v>40</v>
      </c>
      <c r="B244" s="30">
        <v>59</v>
      </c>
      <c r="C244" s="31" t="s">
        <v>391</v>
      </c>
      <c r="D244" s="30" t="s">
        <v>42</v>
      </c>
      <c r="E244" s="32" t="s">
        <v>392</v>
      </c>
      <c r="F244" s="33" t="s">
        <v>155</v>
      </c>
      <c r="G244" s="34">
        <v>8.506</v>
      </c>
      <c r="H244" s="35">
        <v>0</v>
      </c>
      <c r="I244" s="36">
        <f>ROUND(G244*H244,P4)</f>
        <v>0</v>
      </c>
      <c r="J244" s="30"/>
      <c r="O244" s="37">
        <f>I244*0.21</f>
        <v>0</v>
      </c>
      <c r="P244">
        <v>3</v>
      </c>
    </row>
    <row r="245" spans="1:10" ht="45">
      <c r="A245" s="30" t="s">
        <v>45</v>
      </c>
      <c r="B245" s="38"/>
      <c r="E245" s="32" t="s">
        <v>393</v>
      </c>
      <c r="J245" s="39"/>
    </row>
    <row r="246" spans="1:10" ht="15">
      <c r="A246" s="30" t="s">
        <v>51</v>
      </c>
      <c r="B246" s="38"/>
      <c r="E246" s="41" t="s">
        <v>394</v>
      </c>
      <c r="J246" s="39"/>
    </row>
    <row r="247" spans="1:10" ht="30">
      <c r="A247" s="30" t="s">
        <v>47</v>
      </c>
      <c r="B247" s="38"/>
      <c r="E247" s="32" t="s">
        <v>395</v>
      </c>
      <c r="J247" s="39"/>
    </row>
    <row r="248" spans="1:16" ht="30">
      <c r="A248" s="30" t="s">
        <v>40</v>
      </c>
      <c r="B248" s="30">
        <v>60</v>
      </c>
      <c r="C248" s="31" t="s">
        <v>396</v>
      </c>
      <c r="D248" s="30" t="s">
        <v>42</v>
      </c>
      <c r="E248" s="32" t="s">
        <v>397</v>
      </c>
      <c r="F248" s="33" t="s">
        <v>178</v>
      </c>
      <c r="G248" s="34">
        <v>172</v>
      </c>
      <c r="H248" s="35">
        <v>0</v>
      </c>
      <c r="I248" s="36">
        <f>ROUND(G248*H248,P4)</f>
        <v>0</v>
      </c>
      <c r="J248" s="30"/>
      <c r="O248" s="37">
        <f>I248*0.21</f>
        <v>0</v>
      </c>
      <c r="P248">
        <v>3</v>
      </c>
    </row>
    <row r="249" spans="1:10" ht="60">
      <c r="A249" s="30" t="s">
        <v>45</v>
      </c>
      <c r="B249" s="38"/>
      <c r="E249" s="32" t="s">
        <v>398</v>
      </c>
      <c r="J249" s="39"/>
    </row>
    <row r="250" spans="1:10" ht="15">
      <c r="A250" s="30" t="s">
        <v>51</v>
      </c>
      <c r="B250" s="38"/>
      <c r="E250" s="41" t="s">
        <v>390</v>
      </c>
      <c r="J250" s="39"/>
    </row>
    <row r="251" spans="1:10" ht="15">
      <c r="A251" s="30" t="s">
        <v>47</v>
      </c>
      <c r="B251" s="38"/>
      <c r="E251" s="40" t="s">
        <v>42</v>
      </c>
      <c r="J251" s="39"/>
    </row>
    <row r="252" spans="1:16" ht="15">
      <c r="A252" s="30" t="s">
        <v>40</v>
      </c>
      <c r="B252" s="30">
        <v>61</v>
      </c>
      <c r="C252" s="31" t="s">
        <v>399</v>
      </c>
      <c r="D252" s="30" t="s">
        <v>42</v>
      </c>
      <c r="E252" s="32" t="s">
        <v>400</v>
      </c>
      <c r="F252" s="33" t="s">
        <v>139</v>
      </c>
      <c r="G252" s="34">
        <v>27.216</v>
      </c>
      <c r="H252" s="35">
        <v>0</v>
      </c>
      <c r="I252" s="36">
        <f>ROUND(G252*H252,P4)</f>
        <v>0</v>
      </c>
      <c r="J252" s="30"/>
      <c r="O252" s="37">
        <f>I252*0.21</f>
        <v>0</v>
      </c>
      <c r="P252">
        <v>3</v>
      </c>
    </row>
    <row r="253" spans="1:10" ht="15">
      <c r="A253" s="30" t="s">
        <v>45</v>
      </c>
      <c r="B253" s="38"/>
      <c r="E253" s="40" t="s">
        <v>42</v>
      </c>
      <c r="J253" s="39"/>
    </row>
    <row r="254" spans="1:10" ht="15">
      <c r="A254" s="30" t="s">
        <v>51</v>
      </c>
      <c r="B254" s="38"/>
      <c r="E254" s="41" t="s">
        <v>401</v>
      </c>
      <c r="J254" s="39"/>
    </row>
    <row r="255" spans="1:10" ht="15">
      <c r="A255" s="30" t="s">
        <v>47</v>
      </c>
      <c r="B255" s="38"/>
      <c r="E255" s="40" t="s">
        <v>42</v>
      </c>
      <c r="J255" s="39"/>
    </row>
    <row r="256" spans="1:16" ht="30">
      <c r="A256" s="30" t="s">
        <v>40</v>
      </c>
      <c r="B256" s="30">
        <v>62</v>
      </c>
      <c r="C256" s="31" t="s">
        <v>402</v>
      </c>
      <c r="D256" s="30" t="s">
        <v>42</v>
      </c>
      <c r="E256" s="32" t="s">
        <v>403</v>
      </c>
      <c r="F256" s="33" t="s">
        <v>178</v>
      </c>
      <c r="G256" s="34">
        <v>172</v>
      </c>
      <c r="H256" s="35">
        <v>0</v>
      </c>
      <c r="I256" s="36">
        <f>ROUND(G256*H256,P4)</f>
        <v>0</v>
      </c>
      <c r="J256" s="30"/>
      <c r="O256" s="37">
        <f>I256*0.21</f>
        <v>0</v>
      </c>
      <c r="P256">
        <v>3</v>
      </c>
    </row>
    <row r="257" spans="1:10" ht="45">
      <c r="A257" s="30" t="s">
        <v>45</v>
      </c>
      <c r="B257" s="38"/>
      <c r="E257" s="32" t="s">
        <v>404</v>
      </c>
      <c r="J257" s="39"/>
    </row>
    <row r="258" spans="1:10" ht="15">
      <c r="A258" s="30" t="s">
        <v>51</v>
      </c>
      <c r="B258" s="38"/>
      <c r="E258" s="41" t="s">
        <v>390</v>
      </c>
      <c r="J258" s="39"/>
    </row>
    <row r="259" spans="1:10" ht="30">
      <c r="A259" s="30" t="s">
        <v>47</v>
      </c>
      <c r="B259" s="38"/>
      <c r="E259" s="32" t="s">
        <v>405</v>
      </c>
      <c r="J259" s="39"/>
    </row>
    <row r="260" spans="1:16" ht="30">
      <c r="A260" s="30" t="s">
        <v>40</v>
      </c>
      <c r="B260" s="30">
        <v>63</v>
      </c>
      <c r="C260" s="31" t="s">
        <v>406</v>
      </c>
      <c r="D260" s="30" t="s">
        <v>42</v>
      </c>
      <c r="E260" s="32" t="s">
        <v>407</v>
      </c>
      <c r="F260" s="33" t="s">
        <v>139</v>
      </c>
      <c r="G260" s="34">
        <v>25.2</v>
      </c>
      <c r="H260" s="35">
        <v>0</v>
      </c>
      <c r="I260" s="36">
        <f>ROUND(G260*H260,P4)</f>
        <v>0</v>
      </c>
      <c r="J260" s="30"/>
      <c r="O260" s="37">
        <f>I260*0.21</f>
        <v>0</v>
      </c>
      <c r="P260">
        <v>3</v>
      </c>
    </row>
    <row r="261" spans="1:10" ht="30">
      <c r="A261" s="30" t="s">
        <v>45</v>
      </c>
      <c r="B261" s="38"/>
      <c r="E261" s="32" t="s">
        <v>408</v>
      </c>
      <c r="J261" s="39"/>
    </row>
    <row r="262" spans="1:10" ht="15">
      <c r="A262" s="30" t="s">
        <v>51</v>
      </c>
      <c r="B262" s="38"/>
      <c r="E262" s="41" t="s">
        <v>409</v>
      </c>
      <c r="J262" s="39"/>
    </row>
    <row r="263" spans="1:10" ht="15">
      <c r="A263" s="30" t="s">
        <v>47</v>
      </c>
      <c r="B263" s="38"/>
      <c r="E263" s="40" t="s">
        <v>42</v>
      </c>
      <c r="J263" s="39"/>
    </row>
    <row r="264" spans="1:10" ht="15">
      <c r="A264" s="24" t="s">
        <v>37</v>
      </c>
      <c r="B264" s="25"/>
      <c r="C264" s="26" t="s">
        <v>410</v>
      </c>
      <c r="D264" s="27"/>
      <c r="E264" s="24" t="s">
        <v>411</v>
      </c>
      <c r="F264" s="27"/>
      <c r="G264" s="27"/>
      <c r="H264" s="27"/>
      <c r="I264" s="28">
        <f>SUMIFS(I265:I304,A265:A304,"P")</f>
        <v>0</v>
      </c>
      <c r="J264" s="29"/>
    </row>
    <row r="265" spans="1:16" ht="15">
      <c r="A265" s="30" t="s">
        <v>40</v>
      </c>
      <c r="B265" s="30">
        <v>64</v>
      </c>
      <c r="C265" s="31" t="s">
        <v>412</v>
      </c>
      <c r="D265" s="30" t="s">
        <v>42</v>
      </c>
      <c r="E265" s="32" t="s">
        <v>413</v>
      </c>
      <c r="F265" s="33" t="s">
        <v>178</v>
      </c>
      <c r="G265" s="34">
        <v>143.5</v>
      </c>
      <c r="H265" s="35">
        <v>0</v>
      </c>
      <c r="I265" s="36">
        <f>ROUND(G265*H265,P4)</f>
        <v>0</v>
      </c>
      <c r="J265" s="30"/>
      <c r="O265" s="37">
        <f>I265*0.21</f>
        <v>0</v>
      </c>
      <c r="P265">
        <v>3</v>
      </c>
    </row>
    <row r="266" spans="1:10" ht="45">
      <c r="A266" s="30" t="s">
        <v>45</v>
      </c>
      <c r="B266" s="38"/>
      <c r="E266" s="32" t="s">
        <v>414</v>
      </c>
      <c r="J266" s="39"/>
    </row>
    <row r="267" spans="1:10" ht="15">
      <c r="A267" s="30" t="s">
        <v>51</v>
      </c>
      <c r="B267" s="38"/>
      <c r="E267" s="41" t="s">
        <v>415</v>
      </c>
      <c r="J267" s="39"/>
    </row>
    <row r="268" spans="1:10" ht="15">
      <c r="A268" s="30" t="s">
        <v>47</v>
      </c>
      <c r="B268" s="38"/>
      <c r="E268" s="40" t="s">
        <v>42</v>
      </c>
      <c r="J268" s="39"/>
    </row>
    <row r="269" spans="1:16" ht="15">
      <c r="A269" s="30" t="s">
        <v>40</v>
      </c>
      <c r="B269" s="30">
        <v>65</v>
      </c>
      <c r="C269" s="31" t="s">
        <v>416</v>
      </c>
      <c r="D269" s="30" t="s">
        <v>54</v>
      </c>
      <c r="E269" s="32" t="s">
        <v>417</v>
      </c>
      <c r="F269" s="33" t="s">
        <v>178</v>
      </c>
      <c r="G269" s="34">
        <v>143.5</v>
      </c>
      <c r="H269" s="35">
        <v>0</v>
      </c>
      <c r="I269" s="36">
        <f>ROUND(G269*H269,P4)</f>
        <v>0</v>
      </c>
      <c r="J269" s="30"/>
      <c r="O269" s="37">
        <f>I269*0.21</f>
        <v>0</v>
      </c>
      <c r="P269">
        <v>3</v>
      </c>
    </row>
    <row r="270" spans="1:10" ht="15">
      <c r="A270" s="30" t="s">
        <v>45</v>
      </c>
      <c r="B270" s="38"/>
      <c r="E270" s="32" t="s">
        <v>418</v>
      </c>
      <c r="J270" s="39"/>
    </row>
    <row r="271" spans="1:10" ht="15">
      <c r="A271" s="30" t="s">
        <v>51</v>
      </c>
      <c r="B271" s="38"/>
      <c r="E271" s="41" t="s">
        <v>415</v>
      </c>
      <c r="J271" s="39"/>
    </row>
    <row r="272" spans="1:10" ht="15">
      <c r="A272" s="30" t="s">
        <v>47</v>
      </c>
      <c r="B272" s="38"/>
      <c r="E272" s="40" t="s">
        <v>42</v>
      </c>
      <c r="J272" s="39"/>
    </row>
    <row r="273" spans="1:16" ht="15">
      <c r="A273" s="30" t="s">
        <v>40</v>
      </c>
      <c r="B273" s="30">
        <v>66</v>
      </c>
      <c r="C273" s="31" t="s">
        <v>416</v>
      </c>
      <c r="D273" s="30" t="s">
        <v>57</v>
      </c>
      <c r="E273" s="32" t="s">
        <v>417</v>
      </c>
      <c r="F273" s="33" t="s">
        <v>178</v>
      </c>
      <c r="G273" s="34">
        <v>143.5</v>
      </c>
      <c r="H273" s="35">
        <v>0</v>
      </c>
      <c r="I273" s="36">
        <f>ROUND(G273*H273,P4)</f>
        <v>0</v>
      </c>
      <c r="J273" s="30"/>
      <c r="O273" s="37">
        <f>I273*0.21</f>
        <v>0</v>
      </c>
      <c r="P273">
        <v>3</v>
      </c>
    </row>
    <row r="274" spans="1:10" ht="15">
      <c r="A274" s="30" t="s">
        <v>45</v>
      </c>
      <c r="B274" s="38"/>
      <c r="E274" s="32" t="s">
        <v>419</v>
      </c>
      <c r="J274" s="39"/>
    </row>
    <row r="275" spans="1:10" ht="15">
      <c r="A275" s="30" t="s">
        <v>51</v>
      </c>
      <c r="B275" s="38"/>
      <c r="E275" s="41" t="s">
        <v>415</v>
      </c>
      <c r="J275" s="39"/>
    </row>
    <row r="276" spans="1:10" ht="15">
      <c r="A276" s="30" t="s">
        <v>47</v>
      </c>
      <c r="B276" s="38"/>
      <c r="E276" s="40" t="s">
        <v>42</v>
      </c>
      <c r="J276" s="39"/>
    </row>
    <row r="277" spans="1:16" ht="15">
      <c r="A277" s="30" t="s">
        <v>40</v>
      </c>
      <c r="B277" s="30">
        <v>67</v>
      </c>
      <c r="C277" s="31" t="s">
        <v>420</v>
      </c>
      <c r="D277" s="30" t="s">
        <v>42</v>
      </c>
      <c r="E277" s="32" t="s">
        <v>421</v>
      </c>
      <c r="F277" s="33" t="s">
        <v>178</v>
      </c>
      <c r="G277" s="34">
        <v>16</v>
      </c>
      <c r="H277" s="35">
        <v>0</v>
      </c>
      <c r="I277" s="36">
        <f>ROUND(G277*H277,P4)</f>
        <v>0</v>
      </c>
      <c r="J277" s="30"/>
      <c r="O277" s="37">
        <f>I277*0.21</f>
        <v>0</v>
      </c>
      <c r="P277">
        <v>3</v>
      </c>
    </row>
    <row r="278" spans="1:10" ht="30">
      <c r="A278" s="30" t="s">
        <v>45</v>
      </c>
      <c r="B278" s="38"/>
      <c r="E278" s="32" t="s">
        <v>422</v>
      </c>
      <c r="J278" s="39"/>
    </row>
    <row r="279" spans="1:10" ht="15">
      <c r="A279" s="30" t="s">
        <v>51</v>
      </c>
      <c r="B279" s="38"/>
      <c r="E279" s="41" t="s">
        <v>423</v>
      </c>
      <c r="J279" s="39"/>
    </row>
    <row r="280" spans="1:10" ht="15">
      <c r="A280" s="30" t="s">
        <v>47</v>
      </c>
      <c r="B280" s="38"/>
      <c r="E280" s="40" t="s">
        <v>42</v>
      </c>
      <c r="J280" s="39"/>
    </row>
    <row r="281" spans="1:16" ht="15">
      <c r="A281" s="30" t="s">
        <v>40</v>
      </c>
      <c r="B281" s="30">
        <v>68</v>
      </c>
      <c r="C281" s="31" t="s">
        <v>424</v>
      </c>
      <c r="D281" s="30" t="s">
        <v>42</v>
      </c>
      <c r="E281" s="32" t="s">
        <v>425</v>
      </c>
      <c r="F281" s="33" t="s">
        <v>178</v>
      </c>
      <c r="G281" s="34">
        <v>13.5</v>
      </c>
      <c r="H281" s="35">
        <v>0</v>
      </c>
      <c r="I281" s="36">
        <f>ROUND(G281*H281,P4)</f>
        <v>0</v>
      </c>
      <c r="J281" s="30"/>
      <c r="O281" s="37">
        <f>I281*0.21</f>
        <v>0</v>
      </c>
      <c r="P281">
        <v>3</v>
      </c>
    </row>
    <row r="282" spans="1:10" ht="60">
      <c r="A282" s="30" t="s">
        <v>45</v>
      </c>
      <c r="B282" s="38"/>
      <c r="E282" s="32" t="s">
        <v>426</v>
      </c>
      <c r="J282" s="39"/>
    </row>
    <row r="283" spans="1:10" ht="15">
      <c r="A283" s="30" t="s">
        <v>51</v>
      </c>
      <c r="B283" s="38"/>
      <c r="E283" s="41" t="s">
        <v>427</v>
      </c>
      <c r="J283" s="39"/>
    </row>
    <row r="284" spans="1:10" ht="150">
      <c r="A284" s="30" t="s">
        <v>47</v>
      </c>
      <c r="B284" s="38"/>
      <c r="E284" s="32" t="s">
        <v>428</v>
      </c>
      <c r="J284" s="39"/>
    </row>
    <row r="285" spans="1:16" ht="15">
      <c r="A285" s="30" t="s">
        <v>40</v>
      </c>
      <c r="B285" s="30">
        <v>69</v>
      </c>
      <c r="C285" s="31" t="s">
        <v>429</v>
      </c>
      <c r="D285" s="30" t="s">
        <v>42</v>
      </c>
      <c r="E285" s="32" t="s">
        <v>430</v>
      </c>
      <c r="F285" s="33" t="s">
        <v>178</v>
      </c>
      <c r="G285" s="34">
        <v>143.5</v>
      </c>
      <c r="H285" s="35">
        <v>0</v>
      </c>
      <c r="I285" s="36">
        <f>ROUND(G285*H285,P4)</f>
        <v>0</v>
      </c>
      <c r="J285" s="30"/>
      <c r="O285" s="37">
        <f>I285*0.21</f>
        <v>0</v>
      </c>
      <c r="P285">
        <v>3</v>
      </c>
    </row>
    <row r="286" spans="1:10" ht="45">
      <c r="A286" s="30" t="s">
        <v>45</v>
      </c>
      <c r="B286" s="38"/>
      <c r="E286" s="32" t="s">
        <v>431</v>
      </c>
      <c r="J286" s="39"/>
    </row>
    <row r="287" spans="1:10" ht="15">
      <c r="A287" s="30" t="s">
        <v>51</v>
      </c>
      <c r="B287" s="38"/>
      <c r="E287" s="41" t="s">
        <v>415</v>
      </c>
      <c r="J287" s="39"/>
    </row>
    <row r="288" spans="1:10" ht="15">
      <c r="A288" s="30" t="s">
        <v>47</v>
      </c>
      <c r="B288" s="38"/>
      <c r="E288" s="40" t="s">
        <v>42</v>
      </c>
      <c r="J288" s="39"/>
    </row>
    <row r="289" spans="1:16" ht="15">
      <c r="A289" s="30" t="s">
        <v>40</v>
      </c>
      <c r="B289" s="30">
        <v>70</v>
      </c>
      <c r="C289" s="31" t="s">
        <v>432</v>
      </c>
      <c r="D289" s="30" t="s">
        <v>42</v>
      </c>
      <c r="E289" s="32" t="s">
        <v>433</v>
      </c>
      <c r="F289" s="33" t="s">
        <v>178</v>
      </c>
      <c r="G289" s="34">
        <v>186.1</v>
      </c>
      <c r="H289" s="35">
        <v>0</v>
      </c>
      <c r="I289" s="36">
        <f>ROUND(G289*H289,P4)</f>
        <v>0</v>
      </c>
      <c r="J289" s="30"/>
      <c r="O289" s="37">
        <f>I289*0.21</f>
        <v>0</v>
      </c>
      <c r="P289">
        <v>3</v>
      </c>
    </row>
    <row r="290" spans="1:10" ht="60">
      <c r="A290" s="30" t="s">
        <v>45</v>
      </c>
      <c r="B290" s="38"/>
      <c r="E290" s="32" t="s">
        <v>434</v>
      </c>
      <c r="J290" s="39"/>
    </row>
    <row r="291" spans="1:10" ht="15">
      <c r="A291" s="30" t="s">
        <v>51</v>
      </c>
      <c r="B291" s="38"/>
      <c r="E291" s="41" t="s">
        <v>435</v>
      </c>
      <c r="J291" s="39"/>
    </row>
    <row r="292" spans="1:10" ht="15">
      <c r="A292" s="30" t="s">
        <v>47</v>
      </c>
      <c r="B292" s="38"/>
      <c r="E292" s="40" t="s">
        <v>42</v>
      </c>
      <c r="J292" s="39"/>
    </row>
    <row r="293" spans="1:16" ht="30">
      <c r="A293" s="30" t="s">
        <v>40</v>
      </c>
      <c r="B293" s="30">
        <v>71</v>
      </c>
      <c r="C293" s="31" t="s">
        <v>436</v>
      </c>
      <c r="D293" s="30" t="s">
        <v>42</v>
      </c>
      <c r="E293" s="32" t="s">
        <v>437</v>
      </c>
      <c r="F293" s="33" t="s">
        <v>178</v>
      </c>
      <c r="G293" s="34">
        <v>186.1</v>
      </c>
      <c r="H293" s="35">
        <v>0</v>
      </c>
      <c r="I293" s="36">
        <f>ROUND(G293*H293,P4)</f>
        <v>0</v>
      </c>
      <c r="J293" s="30"/>
      <c r="O293" s="37">
        <f>I293*0.21</f>
        <v>0</v>
      </c>
      <c r="P293">
        <v>3</v>
      </c>
    </row>
    <row r="294" spans="1:10" ht="90">
      <c r="A294" s="30" t="s">
        <v>45</v>
      </c>
      <c r="B294" s="38"/>
      <c r="E294" s="32" t="s">
        <v>438</v>
      </c>
      <c r="J294" s="39"/>
    </row>
    <row r="295" spans="1:10" ht="15">
      <c r="A295" s="30" t="s">
        <v>51</v>
      </c>
      <c r="B295" s="38"/>
      <c r="E295" s="41" t="s">
        <v>435</v>
      </c>
      <c r="J295" s="39"/>
    </row>
    <row r="296" spans="1:10" ht="30">
      <c r="A296" s="30" t="s">
        <v>47</v>
      </c>
      <c r="B296" s="38"/>
      <c r="E296" s="32" t="s">
        <v>439</v>
      </c>
      <c r="J296" s="39"/>
    </row>
    <row r="297" spans="1:16" ht="30">
      <c r="A297" s="30" t="s">
        <v>40</v>
      </c>
      <c r="B297" s="30">
        <v>72</v>
      </c>
      <c r="C297" s="31" t="s">
        <v>440</v>
      </c>
      <c r="D297" s="30" t="s">
        <v>42</v>
      </c>
      <c r="E297" s="32" t="s">
        <v>441</v>
      </c>
      <c r="F297" s="33" t="s">
        <v>178</v>
      </c>
      <c r="G297" s="34">
        <v>152</v>
      </c>
      <c r="H297" s="35">
        <v>0</v>
      </c>
      <c r="I297" s="36">
        <f>ROUND(G297*H297,P4)</f>
        <v>0</v>
      </c>
      <c r="J297" s="30"/>
      <c r="O297" s="37">
        <f>I297*0.21</f>
        <v>0</v>
      </c>
      <c r="P297">
        <v>3</v>
      </c>
    </row>
    <row r="298" spans="1:10" ht="75">
      <c r="A298" s="30" t="s">
        <v>45</v>
      </c>
      <c r="B298" s="38"/>
      <c r="E298" s="32" t="s">
        <v>442</v>
      </c>
      <c r="J298" s="39"/>
    </row>
    <row r="299" spans="1:10" ht="15">
      <c r="A299" s="30" t="s">
        <v>51</v>
      </c>
      <c r="B299" s="38"/>
      <c r="E299" s="41" t="s">
        <v>443</v>
      </c>
      <c r="J299" s="39"/>
    </row>
    <row r="300" spans="1:10" ht="15">
      <c r="A300" s="30" t="s">
        <v>47</v>
      </c>
      <c r="B300" s="38"/>
      <c r="E300" s="40" t="s">
        <v>42</v>
      </c>
      <c r="J300" s="39"/>
    </row>
    <row r="301" spans="1:16" ht="15">
      <c r="A301" s="30" t="s">
        <v>40</v>
      </c>
      <c r="B301" s="30">
        <v>73</v>
      </c>
      <c r="C301" s="31" t="s">
        <v>444</v>
      </c>
      <c r="D301" s="30" t="s">
        <v>42</v>
      </c>
      <c r="E301" s="32" t="s">
        <v>445</v>
      </c>
      <c r="F301" s="33" t="s">
        <v>178</v>
      </c>
      <c r="G301" s="34">
        <v>51.15</v>
      </c>
      <c r="H301" s="35">
        <v>0</v>
      </c>
      <c r="I301" s="36">
        <f>ROUND(G301*H301,P4)</f>
        <v>0</v>
      </c>
      <c r="J301" s="30"/>
      <c r="O301" s="37">
        <f>I301*0.21</f>
        <v>0</v>
      </c>
      <c r="P301">
        <v>3</v>
      </c>
    </row>
    <row r="302" spans="1:10" ht="15">
      <c r="A302" s="30" t="s">
        <v>45</v>
      </c>
      <c r="B302" s="38"/>
      <c r="E302" s="32" t="s">
        <v>446</v>
      </c>
      <c r="J302" s="39"/>
    </row>
    <row r="303" spans="1:10" ht="15">
      <c r="A303" s="30" t="s">
        <v>51</v>
      </c>
      <c r="B303" s="38"/>
      <c r="E303" s="41" t="s">
        <v>447</v>
      </c>
      <c r="J303" s="39"/>
    </row>
    <row r="304" spans="1:10" ht="15">
      <c r="A304" s="30" t="s">
        <v>47</v>
      </c>
      <c r="B304" s="38"/>
      <c r="E304" s="32" t="s">
        <v>446</v>
      </c>
      <c r="J304" s="39"/>
    </row>
    <row r="305" spans="1:10" ht="15">
      <c r="A305" s="24" t="s">
        <v>37</v>
      </c>
      <c r="B305" s="25"/>
      <c r="C305" s="26" t="s">
        <v>448</v>
      </c>
      <c r="D305" s="27"/>
      <c r="E305" s="24" t="s">
        <v>449</v>
      </c>
      <c r="F305" s="27"/>
      <c r="G305" s="27"/>
      <c r="H305" s="27"/>
      <c r="I305" s="28">
        <f>SUMIFS(I306:I309,A306:A309,"P")</f>
        <v>0</v>
      </c>
      <c r="J305" s="29"/>
    </row>
    <row r="306" spans="1:16" ht="15">
      <c r="A306" s="30" t="s">
        <v>40</v>
      </c>
      <c r="B306" s="30">
        <v>74</v>
      </c>
      <c r="C306" s="31" t="s">
        <v>450</v>
      </c>
      <c r="D306" s="30" t="s">
        <v>42</v>
      </c>
      <c r="E306" s="32" t="s">
        <v>451</v>
      </c>
      <c r="F306" s="33" t="s">
        <v>178</v>
      </c>
      <c r="G306" s="34">
        <v>11.7</v>
      </c>
      <c r="H306" s="35">
        <v>0</v>
      </c>
      <c r="I306" s="36">
        <f>ROUND(G306*H306,P4)</f>
        <v>0</v>
      </c>
      <c r="J306" s="30"/>
      <c r="O306" s="37">
        <f>I306*0.21</f>
        <v>0</v>
      </c>
      <c r="P306">
        <v>3</v>
      </c>
    </row>
    <row r="307" spans="1:10" ht="15">
      <c r="A307" s="30" t="s">
        <v>45</v>
      </c>
      <c r="B307" s="38"/>
      <c r="E307" s="40" t="s">
        <v>42</v>
      </c>
      <c r="J307" s="39"/>
    </row>
    <row r="308" spans="1:10" ht="15">
      <c r="A308" s="30" t="s">
        <v>51</v>
      </c>
      <c r="B308" s="38"/>
      <c r="E308" s="41" t="s">
        <v>452</v>
      </c>
      <c r="J308" s="39"/>
    </row>
    <row r="309" spans="1:10" ht="30">
      <c r="A309" s="30" t="s">
        <v>47</v>
      </c>
      <c r="B309" s="38"/>
      <c r="E309" s="32" t="s">
        <v>453</v>
      </c>
      <c r="J309" s="39"/>
    </row>
    <row r="310" spans="1:10" ht="15">
      <c r="A310" s="24" t="s">
        <v>37</v>
      </c>
      <c r="B310" s="25"/>
      <c r="C310" s="26" t="s">
        <v>454</v>
      </c>
      <c r="D310" s="27"/>
      <c r="E310" s="24" t="s">
        <v>455</v>
      </c>
      <c r="F310" s="27"/>
      <c r="G310" s="27"/>
      <c r="H310" s="27"/>
      <c r="I310" s="28">
        <f>SUMIFS(I311:I338,A311:A338,"P")</f>
        <v>0</v>
      </c>
      <c r="J310" s="29"/>
    </row>
    <row r="311" spans="1:16" ht="30">
      <c r="A311" s="30" t="s">
        <v>40</v>
      </c>
      <c r="B311" s="30">
        <v>75</v>
      </c>
      <c r="C311" s="31" t="s">
        <v>456</v>
      </c>
      <c r="D311" s="30" t="s">
        <v>42</v>
      </c>
      <c r="E311" s="32" t="s">
        <v>457</v>
      </c>
      <c r="F311" s="33" t="s">
        <v>178</v>
      </c>
      <c r="G311" s="34">
        <v>25.641</v>
      </c>
      <c r="H311" s="35">
        <v>0</v>
      </c>
      <c r="I311" s="36">
        <f>ROUND(G311*H311,P4)</f>
        <v>0</v>
      </c>
      <c r="J311" s="30"/>
      <c r="O311" s="37">
        <f>I311*0.21</f>
        <v>0</v>
      </c>
      <c r="P311">
        <v>3</v>
      </c>
    </row>
    <row r="312" spans="1:10" ht="15">
      <c r="A312" s="30" t="s">
        <v>45</v>
      </c>
      <c r="B312" s="38"/>
      <c r="E312" s="40" t="s">
        <v>42</v>
      </c>
      <c r="J312" s="39"/>
    </row>
    <row r="313" spans="1:10" ht="15">
      <c r="A313" s="30" t="s">
        <v>51</v>
      </c>
      <c r="B313" s="38"/>
      <c r="E313" s="41" t="s">
        <v>458</v>
      </c>
      <c r="J313" s="39"/>
    </row>
    <row r="314" spans="1:10" ht="15">
      <c r="A314" s="30" t="s">
        <v>47</v>
      </c>
      <c r="B314" s="38"/>
      <c r="E314" s="40" t="s">
        <v>42</v>
      </c>
      <c r="J314" s="39"/>
    </row>
    <row r="315" spans="1:16" ht="30">
      <c r="A315" s="30" t="s">
        <v>40</v>
      </c>
      <c r="B315" s="30">
        <v>76</v>
      </c>
      <c r="C315" s="31" t="s">
        <v>459</v>
      </c>
      <c r="D315" s="30" t="s">
        <v>42</v>
      </c>
      <c r="E315" s="32" t="s">
        <v>460</v>
      </c>
      <c r="F315" s="33" t="s">
        <v>178</v>
      </c>
      <c r="G315" s="34">
        <v>79.57</v>
      </c>
      <c r="H315" s="35">
        <v>0</v>
      </c>
      <c r="I315" s="36">
        <f>ROUND(G315*H315,P4)</f>
        <v>0</v>
      </c>
      <c r="J315" s="30"/>
      <c r="O315" s="37">
        <f>I315*0.21</f>
        <v>0</v>
      </c>
      <c r="P315">
        <v>3</v>
      </c>
    </row>
    <row r="316" spans="1:10" ht="60">
      <c r="A316" s="30" t="s">
        <v>45</v>
      </c>
      <c r="B316" s="38"/>
      <c r="E316" s="32" t="s">
        <v>461</v>
      </c>
      <c r="J316" s="39"/>
    </row>
    <row r="317" spans="1:10" ht="30">
      <c r="A317" s="30" t="s">
        <v>51</v>
      </c>
      <c r="B317" s="38"/>
      <c r="E317" s="41" t="s">
        <v>462</v>
      </c>
      <c r="J317" s="39"/>
    </row>
    <row r="318" spans="1:10" ht="15">
      <c r="A318" s="30" t="s">
        <v>47</v>
      </c>
      <c r="B318" s="38"/>
      <c r="E318" s="40" t="s">
        <v>42</v>
      </c>
      <c r="J318" s="39"/>
    </row>
    <row r="319" spans="1:16" ht="30">
      <c r="A319" s="30" t="s">
        <v>40</v>
      </c>
      <c r="B319" s="30">
        <v>77</v>
      </c>
      <c r="C319" s="31" t="s">
        <v>463</v>
      </c>
      <c r="D319" s="30" t="s">
        <v>42</v>
      </c>
      <c r="E319" s="32" t="s">
        <v>464</v>
      </c>
      <c r="F319" s="33" t="s">
        <v>178</v>
      </c>
      <c r="G319" s="34">
        <v>159.14</v>
      </c>
      <c r="H319" s="35">
        <v>0</v>
      </c>
      <c r="I319" s="36">
        <f>ROUND(G319*H319,P4)</f>
        <v>0</v>
      </c>
      <c r="J319" s="30"/>
      <c r="O319" s="37">
        <f>I319*0.21</f>
        <v>0</v>
      </c>
      <c r="P319">
        <v>3</v>
      </c>
    </row>
    <row r="320" spans="1:10" ht="60">
      <c r="A320" s="30" t="s">
        <v>45</v>
      </c>
      <c r="B320" s="38"/>
      <c r="E320" s="32" t="s">
        <v>465</v>
      </c>
      <c r="J320" s="39"/>
    </row>
    <row r="321" spans="1:10" ht="45">
      <c r="A321" s="30" t="s">
        <v>51</v>
      </c>
      <c r="B321" s="38"/>
      <c r="E321" s="41" t="s">
        <v>466</v>
      </c>
      <c r="J321" s="39"/>
    </row>
    <row r="322" spans="1:10" ht="15">
      <c r="A322" s="30" t="s">
        <v>47</v>
      </c>
      <c r="B322" s="38"/>
      <c r="E322" s="40" t="s">
        <v>42</v>
      </c>
      <c r="J322" s="39"/>
    </row>
    <row r="323" spans="1:16" ht="30">
      <c r="A323" s="30" t="s">
        <v>40</v>
      </c>
      <c r="B323" s="30">
        <v>78</v>
      </c>
      <c r="C323" s="31" t="s">
        <v>467</v>
      </c>
      <c r="D323" s="30" t="s">
        <v>42</v>
      </c>
      <c r="E323" s="32" t="s">
        <v>468</v>
      </c>
      <c r="F323" s="33" t="s">
        <v>178</v>
      </c>
      <c r="G323" s="34">
        <v>23.31</v>
      </c>
      <c r="H323" s="35">
        <v>0</v>
      </c>
      <c r="I323" s="36">
        <f>ROUND(G323*H323,P4)</f>
        <v>0</v>
      </c>
      <c r="J323" s="30"/>
      <c r="O323" s="37">
        <f>I323*0.21</f>
        <v>0</v>
      </c>
      <c r="P323">
        <v>3</v>
      </c>
    </row>
    <row r="324" spans="1:10" ht="15">
      <c r="A324" s="30" t="s">
        <v>45</v>
      </c>
      <c r="B324" s="38"/>
      <c r="E324" s="32" t="s">
        <v>469</v>
      </c>
      <c r="J324" s="39"/>
    </row>
    <row r="325" spans="1:10" ht="15">
      <c r="A325" s="30" t="s">
        <v>51</v>
      </c>
      <c r="B325" s="38"/>
      <c r="E325" s="41" t="s">
        <v>470</v>
      </c>
      <c r="J325" s="39"/>
    </row>
    <row r="326" spans="1:10" ht="60">
      <c r="A326" s="30" t="s">
        <v>47</v>
      </c>
      <c r="B326" s="38"/>
      <c r="E326" s="32" t="s">
        <v>471</v>
      </c>
      <c r="J326" s="39"/>
    </row>
    <row r="327" spans="1:16" ht="30">
      <c r="A327" s="30" t="s">
        <v>40</v>
      </c>
      <c r="B327" s="30">
        <v>79</v>
      </c>
      <c r="C327" s="31" t="s">
        <v>472</v>
      </c>
      <c r="D327" s="30" t="s">
        <v>42</v>
      </c>
      <c r="E327" s="32" t="s">
        <v>473</v>
      </c>
      <c r="F327" s="33" t="s">
        <v>178</v>
      </c>
      <c r="G327" s="34">
        <v>77.555</v>
      </c>
      <c r="H327" s="35">
        <v>0</v>
      </c>
      <c r="I327" s="36">
        <f>ROUND(G327*H327,P4)</f>
        <v>0</v>
      </c>
      <c r="J327" s="30"/>
      <c r="O327" s="37">
        <f>I327*0.21</f>
        <v>0</v>
      </c>
      <c r="P327">
        <v>3</v>
      </c>
    </row>
    <row r="328" spans="1:10" ht="15">
      <c r="A328" s="30" t="s">
        <v>45</v>
      </c>
      <c r="B328" s="38"/>
      <c r="E328" s="40" t="s">
        <v>42</v>
      </c>
      <c r="J328" s="39"/>
    </row>
    <row r="329" spans="1:10" ht="15">
      <c r="A329" s="30" t="s">
        <v>51</v>
      </c>
      <c r="B329" s="38"/>
      <c r="E329" s="41" t="s">
        <v>474</v>
      </c>
      <c r="J329" s="39"/>
    </row>
    <row r="330" spans="1:10" ht="300">
      <c r="A330" s="30" t="s">
        <v>47</v>
      </c>
      <c r="B330" s="38"/>
      <c r="E330" s="32" t="s">
        <v>475</v>
      </c>
      <c r="J330" s="39"/>
    </row>
    <row r="331" spans="1:16" ht="30">
      <c r="A331" s="30" t="s">
        <v>40</v>
      </c>
      <c r="B331" s="30">
        <v>80</v>
      </c>
      <c r="C331" s="31" t="s">
        <v>476</v>
      </c>
      <c r="D331" s="30" t="s">
        <v>42</v>
      </c>
      <c r="E331" s="32" t="s">
        <v>477</v>
      </c>
      <c r="F331" s="33" t="s">
        <v>178</v>
      </c>
      <c r="G331" s="34">
        <v>122.285</v>
      </c>
      <c r="H331" s="35">
        <v>0</v>
      </c>
      <c r="I331" s="36">
        <f>ROUND(G331*H331,P4)</f>
        <v>0</v>
      </c>
      <c r="J331" s="30"/>
      <c r="O331" s="37">
        <f>I331*0.21</f>
        <v>0</v>
      </c>
      <c r="P331">
        <v>3</v>
      </c>
    </row>
    <row r="332" spans="1:10" ht="60">
      <c r="A332" s="30" t="s">
        <v>45</v>
      </c>
      <c r="B332" s="38"/>
      <c r="E332" s="32" t="s">
        <v>478</v>
      </c>
      <c r="J332" s="39"/>
    </row>
    <row r="333" spans="1:10" ht="60">
      <c r="A333" s="30" t="s">
        <v>51</v>
      </c>
      <c r="B333" s="38"/>
      <c r="E333" s="41" t="s">
        <v>479</v>
      </c>
      <c r="J333" s="39"/>
    </row>
    <row r="334" spans="1:10" ht="15">
      <c r="A334" s="30" t="s">
        <v>47</v>
      </c>
      <c r="B334" s="38"/>
      <c r="E334" s="40" t="s">
        <v>42</v>
      </c>
      <c r="J334" s="39"/>
    </row>
    <row r="335" spans="1:16" ht="30">
      <c r="A335" s="30" t="s">
        <v>40</v>
      </c>
      <c r="B335" s="30">
        <v>81</v>
      </c>
      <c r="C335" s="31" t="s">
        <v>480</v>
      </c>
      <c r="D335" s="30" t="s">
        <v>42</v>
      </c>
      <c r="E335" s="32" t="s">
        <v>481</v>
      </c>
      <c r="F335" s="33" t="s">
        <v>188</v>
      </c>
      <c r="G335" s="34">
        <v>0.26</v>
      </c>
      <c r="H335" s="35">
        <v>0</v>
      </c>
      <c r="I335" s="36">
        <f>ROUND(G335*H335,P4)</f>
        <v>0</v>
      </c>
      <c r="J335" s="30"/>
      <c r="O335" s="37">
        <f>I335*0.21</f>
        <v>0</v>
      </c>
      <c r="P335">
        <v>3</v>
      </c>
    </row>
    <row r="336" spans="1:10" ht="75">
      <c r="A336" s="30" t="s">
        <v>45</v>
      </c>
      <c r="B336" s="38"/>
      <c r="E336" s="32" t="s">
        <v>482</v>
      </c>
      <c r="J336" s="39"/>
    </row>
    <row r="337" spans="1:10" ht="15">
      <c r="A337" s="30" t="s">
        <v>51</v>
      </c>
      <c r="B337" s="38"/>
      <c r="E337" s="41" t="s">
        <v>483</v>
      </c>
      <c r="J337" s="39"/>
    </row>
    <row r="338" spans="1:10" ht="225">
      <c r="A338" s="30" t="s">
        <v>47</v>
      </c>
      <c r="B338" s="38"/>
      <c r="E338" s="32" t="s">
        <v>484</v>
      </c>
      <c r="J338" s="39"/>
    </row>
    <row r="339" spans="1:10" ht="15">
      <c r="A339" s="24" t="s">
        <v>37</v>
      </c>
      <c r="B339" s="25"/>
      <c r="C339" s="26" t="s">
        <v>485</v>
      </c>
      <c r="D339" s="27"/>
      <c r="E339" s="24" t="s">
        <v>486</v>
      </c>
      <c r="F339" s="27"/>
      <c r="G339" s="27"/>
      <c r="H339" s="27"/>
      <c r="I339" s="28">
        <f>SUMIFS(I340:I351,A340:A351,"P")</f>
        <v>0</v>
      </c>
      <c r="J339" s="29"/>
    </row>
    <row r="340" spans="1:16" ht="15">
      <c r="A340" s="30" t="s">
        <v>40</v>
      </c>
      <c r="B340" s="30">
        <v>82</v>
      </c>
      <c r="C340" s="31" t="s">
        <v>487</v>
      </c>
      <c r="D340" s="30" t="s">
        <v>42</v>
      </c>
      <c r="E340" s="32" t="s">
        <v>488</v>
      </c>
      <c r="F340" s="33" t="s">
        <v>178</v>
      </c>
      <c r="G340" s="34">
        <v>1.8</v>
      </c>
      <c r="H340" s="35">
        <v>0</v>
      </c>
      <c r="I340" s="36">
        <f>ROUND(G340*H340,P4)</f>
        <v>0</v>
      </c>
      <c r="J340" s="30"/>
      <c r="O340" s="37">
        <f>I340*0.21</f>
        <v>0</v>
      </c>
      <c r="P340">
        <v>3</v>
      </c>
    </row>
    <row r="341" spans="1:10" ht="30">
      <c r="A341" s="30" t="s">
        <v>45</v>
      </c>
      <c r="B341" s="38"/>
      <c r="E341" s="32" t="s">
        <v>489</v>
      </c>
      <c r="J341" s="39"/>
    </row>
    <row r="342" spans="1:10" ht="15">
      <c r="A342" s="30" t="s">
        <v>51</v>
      </c>
      <c r="B342" s="38"/>
      <c r="E342" s="41" t="s">
        <v>490</v>
      </c>
      <c r="J342" s="39"/>
    </row>
    <row r="343" spans="1:10" ht="30">
      <c r="A343" s="30" t="s">
        <v>47</v>
      </c>
      <c r="B343" s="38"/>
      <c r="E343" s="32" t="s">
        <v>491</v>
      </c>
      <c r="J343" s="39"/>
    </row>
    <row r="344" spans="1:16" ht="15">
      <c r="A344" s="30" t="s">
        <v>40</v>
      </c>
      <c r="B344" s="30">
        <v>83</v>
      </c>
      <c r="C344" s="31" t="s">
        <v>492</v>
      </c>
      <c r="D344" s="30" t="s">
        <v>42</v>
      </c>
      <c r="E344" s="32" t="s">
        <v>493</v>
      </c>
      <c r="F344" s="33" t="s">
        <v>178</v>
      </c>
      <c r="G344" s="34">
        <v>13</v>
      </c>
      <c r="H344" s="35">
        <v>0</v>
      </c>
      <c r="I344" s="36">
        <f>ROUND(G344*H344,P4)</f>
        <v>0</v>
      </c>
      <c r="J344" s="30"/>
      <c r="O344" s="37">
        <f>I344*0.21</f>
        <v>0</v>
      </c>
      <c r="P344">
        <v>3</v>
      </c>
    </row>
    <row r="345" spans="1:10" ht="15">
      <c r="A345" s="30" t="s">
        <v>45</v>
      </c>
      <c r="B345" s="38"/>
      <c r="E345" s="32" t="s">
        <v>494</v>
      </c>
      <c r="J345" s="39"/>
    </row>
    <row r="346" spans="1:10" ht="15">
      <c r="A346" s="30" t="s">
        <v>51</v>
      </c>
      <c r="B346" s="38"/>
      <c r="E346" s="41" t="s">
        <v>495</v>
      </c>
      <c r="J346" s="39"/>
    </row>
    <row r="347" spans="1:10" ht="15">
      <c r="A347" s="30" t="s">
        <v>47</v>
      </c>
      <c r="B347" s="38"/>
      <c r="E347" s="40" t="s">
        <v>42</v>
      </c>
      <c r="J347" s="39"/>
    </row>
    <row r="348" spans="1:16" ht="30">
      <c r="A348" s="30" t="s">
        <v>40</v>
      </c>
      <c r="B348" s="30">
        <v>84</v>
      </c>
      <c r="C348" s="31" t="s">
        <v>496</v>
      </c>
      <c r="D348" s="30" t="s">
        <v>42</v>
      </c>
      <c r="E348" s="32" t="s">
        <v>497</v>
      </c>
      <c r="F348" s="33" t="s">
        <v>178</v>
      </c>
      <c r="G348" s="34">
        <v>4</v>
      </c>
      <c r="H348" s="35">
        <v>0</v>
      </c>
      <c r="I348" s="36">
        <f>ROUND(G348*H348,P4)</f>
        <v>0</v>
      </c>
      <c r="J348" s="30"/>
      <c r="O348" s="37">
        <f>I348*0.21</f>
        <v>0</v>
      </c>
      <c r="P348">
        <v>3</v>
      </c>
    </row>
    <row r="349" spans="1:10" ht="15">
      <c r="A349" s="30" t="s">
        <v>45</v>
      </c>
      <c r="B349" s="38"/>
      <c r="E349" s="32" t="s">
        <v>498</v>
      </c>
      <c r="J349" s="39"/>
    </row>
    <row r="350" spans="1:10" ht="15">
      <c r="A350" s="30" t="s">
        <v>51</v>
      </c>
      <c r="B350" s="38"/>
      <c r="E350" s="41" t="s">
        <v>499</v>
      </c>
      <c r="J350" s="39"/>
    </row>
    <row r="351" spans="1:10" ht="15">
      <c r="A351" s="30" t="s">
        <v>47</v>
      </c>
      <c r="B351" s="38"/>
      <c r="E351" s="32" t="s">
        <v>498</v>
      </c>
      <c r="J351" s="39"/>
    </row>
    <row r="352" spans="1:10" ht="15">
      <c r="A352" s="24" t="s">
        <v>37</v>
      </c>
      <c r="B352" s="25"/>
      <c r="C352" s="26" t="s">
        <v>500</v>
      </c>
      <c r="D352" s="27"/>
      <c r="E352" s="24" t="s">
        <v>501</v>
      </c>
      <c r="F352" s="27"/>
      <c r="G352" s="27"/>
      <c r="H352" s="27"/>
      <c r="I352" s="28">
        <f>SUMIFS(I353:I372,A353:A372,"P")</f>
        <v>0</v>
      </c>
      <c r="J352" s="29"/>
    </row>
    <row r="353" spans="1:16" ht="15">
      <c r="A353" s="30" t="s">
        <v>40</v>
      </c>
      <c r="B353" s="30">
        <v>85</v>
      </c>
      <c r="C353" s="31" t="s">
        <v>502</v>
      </c>
      <c r="D353" s="30" t="s">
        <v>42</v>
      </c>
      <c r="E353" s="32" t="s">
        <v>503</v>
      </c>
      <c r="F353" s="33" t="s">
        <v>139</v>
      </c>
      <c r="G353" s="34">
        <v>15</v>
      </c>
      <c r="H353" s="35">
        <v>0</v>
      </c>
      <c r="I353" s="36">
        <f>ROUND(G353*H353,P4)</f>
        <v>0</v>
      </c>
      <c r="J353" s="30"/>
      <c r="O353" s="37">
        <f>I353*0.21</f>
        <v>0</v>
      </c>
      <c r="P353">
        <v>3</v>
      </c>
    </row>
    <row r="354" spans="1:10" ht="60">
      <c r="A354" s="30" t="s">
        <v>45</v>
      </c>
      <c r="B354" s="38"/>
      <c r="E354" s="32" t="s">
        <v>504</v>
      </c>
      <c r="J354" s="39"/>
    </row>
    <row r="355" spans="1:10" ht="15">
      <c r="A355" s="30" t="s">
        <v>51</v>
      </c>
      <c r="B355" s="38"/>
      <c r="E355" s="41" t="s">
        <v>505</v>
      </c>
      <c r="J355" s="39"/>
    </row>
    <row r="356" spans="1:10" ht="15">
      <c r="A356" s="30" t="s">
        <v>47</v>
      </c>
      <c r="B356" s="38"/>
      <c r="E356" s="40" t="s">
        <v>42</v>
      </c>
      <c r="J356" s="39"/>
    </row>
    <row r="357" spans="1:16" ht="15">
      <c r="A357" s="30" t="s">
        <v>40</v>
      </c>
      <c r="B357" s="30">
        <v>86</v>
      </c>
      <c r="C357" s="31" t="s">
        <v>506</v>
      </c>
      <c r="D357" s="30" t="s">
        <v>42</v>
      </c>
      <c r="E357" s="32" t="s">
        <v>507</v>
      </c>
      <c r="F357" s="33" t="s">
        <v>139</v>
      </c>
      <c r="G357" s="34">
        <v>15</v>
      </c>
      <c r="H357" s="35">
        <v>0</v>
      </c>
      <c r="I357" s="36">
        <f>ROUND(G357*H357,P4)</f>
        <v>0</v>
      </c>
      <c r="J357" s="30"/>
      <c r="O357" s="37">
        <f>I357*0.21</f>
        <v>0</v>
      </c>
      <c r="P357">
        <v>3</v>
      </c>
    </row>
    <row r="358" spans="1:10" ht="30">
      <c r="A358" s="30" t="s">
        <v>45</v>
      </c>
      <c r="B358" s="38"/>
      <c r="E358" s="32" t="s">
        <v>508</v>
      </c>
      <c r="J358" s="39"/>
    </row>
    <row r="359" spans="1:10" ht="15">
      <c r="A359" s="30" t="s">
        <v>51</v>
      </c>
      <c r="B359" s="38"/>
      <c r="E359" s="41" t="s">
        <v>505</v>
      </c>
      <c r="J359" s="39"/>
    </row>
    <row r="360" spans="1:10" ht="15">
      <c r="A360" s="30" t="s">
        <v>47</v>
      </c>
      <c r="B360" s="38"/>
      <c r="E360" s="40" t="s">
        <v>42</v>
      </c>
      <c r="J360" s="39"/>
    </row>
    <row r="361" spans="1:16" ht="30">
      <c r="A361" s="30" t="s">
        <v>40</v>
      </c>
      <c r="B361" s="30">
        <v>87</v>
      </c>
      <c r="C361" s="31" t="s">
        <v>509</v>
      </c>
      <c r="D361" s="30" t="s">
        <v>42</v>
      </c>
      <c r="E361" s="32" t="s">
        <v>510</v>
      </c>
      <c r="F361" s="33" t="s">
        <v>155</v>
      </c>
      <c r="G361" s="34">
        <v>5.625</v>
      </c>
      <c r="H361" s="35">
        <v>0</v>
      </c>
      <c r="I361" s="36">
        <f>ROUND(G361*H361,P4)</f>
        <v>0</v>
      </c>
      <c r="J361" s="30"/>
      <c r="O361" s="37">
        <f>I361*0.21</f>
        <v>0</v>
      </c>
      <c r="P361">
        <v>3</v>
      </c>
    </row>
    <row r="362" spans="1:10" ht="90">
      <c r="A362" s="30" t="s">
        <v>45</v>
      </c>
      <c r="B362" s="38"/>
      <c r="E362" s="32" t="s">
        <v>511</v>
      </c>
      <c r="J362" s="39"/>
    </row>
    <row r="363" spans="1:10" ht="15">
      <c r="A363" s="30" t="s">
        <v>51</v>
      </c>
      <c r="B363" s="38"/>
      <c r="E363" s="41" t="s">
        <v>512</v>
      </c>
      <c r="J363" s="39"/>
    </row>
    <row r="364" spans="1:10" ht="15">
      <c r="A364" s="30" t="s">
        <v>47</v>
      </c>
      <c r="B364" s="38"/>
      <c r="E364" s="40" t="s">
        <v>42</v>
      </c>
      <c r="J364" s="39"/>
    </row>
    <row r="365" spans="1:16" ht="15">
      <c r="A365" s="30" t="s">
        <v>40</v>
      </c>
      <c r="B365" s="30">
        <v>88</v>
      </c>
      <c r="C365" s="31" t="s">
        <v>513</v>
      </c>
      <c r="D365" s="30" t="s">
        <v>42</v>
      </c>
      <c r="E365" s="32" t="s">
        <v>514</v>
      </c>
      <c r="F365" s="33" t="s">
        <v>155</v>
      </c>
      <c r="G365" s="34">
        <v>2.25</v>
      </c>
      <c r="H365" s="35">
        <v>0</v>
      </c>
      <c r="I365" s="36">
        <f>ROUND(G365*H365,P4)</f>
        <v>0</v>
      </c>
      <c r="J365" s="30"/>
      <c r="O365" s="37">
        <f>I365*0.21</f>
        <v>0</v>
      </c>
      <c r="P365">
        <v>3</v>
      </c>
    </row>
    <row r="366" spans="1:10" ht="30">
      <c r="A366" s="30" t="s">
        <v>45</v>
      </c>
      <c r="B366" s="38"/>
      <c r="E366" s="32" t="s">
        <v>515</v>
      </c>
      <c r="J366" s="39"/>
    </row>
    <row r="367" spans="1:10" ht="15">
      <c r="A367" s="30" t="s">
        <v>51</v>
      </c>
      <c r="B367" s="38"/>
      <c r="E367" s="41" t="s">
        <v>516</v>
      </c>
      <c r="J367" s="39"/>
    </row>
    <row r="368" spans="1:10" ht="15">
      <c r="A368" s="30" t="s">
        <v>47</v>
      </c>
      <c r="B368" s="38"/>
      <c r="E368" s="40" t="s">
        <v>42</v>
      </c>
      <c r="J368" s="39"/>
    </row>
    <row r="369" spans="1:16" ht="15">
      <c r="A369" s="30" t="s">
        <v>40</v>
      </c>
      <c r="B369" s="30">
        <v>89</v>
      </c>
      <c r="C369" s="31" t="s">
        <v>517</v>
      </c>
      <c r="D369" s="30" t="s">
        <v>42</v>
      </c>
      <c r="E369" s="32" t="s">
        <v>518</v>
      </c>
      <c r="F369" s="33" t="s">
        <v>139</v>
      </c>
      <c r="G369" s="34">
        <v>1</v>
      </c>
      <c r="H369" s="35">
        <v>0</v>
      </c>
      <c r="I369" s="36">
        <f>ROUND(G369*H369,P4)</f>
        <v>0</v>
      </c>
      <c r="J369" s="30"/>
      <c r="O369" s="37">
        <f>I369*0.21</f>
        <v>0</v>
      </c>
      <c r="P369">
        <v>3</v>
      </c>
    </row>
    <row r="370" spans="1:10" ht="15">
      <c r="A370" s="30" t="s">
        <v>45</v>
      </c>
      <c r="B370" s="38"/>
      <c r="E370" s="32" t="s">
        <v>519</v>
      </c>
      <c r="J370" s="39"/>
    </row>
    <row r="371" spans="1:10" ht="15">
      <c r="A371" s="30" t="s">
        <v>51</v>
      </c>
      <c r="B371" s="38"/>
      <c r="E371" s="41" t="s">
        <v>520</v>
      </c>
      <c r="J371" s="39"/>
    </row>
    <row r="372" spans="1:10" ht="15">
      <c r="A372" s="30" t="s">
        <v>47</v>
      </c>
      <c r="B372" s="38"/>
      <c r="E372" s="32" t="s">
        <v>521</v>
      </c>
      <c r="J372" s="39"/>
    </row>
    <row r="373" spans="1:10" ht="15">
      <c r="A373" s="24" t="s">
        <v>37</v>
      </c>
      <c r="B373" s="25"/>
      <c r="C373" s="26" t="s">
        <v>522</v>
      </c>
      <c r="D373" s="27"/>
      <c r="E373" s="24" t="s">
        <v>523</v>
      </c>
      <c r="F373" s="27"/>
      <c r="G373" s="27"/>
      <c r="H373" s="27"/>
      <c r="I373" s="28">
        <f>SUMIFS(I374:I425,A374:A425,"P")</f>
        <v>0</v>
      </c>
      <c r="J373" s="29"/>
    </row>
    <row r="374" spans="1:16" ht="15">
      <c r="A374" s="30" t="s">
        <v>40</v>
      </c>
      <c r="B374" s="30">
        <v>90</v>
      </c>
      <c r="C374" s="31" t="s">
        <v>524</v>
      </c>
      <c r="D374" s="30" t="s">
        <v>42</v>
      </c>
      <c r="E374" s="32" t="s">
        <v>525</v>
      </c>
      <c r="F374" s="33" t="s">
        <v>95</v>
      </c>
      <c r="G374" s="34">
        <v>13</v>
      </c>
      <c r="H374" s="35">
        <v>0</v>
      </c>
      <c r="I374" s="36">
        <f>ROUND(G374*H374,P4)</f>
        <v>0</v>
      </c>
      <c r="J374" s="30"/>
      <c r="O374" s="37">
        <f>I374*0.21</f>
        <v>0</v>
      </c>
      <c r="P374">
        <v>3</v>
      </c>
    </row>
    <row r="375" spans="1:10" ht="15">
      <c r="A375" s="30" t="s">
        <v>45</v>
      </c>
      <c r="B375" s="38"/>
      <c r="E375" s="40" t="s">
        <v>42</v>
      </c>
      <c r="J375" s="39"/>
    </row>
    <row r="376" spans="1:10" ht="15">
      <c r="A376" s="30" t="s">
        <v>47</v>
      </c>
      <c r="B376" s="38"/>
      <c r="E376" s="40" t="s">
        <v>42</v>
      </c>
      <c r="J376" s="39"/>
    </row>
    <row r="377" spans="1:16" ht="15">
      <c r="A377" s="30" t="s">
        <v>40</v>
      </c>
      <c r="B377" s="30">
        <v>91</v>
      </c>
      <c r="C377" s="31" t="s">
        <v>526</v>
      </c>
      <c r="D377" s="30" t="s">
        <v>42</v>
      </c>
      <c r="E377" s="32" t="s">
        <v>527</v>
      </c>
      <c r="F377" s="33" t="s">
        <v>178</v>
      </c>
      <c r="G377" s="34">
        <v>9.96</v>
      </c>
      <c r="H377" s="35">
        <v>0</v>
      </c>
      <c r="I377" s="36">
        <f>ROUND(G377*H377,P4)</f>
        <v>0</v>
      </c>
      <c r="J377" s="30"/>
      <c r="O377" s="37">
        <f>I377*0.21</f>
        <v>0</v>
      </c>
      <c r="P377">
        <v>3</v>
      </c>
    </row>
    <row r="378" spans="1:10" ht="45">
      <c r="A378" s="30" t="s">
        <v>45</v>
      </c>
      <c r="B378" s="38"/>
      <c r="E378" s="32" t="s">
        <v>528</v>
      </c>
      <c r="J378" s="39"/>
    </row>
    <row r="379" spans="1:10" ht="45">
      <c r="A379" s="30" t="s">
        <v>51</v>
      </c>
      <c r="B379" s="38"/>
      <c r="E379" s="41" t="s">
        <v>529</v>
      </c>
      <c r="J379" s="39"/>
    </row>
    <row r="380" spans="1:10" ht="315">
      <c r="A380" s="30" t="s">
        <v>47</v>
      </c>
      <c r="B380" s="38"/>
      <c r="E380" s="32" t="s">
        <v>530</v>
      </c>
      <c r="J380" s="39"/>
    </row>
    <row r="381" spans="1:16" ht="15">
      <c r="A381" s="30" t="s">
        <v>40</v>
      </c>
      <c r="B381" s="30">
        <v>92</v>
      </c>
      <c r="C381" s="31" t="s">
        <v>531</v>
      </c>
      <c r="D381" s="30" t="s">
        <v>42</v>
      </c>
      <c r="E381" s="32" t="s">
        <v>532</v>
      </c>
      <c r="F381" s="33" t="s">
        <v>178</v>
      </c>
      <c r="G381" s="34">
        <v>1.166</v>
      </c>
      <c r="H381" s="35">
        <v>0</v>
      </c>
      <c r="I381" s="36">
        <f>ROUND(G381*H381,P4)</f>
        <v>0</v>
      </c>
      <c r="J381" s="30"/>
      <c r="O381" s="37">
        <f>I381*0.21</f>
        <v>0</v>
      </c>
      <c r="P381">
        <v>3</v>
      </c>
    </row>
    <row r="382" spans="1:10" ht="15">
      <c r="A382" s="30" t="s">
        <v>45</v>
      </c>
      <c r="B382" s="38"/>
      <c r="E382" s="40" t="s">
        <v>42</v>
      </c>
      <c r="J382" s="39"/>
    </row>
    <row r="383" spans="1:10" ht="15">
      <c r="A383" s="30" t="s">
        <v>51</v>
      </c>
      <c r="B383" s="38"/>
      <c r="E383" s="41" t="s">
        <v>533</v>
      </c>
      <c r="J383" s="39"/>
    </row>
    <row r="384" spans="1:10" ht="15">
      <c r="A384" s="30" t="s">
        <v>47</v>
      </c>
      <c r="B384" s="38"/>
      <c r="E384" s="40" t="s">
        <v>42</v>
      </c>
      <c r="J384" s="39"/>
    </row>
    <row r="385" spans="1:16" ht="15">
      <c r="A385" s="30" t="s">
        <v>40</v>
      </c>
      <c r="B385" s="30">
        <v>93</v>
      </c>
      <c r="C385" s="31" t="s">
        <v>534</v>
      </c>
      <c r="D385" s="30" t="s">
        <v>42</v>
      </c>
      <c r="E385" s="32" t="s">
        <v>535</v>
      </c>
      <c r="F385" s="33" t="s">
        <v>178</v>
      </c>
      <c r="G385" s="34">
        <v>1.08</v>
      </c>
      <c r="H385" s="35">
        <v>0</v>
      </c>
      <c r="I385" s="36">
        <f>ROUND(G385*H385,P4)</f>
        <v>0</v>
      </c>
      <c r="J385" s="30"/>
      <c r="O385" s="37">
        <f>I385*0.21</f>
        <v>0</v>
      </c>
      <c r="P385">
        <v>3</v>
      </c>
    </row>
    <row r="386" spans="1:10" ht="60">
      <c r="A386" s="30" t="s">
        <v>45</v>
      </c>
      <c r="B386" s="38"/>
      <c r="E386" s="32" t="s">
        <v>536</v>
      </c>
      <c r="J386" s="39"/>
    </row>
    <row r="387" spans="1:10" ht="15">
      <c r="A387" s="30" t="s">
        <v>51</v>
      </c>
      <c r="B387" s="38"/>
      <c r="E387" s="41" t="s">
        <v>537</v>
      </c>
      <c r="J387" s="39"/>
    </row>
    <row r="388" spans="1:10" ht="15">
      <c r="A388" s="30" t="s">
        <v>47</v>
      </c>
      <c r="B388" s="38"/>
      <c r="E388" s="32" t="s">
        <v>538</v>
      </c>
      <c r="J388" s="39"/>
    </row>
    <row r="389" spans="1:16" ht="15">
      <c r="A389" s="30" t="s">
        <v>40</v>
      </c>
      <c r="B389" s="30">
        <v>94</v>
      </c>
      <c r="C389" s="31" t="s">
        <v>539</v>
      </c>
      <c r="D389" s="30" t="s">
        <v>42</v>
      </c>
      <c r="E389" s="32" t="s">
        <v>540</v>
      </c>
      <c r="F389" s="33" t="s">
        <v>139</v>
      </c>
      <c r="G389" s="34">
        <v>9.66</v>
      </c>
      <c r="H389" s="35">
        <v>0</v>
      </c>
      <c r="I389" s="36">
        <f>ROUND(G389*H389,P4)</f>
        <v>0</v>
      </c>
      <c r="J389" s="30"/>
      <c r="O389" s="37">
        <f>I389*0.21</f>
        <v>0</v>
      </c>
      <c r="P389">
        <v>3</v>
      </c>
    </row>
    <row r="390" spans="1:10" ht="15">
      <c r="A390" s="30" t="s">
        <v>45</v>
      </c>
      <c r="B390" s="38"/>
      <c r="E390" s="40" t="s">
        <v>42</v>
      </c>
      <c r="J390" s="39"/>
    </row>
    <row r="391" spans="1:10" ht="15">
      <c r="A391" s="30" t="s">
        <v>51</v>
      </c>
      <c r="B391" s="38"/>
      <c r="E391" s="41" t="s">
        <v>541</v>
      </c>
      <c r="J391" s="39"/>
    </row>
    <row r="392" spans="1:10" ht="15">
      <c r="A392" s="30" t="s">
        <v>47</v>
      </c>
      <c r="B392" s="38"/>
      <c r="E392" s="40" t="s">
        <v>42</v>
      </c>
      <c r="J392" s="39"/>
    </row>
    <row r="393" spans="1:16" ht="15">
      <c r="A393" s="30" t="s">
        <v>40</v>
      </c>
      <c r="B393" s="30">
        <v>95</v>
      </c>
      <c r="C393" s="31" t="s">
        <v>542</v>
      </c>
      <c r="D393" s="30" t="s">
        <v>42</v>
      </c>
      <c r="E393" s="32" t="s">
        <v>543</v>
      </c>
      <c r="F393" s="33" t="s">
        <v>178</v>
      </c>
      <c r="G393" s="34">
        <v>3.25</v>
      </c>
      <c r="H393" s="35">
        <v>0</v>
      </c>
      <c r="I393" s="36">
        <f>ROUND(G393*H393,P4)</f>
        <v>0</v>
      </c>
      <c r="J393" s="30"/>
      <c r="O393" s="37">
        <f>I393*0.21</f>
        <v>0</v>
      </c>
      <c r="P393">
        <v>3</v>
      </c>
    </row>
    <row r="394" spans="1:10" ht="60">
      <c r="A394" s="30" t="s">
        <v>45</v>
      </c>
      <c r="B394" s="38"/>
      <c r="E394" s="32" t="s">
        <v>544</v>
      </c>
      <c r="J394" s="39"/>
    </row>
    <row r="395" spans="1:10" ht="15">
      <c r="A395" s="30" t="s">
        <v>51</v>
      </c>
      <c r="B395" s="38"/>
      <c r="E395" s="41" t="s">
        <v>545</v>
      </c>
      <c r="J395" s="39"/>
    </row>
    <row r="396" spans="1:10" ht="15">
      <c r="A396" s="30" t="s">
        <v>47</v>
      </c>
      <c r="B396" s="38"/>
      <c r="E396" s="40" t="s">
        <v>42</v>
      </c>
      <c r="J396" s="39"/>
    </row>
    <row r="397" spans="1:16" ht="30">
      <c r="A397" s="30" t="s">
        <v>40</v>
      </c>
      <c r="B397" s="30">
        <v>96</v>
      </c>
      <c r="C397" s="31" t="s">
        <v>546</v>
      </c>
      <c r="D397" s="30" t="s">
        <v>42</v>
      </c>
      <c r="E397" s="32" t="s">
        <v>547</v>
      </c>
      <c r="F397" s="33" t="s">
        <v>95</v>
      </c>
      <c r="G397" s="34">
        <v>13</v>
      </c>
      <c r="H397" s="35">
        <v>0</v>
      </c>
      <c r="I397" s="36">
        <f>ROUND(G397*H397,P4)</f>
        <v>0</v>
      </c>
      <c r="J397" s="30"/>
      <c r="O397" s="37">
        <f>I397*0.21</f>
        <v>0</v>
      </c>
      <c r="P397">
        <v>3</v>
      </c>
    </row>
    <row r="398" spans="1:10" ht="60">
      <c r="A398" s="30" t="s">
        <v>45</v>
      </c>
      <c r="B398" s="38"/>
      <c r="E398" s="32" t="s">
        <v>548</v>
      </c>
      <c r="J398" s="39"/>
    </row>
    <row r="399" spans="1:10" ht="15">
      <c r="A399" s="30" t="s">
        <v>47</v>
      </c>
      <c r="B399" s="38"/>
      <c r="E399" s="40" t="s">
        <v>42</v>
      </c>
      <c r="J399" s="39"/>
    </row>
    <row r="400" spans="1:16" ht="30">
      <c r="A400" s="30" t="s">
        <v>40</v>
      </c>
      <c r="B400" s="30">
        <v>97</v>
      </c>
      <c r="C400" s="31" t="s">
        <v>549</v>
      </c>
      <c r="D400" s="30" t="s">
        <v>42</v>
      </c>
      <c r="E400" s="32" t="s">
        <v>550</v>
      </c>
      <c r="F400" s="33" t="s">
        <v>95</v>
      </c>
      <c r="G400" s="34">
        <v>2</v>
      </c>
      <c r="H400" s="35">
        <v>0</v>
      </c>
      <c r="I400" s="36">
        <f>ROUND(G400*H400,P4)</f>
        <v>0</v>
      </c>
      <c r="J400" s="30"/>
      <c r="O400" s="37">
        <f>I400*0.21</f>
        <v>0</v>
      </c>
      <c r="P400">
        <v>3</v>
      </c>
    </row>
    <row r="401" spans="1:10" ht="60">
      <c r="A401" s="30" t="s">
        <v>45</v>
      </c>
      <c r="B401" s="38"/>
      <c r="E401" s="32" t="s">
        <v>551</v>
      </c>
      <c r="J401" s="39"/>
    </row>
    <row r="402" spans="1:10" ht="15">
      <c r="A402" s="30" t="s">
        <v>47</v>
      </c>
      <c r="B402" s="38"/>
      <c r="E402" s="40" t="s">
        <v>42</v>
      </c>
      <c r="J402" s="39"/>
    </row>
    <row r="403" spans="1:16" ht="30">
      <c r="A403" s="30" t="s">
        <v>40</v>
      </c>
      <c r="B403" s="30">
        <v>98</v>
      </c>
      <c r="C403" s="31" t="s">
        <v>552</v>
      </c>
      <c r="D403" s="30" t="s">
        <v>42</v>
      </c>
      <c r="E403" s="32" t="s">
        <v>553</v>
      </c>
      <c r="F403" s="33" t="s">
        <v>95</v>
      </c>
      <c r="G403" s="34">
        <v>2</v>
      </c>
      <c r="H403" s="35">
        <v>0</v>
      </c>
      <c r="I403" s="36">
        <f>ROUND(G403*H403,P4)</f>
        <v>0</v>
      </c>
      <c r="J403" s="30"/>
      <c r="O403" s="37">
        <f>I403*0.21</f>
        <v>0</v>
      </c>
      <c r="P403">
        <v>3</v>
      </c>
    </row>
    <row r="404" spans="1:10" ht="45">
      <c r="A404" s="30" t="s">
        <v>45</v>
      </c>
      <c r="B404" s="38"/>
      <c r="E404" s="32" t="s">
        <v>554</v>
      </c>
      <c r="J404" s="39"/>
    </row>
    <row r="405" spans="1:10" ht="15">
      <c r="A405" s="30" t="s">
        <v>47</v>
      </c>
      <c r="B405" s="38"/>
      <c r="E405" s="40" t="s">
        <v>42</v>
      </c>
      <c r="J405" s="39"/>
    </row>
    <row r="406" spans="1:16" ht="30">
      <c r="A406" s="30" t="s">
        <v>40</v>
      </c>
      <c r="B406" s="30">
        <v>99</v>
      </c>
      <c r="C406" s="31" t="s">
        <v>555</v>
      </c>
      <c r="D406" s="30" t="s">
        <v>42</v>
      </c>
      <c r="E406" s="32" t="s">
        <v>556</v>
      </c>
      <c r="F406" s="33" t="s">
        <v>139</v>
      </c>
      <c r="G406" s="34">
        <v>9.2</v>
      </c>
      <c r="H406" s="35">
        <v>0</v>
      </c>
      <c r="I406" s="36">
        <f>ROUND(G406*H406,P4)</f>
        <v>0</v>
      </c>
      <c r="J406" s="30"/>
      <c r="O406" s="37">
        <f>I406*0.21</f>
        <v>0</v>
      </c>
      <c r="P406">
        <v>3</v>
      </c>
    </row>
    <row r="407" spans="1:10" ht="30">
      <c r="A407" s="30" t="s">
        <v>45</v>
      </c>
      <c r="B407" s="38"/>
      <c r="E407" s="32" t="s">
        <v>557</v>
      </c>
      <c r="J407" s="39"/>
    </row>
    <row r="408" spans="1:10" ht="15">
      <c r="A408" s="30" t="s">
        <v>51</v>
      </c>
      <c r="B408" s="38"/>
      <c r="E408" s="41" t="s">
        <v>558</v>
      </c>
      <c r="J408" s="39"/>
    </row>
    <row r="409" spans="1:10" ht="15">
      <c r="A409" s="30" t="s">
        <v>47</v>
      </c>
      <c r="B409" s="38"/>
      <c r="E409" s="40" t="s">
        <v>42</v>
      </c>
      <c r="J409" s="39"/>
    </row>
    <row r="410" spans="1:16" ht="30">
      <c r="A410" s="30" t="s">
        <v>40</v>
      </c>
      <c r="B410" s="30">
        <v>100</v>
      </c>
      <c r="C410" s="31" t="s">
        <v>559</v>
      </c>
      <c r="D410" s="30" t="s">
        <v>42</v>
      </c>
      <c r="E410" s="32" t="s">
        <v>560</v>
      </c>
      <c r="F410" s="33" t="s">
        <v>139</v>
      </c>
      <c r="G410" s="34">
        <v>24</v>
      </c>
      <c r="H410" s="35">
        <v>0</v>
      </c>
      <c r="I410" s="36">
        <f>ROUND(G410*H410,P4)</f>
        <v>0</v>
      </c>
      <c r="J410" s="30"/>
      <c r="O410" s="37">
        <f>I410*0.21</f>
        <v>0</v>
      </c>
      <c r="P410">
        <v>3</v>
      </c>
    </row>
    <row r="411" spans="1:10" ht="45">
      <c r="A411" s="30" t="s">
        <v>45</v>
      </c>
      <c r="B411" s="38"/>
      <c r="E411" s="32" t="s">
        <v>561</v>
      </c>
      <c r="J411" s="39"/>
    </row>
    <row r="412" spans="1:10" ht="15">
      <c r="A412" s="30" t="s">
        <v>51</v>
      </c>
      <c r="B412" s="38"/>
      <c r="E412" s="41" t="s">
        <v>562</v>
      </c>
      <c r="J412" s="39"/>
    </row>
    <row r="413" spans="1:10" ht="15">
      <c r="A413" s="30" t="s">
        <v>47</v>
      </c>
      <c r="B413" s="38"/>
      <c r="E413" s="32" t="s">
        <v>563</v>
      </c>
      <c r="J413" s="39"/>
    </row>
    <row r="414" spans="1:16" ht="30">
      <c r="A414" s="30" t="s">
        <v>40</v>
      </c>
      <c r="B414" s="30">
        <v>101</v>
      </c>
      <c r="C414" s="31" t="s">
        <v>564</v>
      </c>
      <c r="D414" s="30" t="s">
        <v>42</v>
      </c>
      <c r="E414" s="32" t="s">
        <v>565</v>
      </c>
      <c r="F414" s="33" t="s">
        <v>139</v>
      </c>
      <c r="G414" s="34">
        <v>21.4</v>
      </c>
      <c r="H414" s="35">
        <v>0</v>
      </c>
      <c r="I414" s="36">
        <f>ROUND(G414*H414,P4)</f>
        <v>0</v>
      </c>
      <c r="J414" s="30"/>
      <c r="O414" s="37">
        <f>I414*0.21</f>
        <v>0</v>
      </c>
      <c r="P414">
        <v>3</v>
      </c>
    </row>
    <row r="415" spans="1:10" ht="15">
      <c r="A415" s="30" t="s">
        <v>45</v>
      </c>
      <c r="B415" s="38"/>
      <c r="E415" s="32" t="s">
        <v>566</v>
      </c>
      <c r="J415" s="39"/>
    </row>
    <row r="416" spans="1:10" ht="45">
      <c r="A416" s="30" t="s">
        <v>51</v>
      </c>
      <c r="B416" s="38"/>
      <c r="E416" s="41" t="s">
        <v>567</v>
      </c>
      <c r="J416" s="39"/>
    </row>
    <row r="417" spans="1:10" ht="30">
      <c r="A417" s="30" t="s">
        <v>47</v>
      </c>
      <c r="B417" s="38"/>
      <c r="E417" s="32" t="s">
        <v>568</v>
      </c>
      <c r="J417" s="39"/>
    </row>
    <row r="418" spans="1:16" ht="30">
      <c r="A418" s="30" t="s">
        <v>40</v>
      </c>
      <c r="B418" s="30">
        <v>102</v>
      </c>
      <c r="C418" s="31" t="s">
        <v>569</v>
      </c>
      <c r="D418" s="30" t="s">
        <v>42</v>
      </c>
      <c r="E418" s="32" t="s">
        <v>570</v>
      </c>
      <c r="F418" s="33" t="s">
        <v>139</v>
      </c>
      <c r="G418" s="34">
        <v>24</v>
      </c>
      <c r="H418" s="35">
        <v>0</v>
      </c>
      <c r="I418" s="36">
        <f>ROUND(G418*H418,P4)</f>
        <v>0</v>
      </c>
      <c r="J418" s="30"/>
      <c r="O418" s="37">
        <f>I418*0.21</f>
        <v>0</v>
      </c>
      <c r="P418">
        <v>3</v>
      </c>
    </row>
    <row r="419" spans="1:10" ht="15">
      <c r="A419" s="30" t="s">
        <v>45</v>
      </c>
      <c r="B419" s="38"/>
      <c r="E419" s="32" t="s">
        <v>563</v>
      </c>
      <c r="J419" s="39"/>
    </row>
    <row r="420" spans="1:10" ht="15">
      <c r="A420" s="30" t="s">
        <v>51</v>
      </c>
      <c r="B420" s="38"/>
      <c r="E420" s="41" t="s">
        <v>571</v>
      </c>
      <c r="J420" s="39"/>
    </row>
    <row r="421" spans="1:10" ht="60">
      <c r="A421" s="30" t="s">
        <v>47</v>
      </c>
      <c r="B421" s="38"/>
      <c r="E421" s="32" t="s">
        <v>572</v>
      </c>
      <c r="J421" s="39"/>
    </row>
    <row r="422" spans="1:16" ht="30">
      <c r="A422" s="30" t="s">
        <v>40</v>
      </c>
      <c r="B422" s="30">
        <v>103</v>
      </c>
      <c r="C422" s="31" t="s">
        <v>573</v>
      </c>
      <c r="D422" s="30" t="s">
        <v>42</v>
      </c>
      <c r="E422" s="32" t="s">
        <v>574</v>
      </c>
      <c r="F422" s="33" t="s">
        <v>139</v>
      </c>
      <c r="G422" s="34">
        <v>21.4</v>
      </c>
      <c r="H422" s="35">
        <v>0</v>
      </c>
      <c r="I422" s="36">
        <f>ROUND(G422*H422,P4)</f>
        <v>0</v>
      </c>
      <c r="J422" s="30"/>
      <c r="O422" s="37">
        <f>I422*0.21</f>
        <v>0</v>
      </c>
      <c r="P422">
        <v>3</v>
      </c>
    </row>
    <row r="423" spans="1:10" ht="75">
      <c r="A423" s="30" t="s">
        <v>45</v>
      </c>
      <c r="B423" s="38"/>
      <c r="E423" s="32" t="s">
        <v>575</v>
      </c>
      <c r="J423" s="39"/>
    </row>
    <row r="424" spans="1:10" ht="45">
      <c r="A424" s="30" t="s">
        <v>51</v>
      </c>
      <c r="B424" s="38"/>
      <c r="E424" s="41" t="s">
        <v>567</v>
      </c>
      <c r="J424" s="39"/>
    </row>
    <row r="425" spans="1:10" ht="60">
      <c r="A425" s="30" t="s">
        <v>47</v>
      </c>
      <c r="B425" s="38"/>
      <c r="E425" s="32" t="s">
        <v>572</v>
      </c>
      <c r="J425" s="39"/>
    </row>
    <row r="426" spans="1:10" ht="15">
      <c r="A426" s="24" t="s">
        <v>37</v>
      </c>
      <c r="B426" s="25"/>
      <c r="C426" s="26" t="s">
        <v>576</v>
      </c>
      <c r="D426" s="27"/>
      <c r="E426" s="24" t="s">
        <v>577</v>
      </c>
      <c r="F426" s="27"/>
      <c r="G426" s="27"/>
      <c r="H426" s="27"/>
      <c r="I426" s="28">
        <f>SUMIFS(I427:I496,A427:A496,"P")</f>
        <v>0</v>
      </c>
      <c r="J426" s="29"/>
    </row>
    <row r="427" spans="1:16" ht="15">
      <c r="A427" s="30" t="s">
        <v>40</v>
      </c>
      <c r="B427" s="30">
        <v>104</v>
      </c>
      <c r="C427" s="31" t="s">
        <v>578</v>
      </c>
      <c r="D427" s="30" t="s">
        <v>42</v>
      </c>
      <c r="E427" s="32" t="s">
        <v>579</v>
      </c>
      <c r="F427" s="33" t="s">
        <v>155</v>
      </c>
      <c r="G427" s="34">
        <v>0.076</v>
      </c>
      <c r="H427" s="35">
        <v>0</v>
      </c>
      <c r="I427" s="36">
        <f>ROUND(G427*H427,P4)</f>
        <v>0</v>
      </c>
      <c r="J427" s="30"/>
      <c r="O427" s="37">
        <f>I427*0.21</f>
        <v>0</v>
      </c>
      <c r="P427">
        <v>3</v>
      </c>
    </row>
    <row r="428" spans="1:10" ht="30">
      <c r="A428" s="30" t="s">
        <v>45</v>
      </c>
      <c r="B428" s="38"/>
      <c r="E428" s="32" t="s">
        <v>580</v>
      </c>
      <c r="J428" s="39"/>
    </row>
    <row r="429" spans="1:10" ht="15">
      <c r="A429" s="30" t="s">
        <v>51</v>
      </c>
      <c r="B429" s="38"/>
      <c r="E429" s="41" t="s">
        <v>581</v>
      </c>
      <c r="J429" s="39"/>
    </row>
    <row r="430" spans="1:10" ht="75">
      <c r="A430" s="30" t="s">
        <v>47</v>
      </c>
      <c r="B430" s="38"/>
      <c r="E430" s="32" t="s">
        <v>582</v>
      </c>
      <c r="J430" s="39"/>
    </row>
    <row r="431" spans="1:16" ht="30">
      <c r="A431" s="30" t="s">
        <v>40</v>
      </c>
      <c r="B431" s="30">
        <v>105</v>
      </c>
      <c r="C431" s="31" t="s">
        <v>583</v>
      </c>
      <c r="D431" s="30" t="s">
        <v>42</v>
      </c>
      <c r="E431" s="32" t="s">
        <v>584</v>
      </c>
      <c r="F431" s="33" t="s">
        <v>139</v>
      </c>
      <c r="G431" s="34">
        <v>21</v>
      </c>
      <c r="H431" s="35">
        <v>0</v>
      </c>
      <c r="I431" s="36">
        <f>ROUND(G431*H431,P4)</f>
        <v>0</v>
      </c>
      <c r="J431" s="30"/>
      <c r="O431" s="37">
        <f>I431*0.21</f>
        <v>0</v>
      </c>
      <c r="P431">
        <v>3</v>
      </c>
    </row>
    <row r="432" spans="1:10" ht="30">
      <c r="A432" s="30" t="s">
        <v>45</v>
      </c>
      <c r="B432" s="38"/>
      <c r="E432" s="32" t="s">
        <v>585</v>
      </c>
      <c r="J432" s="39"/>
    </row>
    <row r="433" spans="1:10" ht="15">
      <c r="A433" s="30" t="s">
        <v>51</v>
      </c>
      <c r="B433" s="38"/>
      <c r="E433" s="41" t="s">
        <v>586</v>
      </c>
      <c r="J433" s="39"/>
    </row>
    <row r="434" spans="1:10" ht="345">
      <c r="A434" s="30" t="s">
        <v>47</v>
      </c>
      <c r="B434" s="38"/>
      <c r="E434" s="32" t="s">
        <v>587</v>
      </c>
      <c r="J434" s="39"/>
    </row>
    <row r="435" spans="1:16" ht="15">
      <c r="A435" s="30" t="s">
        <v>40</v>
      </c>
      <c r="B435" s="30">
        <v>106</v>
      </c>
      <c r="C435" s="31" t="s">
        <v>588</v>
      </c>
      <c r="D435" s="30" t="s">
        <v>54</v>
      </c>
      <c r="E435" s="32" t="s">
        <v>589</v>
      </c>
      <c r="F435" s="33" t="s">
        <v>178</v>
      </c>
      <c r="G435" s="34">
        <v>0.749</v>
      </c>
      <c r="H435" s="35">
        <v>0</v>
      </c>
      <c r="I435" s="36">
        <f>ROUND(G435*H435,P4)</f>
        <v>0</v>
      </c>
      <c r="J435" s="30"/>
      <c r="O435" s="37">
        <f>I435*0.21</f>
        <v>0</v>
      </c>
      <c r="P435">
        <v>3</v>
      </c>
    </row>
    <row r="436" spans="1:10" ht="30">
      <c r="A436" s="30" t="s">
        <v>45</v>
      </c>
      <c r="B436" s="38"/>
      <c r="E436" s="32" t="s">
        <v>590</v>
      </c>
      <c r="J436" s="39"/>
    </row>
    <row r="437" spans="1:10" ht="15">
      <c r="A437" s="30" t="s">
        <v>51</v>
      </c>
      <c r="B437" s="38"/>
      <c r="E437" s="41" t="s">
        <v>591</v>
      </c>
      <c r="J437" s="39"/>
    </row>
    <row r="438" spans="1:10" ht="210">
      <c r="A438" s="30" t="s">
        <v>47</v>
      </c>
      <c r="B438" s="38"/>
      <c r="E438" s="32" t="s">
        <v>592</v>
      </c>
      <c r="J438" s="39"/>
    </row>
    <row r="439" spans="1:16" ht="15">
      <c r="A439" s="30" t="s">
        <v>40</v>
      </c>
      <c r="B439" s="30">
        <v>107</v>
      </c>
      <c r="C439" s="31" t="s">
        <v>593</v>
      </c>
      <c r="D439" s="30" t="s">
        <v>42</v>
      </c>
      <c r="E439" s="32" t="s">
        <v>594</v>
      </c>
      <c r="F439" s="33" t="s">
        <v>151</v>
      </c>
      <c r="G439" s="34">
        <v>945</v>
      </c>
      <c r="H439" s="35">
        <v>0</v>
      </c>
      <c r="I439" s="36">
        <f>ROUND(G439*H439,P4)</f>
        <v>0</v>
      </c>
      <c r="J439" s="30"/>
      <c r="O439" s="37">
        <f>I439*0.21</f>
        <v>0</v>
      </c>
      <c r="P439">
        <v>3</v>
      </c>
    </row>
    <row r="440" spans="1:10" ht="30">
      <c r="A440" s="30" t="s">
        <v>45</v>
      </c>
      <c r="B440" s="38"/>
      <c r="E440" s="32" t="s">
        <v>595</v>
      </c>
      <c r="J440" s="39"/>
    </row>
    <row r="441" spans="1:10" ht="15">
      <c r="A441" s="30" t="s">
        <v>51</v>
      </c>
      <c r="B441" s="38"/>
      <c r="E441" s="41" t="s">
        <v>596</v>
      </c>
      <c r="J441" s="39"/>
    </row>
    <row r="442" spans="1:10" ht="15">
      <c r="A442" s="30" t="s">
        <v>47</v>
      </c>
      <c r="B442" s="38"/>
      <c r="E442" s="40" t="s">
        <v>42</v>
      </c>
      <c r="J442" s="39"/>
    </row>
    <row r="443" spans="1:16" ht="15">
      <c r="A443" s="30" t="s">
        <v>40</v>
      </c>
      <c r="B443" s="30">
        <v>108</v>
      </c>
      <c r="C443" s="31" t="s">
        <v>597</v>
      </c>
      <c r="D443" s="30" t="s">
        <v>42</v>
      </c>
      <c r="E443" s="32" t="s">
        <v>598</v>
      </c>
      <c r="F443" s="33" t="s">
        <v>95</v>
      </c>
      <c r="G443" s="34">
        <v>2</v>
      </c>
      <c r="H443" s="35">
        <v>0</v>
      </c>
      <c r="I443" s="36">
        <f>ROUND(G443*H443,P4)</f>
        <v>0</v>
      </c>
      <c r="J443" s="30"/>
      <c r="O443" s="37">
        <f>I443*0.21</f>
        <v>0</v>
      </c>
      <c r="P443">
        <v>3</v>
      </c>
    </row>
    <row r="444" spans="1:10" ht="15">
      <c r="A444" s="30" t="s">
        <v>45</v>
      </c>
      <c r="B444" s="38"/>
      <c r="E444" s="32" t="s">
        <v>599</v>
      </c>
      <c r="J444" s="39"/>
    </row>
    <row r="445" spans="1:10" ht="15">
      <c r="A445" s="30" t="s">
        <v>47</v>
      </c>
      <c r="B445" s="38"/>
      <c r="E445" s="40" t="s">
        <v>42</v>
      </c>
      <c r="J445" s="39"/>
    </row>
    <row r="446" spans="1:16" ht="30">
      <c r="A446" s="30" t="s">
        <v>40</v>
      </c>
      <c r="B446" s="30">
        <v>109</v>
      </c>
      <c r="C446" s="31" t="s">
        <v>600</v>
      </c>
      <c r="D446" s="30" t="s">
        <v>42</v>
      </c>
      <c r="E446" s="32" t="s">
        <v>601</v>
      </c>
      <c r="F446" s="33" t="s">
        <v>178</v>
      </c>
      <c r="G446" s="34">
        <v>33.6</v>
      </c>
      <c r="H446" s="35">
        <v>0</v>
      </c>
      <c r="I446" s="36">
        <f>ROUND(G446*H446,P4)</f>
        <v>0</v>
      </c>
      <c r="J446" s="30"/>
      <c r="O446" s="37">
        <f>I446*0.21</f>
        <v>0</v>
      </c>
      <c r="P446">
        <v>3</v>
      </c>
    </row>
    <row r="447" spans="1:10" ht="60">
      <c r="A447" s="30" t="s">
        <v>45</v>
      </c>
      <c r="B447" s="38"/>
      <c r="E447" s="32" t="s">
        <v>602</v>
      </c>
      <c r="J447" s="39"/>
    </row>
    <row r="448" spans="1:10" ht="15">
      <c r="A448" s="30" t="s">
        <v>51</v>
      </c>
      <c r="B448" s="38"/>
      <c r="E448" s="41" t="s">
        <v>603</v>
      </c>
      <c r="J448" s="39"/>
    </row>
    <row r="449" spans="1:10" ht="30">
      <c r="A449" s="30" t="s">
        <v>47</v>
      </c>
      <c r="B449" s="38"/>
      <c r="E449" s="32" t="s">
        <v>604</v>
      </c>
      <c r="J449" s="39"/>
    </row>
    <row r="450" spans="1:16" ht="30">
      <c r="A450" s="30" t="s">
        <v>40</v>
      </c>
      <c r="B450" s="30">
        <v>110</v>
      </c>
      <c r="C450" s="31" t="s">
        <v>605</v>
      </c>
      <c r="D450" s="30" t="s">
        <v>42</v>
      </c>
      <c r="E450" s="32" t="s">
        <v>606</v>
      </c>
      <c r="F450" s="33" t="s">
        <v>178</v>
      </c>
      <c r="G450" s="34">
        <v>33.6</v>
      </c>
      <c r="H450" s="35">
        <v>0</v>
      </c>
      <c r="I450" s="36">
        <f>ROUND(G450*H450,P4)</f>
        <v>0</v>
      </c>
      <c r="J450" s="30"/>
      <c r="O450" s="37">
        <f>I450*0.21</f>
        <v>0</v>
      </c>
      <c r="P450">
        <v>3</v>
      </c>
    </row>
    <row r="451" spans="1:10" ht="60">
      <c r="A451" s="30" t="s">
        <v>45</v>
      </c>
      <c r="B451" s="38"/>
      <c r="E451" s="32" t="s">
        <v>607</v>
      </c>
      <c r="J451" s="39"/>
    </row>
    <row r="452" spans="1:10" ht="15">
      <c r="A452" s="30" t="s">
        <v>51</v>
      </c>
      <c r="B452" s="38"/>
      <c r="E452" s="41" t="s">
        <v>603</v>
      </c>
      <c r="J452" s="39"/>
    </row>
    <row r="453" spans="1:10" ht="30">
      <c r="A453" s="30" t="s">
        <v>47</v>
      </c>
      <c r="B453" s="38"/>
      <c r="E453" s="32" t="s">
        <v>604</v>
      </c>
      <c r="J453" s="39"/>
    </row>
    <row r="454" spans="1:16" ht="15">
      <c r="A454" s="30" t="s">
        <v>40</v>
      </c>
      <c r="B454" s="30">
        <v>111</v>
      </c>
      <c r="C454" s="31" t="s">
        <v>608</v>
      </c>
      <c r="D454" s="30" t="s">
        <v>42</v>
      </c>
      <c r="E454" s="32" t="s">
        <v>609</v>
      </c>
      <c r="F454" s="33" t="s">
        <v>178</v>
      </c>
      <c r="G454" s="34">
        <v>33.6</v>
      </c>
      <c r="H454" s="35">
        <v>0</v>
      </c>
      <c r="I454" s="36">
        <f>ROUND(G454*H454,P4)</f>
        <v>0</v>
      </c>
      <c r="J454" s="30"/>
      <c r="O454" s="37">
        <f>I454*0.21</f>
        <v>0</v>
      </c>
      <c r="P454">
        <v>3</v>
      </c>
    </row>
    <row r="455" spans="1:10" ht="60">
      <c r="A455" s="30" t="s">
        <v>45</v>
      </c>
      <c r="B455" s="38"/>
      <c r="E455" s="32" t="s">
        <v>610</v>
      </c>
      <c r="J455" s="39"/>
    </row>
    <row r="456" spans="1:10" ht="15">
      <c r="A456" s="30" t="s">
        <v>51</v>
      </c>
      <c r="B456" s="38"/>
      <c r="E456" s="41" t="s">
        <v>603</v>
      </c>
      <c r="J456" s="39"/>
    </row>
    <row r="457" spans="1:10" ht="45">
      <c r="A457" s="30" t="s">
        <v>47</v>
      </c>
      <c r="B457" s="38"/>
      <c r="E457" s="32" t="s">
        <v>611</v>
      </c>
      <c r="J457" s="39"/>
    </row>
    <row r="458" spans="1:16" ht="15">
      <c r="A458" s="30" t="s">
        <v>40</v>
      </c>
      <c r="B458" s="30">
        <v>112</v>
      </c>
      <c r="C458" s="31" t="s">
        <v>612</v>
      </c>
      <c r="D458" s="30" t="s">
        <v>102</v>
      </c>
      <c r="E458" s="32" t="s">
        <v>613</v>
      </c>
      <c r="F458" s="33" t="s">
        <v>178</v>
      </c>
      <c r="G458" s="34">
        <v>33.6</v>
      </c>
      <c r="H458" s="35">
        <v>0</v>
      </c>
      <c r="I458" s="36">
        <f>ROUND(G458*H458,P4)</f>
        <v>0</v>
      </c>
      <c r="J458" s="30"/>
      <c r="O458" s="37">
        <f>I458*0.21</f>
        <v>0</v>
      </c>
      <c r="P458">
        <v>3</v>
      </c>
    </row>
    <row r="459" spans="1:10" ht="60">
      <c r="A459" s="30" t="s">
        <v>45</v>
      </c>
      <c r="B459" s="38"/>
      <c r="E459" s="32" t="s">
        <v>614</v>
      </c>
      <c r="J459" s="39"/>
    </row>
    <row r="460" spans="1:10" ht="15">
      <c r="A460" s="30" t="s">
        <v>51</v>
      </c>
      <c r="B460" s="38"/>
      <c r="E460" s="41" t="s">
        <v>603</v>
      </c>
      <c r="J460" s="39"/>
    </row>
    <row r="461" spans="1:10" ht="15">
      <c r="A461" s="30" t="s">
        <v>47</v>
      </c>
      <c r="B461" s="38"/>
      <c r="E461" s="40" t="s">
        <v>42</v>
      </c>
      <c r="J461" s="39"/>
    </row>
    <row r="462" spans="1:16" ht="30">
      <c r="A462" s="30" t="s">
        <v>40</v>
      </c>
      <c r="B462" s="30">
        <v>113</v>
      </c>
      <c r="C462" s="31" t="s">
        <v>615</v>
      </c>
      <c r="D462" s="30" t="s">
        <v>42</v>
      </c>
      <c r="E462" s="32" t="s">
        <v>616</v>
      </c>
      <c r="F462" s="33" t="s">
        <v>139</v>
      </c>
      <c r="G462" s="34">
        <v>8.2</v>
      </c>
      <c r="H462" s="35">
        <v>0</v>
      </c>
      <c r="I462" s="36">
        <f>ROUND(G462*H462,P4)</f>
        <v>0</v>
      </c>
      <c r="J462" s="30"/>
      <c r="O462" s="37">
        <f>I462*0.21</f>
        <v>0</v>
      </c>
      <c r="P462">
        <v>3</v>
      </c>
    </row>
    <row r="463" spans="1:10" ht="30">
      <c r="A463" s="30" t="s">
        <v>45</v>
      </c>
      <c r="B463" s="38"/>
      <c r="E463" s="32" t="s">
        <v>617</v>
      </c>
      <c r="J463" s="39"/>
    </row>
    <row r="464" spans="1:10" ht="15">
      <c r="A464" s="30" t="s">
        <v>51</v>
      </c>
      <c r="B464" s="38"/>
      <c r="E464" s="41" t="s">
        <v>618</v>
      </c>
      <c r="J464" s="39"/>
    </row>
    <row r="465" spans="1:10" ht="15">
      <c r="A465" s="30" t="s">
        <v>47</v>
      </c>
      <c r="B465" s="38"/>
      <c r="E465" s="40" t="s">
        <v>42</v>
      </c>
      <c r="J465" s="39"/>
    </row>
    <row r="466" spans="1:16" ht="30">
      <c r="A466" s="30" t="s">
        <v>40</v>
      </c>
      <c r="B466" s="30">
        <v>114</v>
      </c>
      <c r="C466" s="31" t="s">
        <v>619</v>
      </c>
      <c r="D466" s="30" t="s">
        <v>42</v>
      </c>
      <c r="E466" s="32" t="s">
        <v>620</v>
      </c>
      <c r="F466" s="33" t="s">
        <v>95</v>
      </c>
      <c r="G466" s="34">
        <v>72</v>
      </c>
      <c r="H466" s="35">
        <v>0</v>
      </c>
      <c r="I466" s="36">
        <f>ROUND(G466*H466,P4)</f>
        <v>0</v>
      </c>
      <c r="J466" s="30"/>
      <c r="O466" s="37">
        <f>I466*0.21</f>
        <v>0</v>
      </c>
      <c r="P466">
        <v>3</v>
      </c>
    </row>
    <row r="467" spans="1:10" ht="30">
      <c r="A467" s="30" t="s">
        <v>45</v>
      </c>
      <c r="B467" s="38"/>
      <c r="E467" s="32" t="s">
        <v>621</v>
      </c>
      <c r="J467" s="39"/>
    </row>
    <row r="468" spans="1:10" ht="45">
      <c r="A468" s="30" t="s">
        <v>51</v>
      </c>
      <c r="B468" s="38"/>
      <c r="E468" s="41" t="s">
        <v>622</v>
      </c>
      <c r="J468" s="39"/>
    </row>
    <row r="469" spans="1:10" ht="15">
      <c r="A469" s="30" t="s">
        <v>47</v>
      </c>
      <c r="B469" s="38"/>
      <c r="E469" s="40" t="s">
        <v>42</v>
      </c>
      <c r="J469" s="39"/>
    </row>
    <row r="470" spans="1:16" ht="15">
      <c r="A470" s="30" t="s">
        <v>40</v>
      </c>
      <c r="B470" s="30">
        <v>115</v>
      </c>
      <c r="C470" s="31" t="s">
        <v>623</v>
      </c>
      <c r="D470" s="30" t="s">
        <v>42</v>
      </c>
      <c r="E470" s="32" t="s">
        <v>624</v>
      </c>
      <c r="F470" s="33" t="s">
        <v>151</v>
      </c>
      <c r="G470" s="34">
        <v>3.72</v>
      </c>
      <c r="H470" s="35">
        <v>0</v>
      </c>
      <c r="I470" s="36">
        <f>ROUND(G470*H470,P4)</f>
        <v>0</v>
      </c>
      <c r="J470" s="30"/>
      <c r="O470" s="37">
        <f>I470*0.21</f>
        <v>0</v>
      </c>
      <c r="P470">
        <v>3</v>
      </c>
    </row>
    <row r="471" spans="1:10" ht="15">
      <c r="A471" s="30" t="s">
        <v>45</v>
      </c>
      <c r="B471" s="38"/>
      <c r="E471" s="32" t="s">
        <v>625</v>
      </c>
      <c r="J471" s="39"/>
    </row>
    <row r="472" spans="1:10" ht="15">
      <c r="A472" s="30" t="s">
        <v>51</v>
      </c>
      <c r="B472" s="38"/>
      <c r="E472" s="41" t="s">
        <v>626</v>
      </c>
      <c r="J472" s="39"/>
    </row>
    <row r="473" spans="1:10" ht="409.5">
      <c r="A473" s="30" t="s">
        <v>47</v>
      </c>
      <c r="B473" s="38"/>
      <c r="E473" s="32" t="s">
        <v>627</v>
      </c>
      <c r="J473" s="39"/>
    </row>
    <row r="474" spans="1:16" ht="15">
      <c r="A474" s="30" t="s">
        <v>40</v>
      </c>
      <c r="B474" s="30">
        <v>116</v>
      </c>
      <c r="C474" s="31" t="s">
        <v>628</v>
      </c>
      <c r="D474" s="30" t="s">
        <v>54</v>
      </c>
      <c r="E474" s="32" t="s">
        <v>629</v>
      </c>
      <c r="F474" s="33" t="s">
        <v>95</v>
      </c>
      <c r="G474" s="34">
        <v>20</v>
      </c>
      <c r="H474" s="35">
        <v>0</v>
      </c>
      <c r="I474" s="36">
        <f>ROUND(G474*H474,P4)</f>
        <v>0</v>
      </c>
      <c r="J474" s="30"/>
      <c r="O474" s="37">
        <f>I474*0.21</f>
        <v>0</v>
      </c>
      <c r="P474">
        <v>3</v>
      </c>
    </row>
    <row r="475" spans="1:10" ht="45">
      <c r="A475" s="30" t="s">
        <v>45</v>
      </c>
      <c r="B475" s="38"/>
      <c r="E475" s="32" t="s">
        <v>630</v>
      </c>
      <c r="J475" s="39"/>
    </row>
    <row r="476" spans="1:10" ht="15">
      <c r="A476" s="30" t="s">
        <v>51</v>
      </c>
      <c r="B476" s="38"/>
      <c r="E476" s="41" t="s">
        <v>631</v>
      </c>
      <c r="J476" s="39"/>
    </row>
    <row r="477" spans="1:10" ht="15">
      <c r="A477" s="30" t="s">
        <v>47</v>
      </c>
      <c r="B477" s="38"/>
      <c r="E477" s="40" t="s">
        <v>42</v>
      </c>
      <c r="J477" s="39"/>
    </row>
    <row r="478" spans="1:16" ht="15">
      <c r="A478" s="30" t="s">
        <v>40</v>
      </c>
      <c r="B478" s="30">
        <v>117</v>
      </c>
      <c r="C478" s="31" t="s">
        <v>632</v>
      </c>
      <c r="D478" s="30" t="s">
        <v>42</v>
      </c>
      <c r="E478" s="32" t="s">
        <v>633</v>
      </c>
      <c r="F478" s="33" t="s">
        <v>95</v>
      </c>
      <c r="G478" s="34">
        <v>48</v>
      </c>
      <c r="H478" s="35">
        <v>0</v>
      </c>
      <c r="I478" s="36">
        <f>ROUND(G478*H478,P4)</f>
        <v>0</v>
      </c>
      <c r="J478" s="30"/>
      <c r="O478" s="37">
        <f>I478*0.21</f>
        <v>0</v>
      </c>
      <c r="P478">
        <v>3</v>
      </c>
    </row>
    <row r="479" spans="1:10" ht="45">
      <c r="A479" s="30" t="s">
        <v>45</v>
      </c>
      <c r="B479" s="38"/>
      <c r="E479" s="32" t="s">
        <v>634</v>
      </c>
      <c r="J479" s="39"/>
    </row>
    <row r="480" spans="1:10" ht="15">
      <c r="A480" s="30" t="s">
        <v>51</v>
      </c>
      <c r="B480" s="38"/>
      <c r="E480" s="41" t="s">
        <v>635</v>
      </c>
      <c r="J480" s="39"/>
    </row>
    <row r="481" spans="1:10" ht="15">
      <c r="A481" s="30" t="s">
        <v>47</v>
      </c>
      <c r="B481" s="38"/>
      <c r="E481" s="40" t="s">
        <v>42</v>
      </c>
      <c r="J481" s="39"/>
    </row>
    <row r="482" spans="1:16" ht="15">
      <c r="A482" s="30" t="s">
        <v>40</v>
      </c>
      <c r="B482" s="30">
        <v>118</v>
      </c>
      <c r="C482" s="31" t="s">
        <v>636</v>
      </c>
      <c r="D482" s="30" t="s">
        <v>42</v>
      </c>
      <c r="E482" s="32" t="s">
        <v>637</v>
      </c>
      <c r="F482" s="33" t="s">
        <v>638</v>
      </c>
      <c r="G482" s="34">
        <v>1</v>
      </c>
      <c r="H482" s="35">
        <v>0</v>
      </c>
      <c r="I482" s="36">
        <f>ROUND(G482*H482,P4)</f>
        <v>0</v>
      </c>
      <c r="J482" s="30"/>
      <c r="O482" s="37">
        <f>I482*0.21</f>
        <v>0</v>
      </c>
      <c r="P482">
        <v>3</v>
      </c>
    </row>
    <row r="483" spans="1:10" ht="15">
      <c r="A483" s="30" t="s">
        <v>45</v>
      </c>
      <c r="B483" s="38"/>
      <c r="E483" s="40" t="s">
        <v>42</v>
      </c>
      <c r="J483" s="39"/>
    </row>
    <row r="484" spans="1:10" ht="15">
      <c r="A484" s="30" t="s">
        <v>47</v>
      </c>
      <c r="B484" s="38"/>
      <c r="E484" s="40" t="s">
        <v>42</v>
      </c>
      <c r="J484" s="39"/>
    </row>
    <row r="485" spans="1:16" ht="15">
      <c r="A485" s="30" t="s">
        <v>40</v>
      </c>
      <c r="B485" s="30">
        <v>119</v>
      </c>
      <c r="C485" s="31" t="s">
        <v>639</v>
      </c>
      <c r="D485" s="30" t="s">
        <v>42</v>
      </c>
      <c r="E485" s="32" t="s">
        <v>640</v>
      </c>
      <c r="F485" s="33" t="s">
        <v>95</v>
      </c>
      <c r="G485" s="34">
        <v>48</v>
      </c>
      <c r="H485" s="35">
        <v>0</v>
      </c>
      <c r="I485" s="36">
        <f>ROUND(G485*H485,P4)</f>
        <v>0</v>
      </c>
      <c r="J485" s="30"/>
      <c r="O485" s="37">
        <f>I485*0.21</f>
        <v>0</v>
      </c>
      <c r="P485">
        <v>3</v>
      </c>
    </row>
    <row r="486" spans="1:10" ht="45">
      <c r="A486" s="30" t="s">
        <v>45</v>
      </c>
      <c r="B486" s="38"/>
      <c r="E486" s="32" t="s">
        <v>641</v>
      </c>
      <c r="J486" s="39"/>
    </row>
    <row r="487" spans="1:10" ht="15">
      <c r="A487" s="30" t="s">
        <v>51</v>
      </c>
      <c r="B487" s="38"/>
      <c r="E487" s="41" t="s">
        <v>642</v>
      </c>
      <c r="J487" s="39"/>
    </row>
    <row r="488" spans="1:10" ht="120">
      <c r="A488" s="30" t="s">
        <v>47</v>
      </c>
      <c r="B488" s="38"/>
      <c r="E488" s="32" t="s">
        <v>643</v>
      </c>
      <c r="J488" s="39"/>
    </row>
    <row r="489" spans="1:16" ht="30">
      <c r="A489" s="30" t="s">
        <v>40</v>
      </c>
      <c r="B489" s="30">
        <v>120</v>
      </c>
      <c r="C489" s="31" t="s">
        <v>644</v>
      </c>
      <c r="D489" s="30" t="s">
        <v>42</v>
      </c>
      <c r="E489" s="32" t="s">
        <v>645</v>
      </c>
      <c r="F489" s="33" t="s">
        <v>139</v>
      </c>
      <c r="G489" s="34">
        <v>4</v>
      </c>
      <c r="H489" s="35">
        <v>0</v>
      </c>
      <c r="I489" s="36">
        <f>ROUND(G489*H489,P4)</f>
        <v>0</v>
      </c>
      <c r="J489" s="30"/>
      <c r="O489" s="37">
        <f>I489*0.21</f>
        <v>0</v>
      </c>
      <c r="P489">
        <v>3</v>
      </c>
    </row>
    <row r="490" spans="1:10" ht="75">
      <c r="A490" s="30" t="s">
        <v>45</v>
      </c>
      <c r="B490" s="38"/>
      <c r="E490" s="32" t="s">
        <v>646</v>
      </c>
      <c r="J490" s="39"/>
    </row>
    <row r="491" spans="1:10" ht="15">
      <c r="A491" s="30" t="s">
        <v>51</v>
      </c>
      <c r="B491" s="38"/>
      <c r="E491" s="41" t="s">
        <v>647</v>
      </c>
      <c r="J491" s="39"/>
    </row>
    <row r="492" spans="1:10" ht="105">
      <c r="A492" s="30" t="s">
        <v>47</v>
      </c>
      <c r="B492" s="38"/>
      <c r="E492" s="32" t="s">
        <v>648</v>
      </c>
      <c r="J492" s="39"/>
    </row>
    <row r="493" spans="1:16" ht="15">
      <c r="A493" s="30" t="s">
        <v>40</v>
      </c>
      <c r="B493" s="30">
        <v>121</v>
      </c>
      <c r="C493" s="31" t="s">
        <v>649</v>
      </c>
      <c r="D493" s="30" t="s">
        <v>42</v>
      </c>
      <c r="E493" s="32" t="s">
        <v>650</v>
      </c>
      <c r="F493" s="33" t="s">
        <v>139</v>
      </c>
      <c r="G493" s="34">
        <v>2</v>
      </c>
      <c r="H493" s="35">
        <v>0</v>
      </c>
      <c r="I493" s="36">
        <f>ROUND(G493*H493,P4)</f>
        <v>0</v>
      </c>
      <c r="J493" s="30"/>
      <c r="O493" s="37">
        <f>I493*0.21</f>
        <v>0</v>
      </c>
      <c r="P493">
        <v>3</v>
      </c>
    </row>
    <row r="494" spans="1:10" ht="30">
      <c r="A494" s="30" t="s">
        <v>45</v>
      </c>
      <c r="B494" s="38"/>
      <c r="E494" s="32" t="s">
        <v>617</v>
      </c>
      <c r="J494" s="39"/>
    </row>
    <row r="495" spans="1:10" ht="15">
      <c r="A495" s="30" t="s">
        <v>51</v>
      </c>
      <c r="B495" s="38"/>
      <c r="E495" s="41" t="s">
        <v>651</v>
      </c>
      <c r="J495" s="39"/>
    </row>
    <row r="496" spans="1:10" ht="15">
      <c r="A496" s="30" t="s">
        <v>47</v>
      </c>
      <c r="B496" s="38"/>
      <c r="E496" s="40" t="s">
        <v>42</v>
      </c>
      <c r="J496" s="39"/>
    </row>
    <row r="497" spans="1:10" ht="15">
      <c r="A497" s="24" t="s">
        <v>37</v>
      </c>
      <c r="B497" s="25"/>
      <c r="C497" s="26" t="s">
        <v>652</v>
      </c>
      <c r="D497" s="27"/>
      <c r="E497" s="24" t="s">
        <v>653</v>
      </c>
      <c r="F497" s="27"/>
      <c r="G497" s="27"/>
      <c r="H497" s="27"/>
      <c r="I497" s="28">
        <f>SUMIFS(I498:I524,A498:A524,"P")</f>
        <v>0</v>
      </c>
      <c r="J497" s="29"/>
    </row>
    <row r="498" spans="1:16" ht="15">
      <c r="A498" s="30" t="s">
        <v>40</v>
      </c>
      <c r="B498" s="30">
        <v>122</v>
      </c>
      <c r="C498" s="31" t="s">
        <v>654</v>
      </c>
      <c r="D498" s="30" t="s">
        <v>42</v>
      </c>
      <c r="E498" s="32" t="s">
        <v>655</v>
      </c>
      <c r="F498" s="33" t="s">
        <v>178</v>
      </c>
      <c r="G498" s="34">
        <v>180</v>
      </c>
      <c r="H498" s="35">
        <v>0</v>
      </c>
      <c r="I498" s="36">
        <f>ROUND(G498*H498,P4)</f>
        <v>0</v>
      </c>
      <c r="J498" s="30"/>
      <c r="O498" s="37">
        <f>I498*0.21</f>
        <v>0</v>
      </c>
      <c r="P498">
        <v>3</v>
      </c>
    </row>
    <row r="499" spans="1:10" ht="15">
      <c r="A499" s="30" t="s">
        <v>45</v>
      </c>
      <c r="B499" s="38"/>
      <c r="E499" s="32" t="s">
        <v>656</v>
      </c>
      <c r="J499" s="39"/>
    </row>
    <row r="500" spans="1:10" ht="15">
      <c r="A500" s="30" t="s">
        <v>51</v>
      </c>
      <c r="B500" s="38"/>
      <c r="E500" s="41" t="s">
        <v>657</v>
      </c>
      <c r="J500" s="39"/>
    </row>
    <row r="501" spans="1:10" ht="15">
      <c r="A501" s="30" t="s">
        <v>47</v>
      </c>
      <c r="B501" s="38"/>
      <c r="E501" s="40" t="s">
        <v>42</v>
      </c>
      <c r="J501" s="39"/>
    </row>
    <row r="502" spans="1:16" ht="30">
      <c r="A502" s="30" t="s">
        <v>40</v>
      </c>
      <c r="B502" s="30">
        <v>123</v>
      </c>
      <c r="C502" s="31" t="s">
        <v>658</v>
      </c>
      <c r="D502" s="30" t="s">
        <v>42</v>
      </c>
      <c r="E502" s="32" t="s">
        <v>659</v>
      </c>
      <c r="F502" s="33" t="s">
        <v>178</v>
      </c>
      <c r="G502" s="34">
        <v>187.467</v>
      </c>
      <c r="H502" s="35">
        <v>0</v>
      </c>
      <c r="I502" s="36">
        <f>ROUND(G502*H502,P4)</f>
        <v>0</v>
      </c>
      <c r="J502" s="30"/>
      <c r="O502" s="37">
        <f>I502*0.21</f>
        <v>0</v>
      </c>
      <c r="P502">
        <v>3</v>
      </c>
    </row>
    <row r="503" spans="1:10" ht="30">
      <c r="A503" s="30" t="s">
        <v>45</v>
      </c>
      <c r="B503" s="38"/>
      <c r="E503" s="32" t="s">
        <v>660</v>
      </c>
      <c r="J503" s="39"/>
    </row>
    <row r="504" spans="1:10" ht="15">
      <c r="A504" s="30" t="s">
        <v>51</v>
      </c>
      <c r="B504" s="38"/>
      <c r="E504" s="41" t="s">
        <v>661</v>
      </c>
      <c r="J504" s="39"/>
    </row>
    <row r="505" spans="1:10" ht="30">
      <c r="A505" s="30" t="s">
        <v>47</v>
      </c>
      <c r="B505" s="38"/>
      <c r="E505" s="32" t="s">
        <v>662</v>
      </c>
      <c r="J505" s="39"/>
    </row>
    <row r="506" spans="1:16" ht="15">
      <c r="A506" s="30" t="s">
        <v>40</v>
      </c>
      <c r="B506" s="30">
        <v>124</v>
      </c>
      <c r="C506" s="31" t="s">
        <v>663</v>
      </c>
      <c r="D506" s="30" t="s">
        <v>42</v>
      </c>
      <c r="E506" s="32" t="s">
        <v>664</v>
      </c>
      <c r="F506" s="33" t="s">
        <v>155</v>
      </c>
      <c r="G506" s="34">
        <v>25.86</v>
      </c>
      <c r="H506" s="35">
        <v>0</v>
      </c>
      <c r="I506" s="36">
        <f>ROUND(G506*H506,P4)</f>
        <v>0</v>
      </c>
      <c r="J506" s="30"/>
      <c r="O506" s="37">
        <f>I506*0.21</f>
        <v>0</v>
      </c>
      <c r="P506">
        <v>3</v>
      </c>
    </row>
    <row r="507" spans="1:10" ht="45">
      <c r="A507" s="30" t="s">
        <v>45</v>
      </c>
      <c r="B507" s="38"/>
      <c r="E507" s="32" t="s">
        <v>665</v>
      </c>
      <c r="J507" s="39"/>
    </row>
    <row r="508" spans="1:10" ht="30">
      <c r="A508" s="30" t="s">
        <v>51</v>
      </c>
      <c r="B508" s="38"/>
      <c r="E508" s="41" t="s">
        <v>666</v>
      </c>
      <c r="J508" s="39"/>
    </row>
    <row r="509" spans="1:10" ht="15">
      <c r="A509" s="30" t="s">
        <v>47</v>
      </c>
      <c r="B509" s="38"/>
      <c r="E509" s="40" t="s">
        <v>42</v>
      </c>
      <c r="J509" s="39"/>
    </row>
    <row r="510" spans="1:16" ht="15">
      <c r="A510" s="30" t="s">
        <v>40</v>
      </c>
      <c r="B510" s="30">
        <v>125</v>
      </c>
      <c r="C510" s="31" t="s">
        <v>667</v>
      </c>
      <c r="D510" s="30" t="s">
        <v>42</v>
      </c>
      <c r="E510" s="32" t="s">
        <v>668</v>
      </c>
      <c r="F510" s="33" t="s">
        <v>155</v>
      </c>
      <c r="G510" s="34">
        <v>16.5</v>
      </c>
      <c r="H510" s="35">
        <v>0</v>
      </c>
      <c r="I510" s="36">
        <f>ROUND(G510*H510,P4)</f>
        <v>0</v>
      </c>
      <c r="J510" s="30"/>
      <c r="O510" s="37">
        <f>I510*0.21</f>
        <v>0</v>
      </c>
      <c r="P510">
        <v>3</v>
      </c>
    </row>
    <row r="511" spans="1:10" ht="45">
      <c r="A511" s="30" t="s">
        <v>45</v>
      </c>
      <c r="B511" s="38"/>
      <c r="E511" s="32" t="s">
        <v>669</v>
      </c>
      <c r="J511" s="39"/>
    </row>
    <row r="512" spans="1:10" ht="15">
      <c r="A512" s="30" t="s">
        <v>51</v>
      </c>
      <c r="B512" s="38"/>
      <c r="E512" s="41" t="s">
        <v>670</v>
      </c>
      <c r="J512" s="39"/>
    </row>
    <row r="513" spans="1:10" ht="15">
      <c r="A513" s="30" t="s">
        <v>47</v>
      </c>
      <c r="B513" s="38"/>
      <c r="E513" s="40" t="s">
        <v>42</v>
      </c>
      <c r="J513" s="39"/>
    </row>
    <row r="514" spans="1:16" ht="30">
      <c r="A514" s="30" t="s">
        <v>40</v>
      </c>
      <c r="B514" s="30">
        <v>126</v>
      </c>
      <c r="C514" s="31" t="s">
        <v>671</v>
      </c>
      <c r="D514" s="30" t="s">
        <v>42</v>
      </c>
      <c r="E514" s="32" t="s">
        <v>672</v>
      </c>
      <c r="F514" s="33" t="s">
        <v>151</v>
      </c>
      <c r="G514" s="34">
        <v>4200</v>
      </c>
      <c r="H514" s="35">
        <v>0</v>
      </c>
      <c r="I514" s="36">
        <f>ROUND(G514*H514,P4)</f>
        <v>0</v>
      </c>
      <c r="J514" s="30"/>
      <c r="O514" s="37">
        <f>I514*0.21</f>
        <v>0</v>
      </c>
      <c r="P514">
        <v>3</v>
      </c>
    </row>
    <row r="515" spans="1:10" ht="75">
      <c r="A515" s="30" t="s">
        <v>45</v>
      </c>
      <c r="B515" s="38"/>
      <c r="E515" s="32" t="s">
        <v>673</v>
      </c>
      <c r="J515" s="39"/>
    </row>
    <row r="516" spans="1:10" ht="15">
      <c r="A516" s="30" t="s">
        <v>51</v>
      </c>
      <c r="B516" s="38"/>
      <c r="E516" s="41" t="s">
        <v>674</v>
      </c>
      <c r="J516" s="39"/>
    </row>
    <row r="517" spans="1:10" ht="15">
      <c r="A517" s="30" t="s">
        <v>47</v>
      </c>
      <c r="B517" s="38"/>
      <c r="E517" s="40" t="s">
        <v>42</v>
      </c>
      <c r="J517" s="39"/>
    </row>
    <row r="518" spans="1:16" ht="30">
      <c r="A518" s="30" t="s">
        <v>40</v>
      </c>
      <c r="B518" s="30">
        <v>127</v>
      </c>
      <c r="C518" s="31" t="s">
        <v>675</v>
      </c>
      <c r="D518" s="30" t="s">
        <v>42</v>
      </c>
      <c r="E518" s="32" t="s">
        <v>676</v>
      </c>
      <c r="F518" s="33" t="s">
        <v>95</v>
      </c>
      <c r="G518" s="34">
        <v>2</v>
      </c>
      <c r="H518" s="35">
        <v>0</v>
      </c>
      <c r="I518" s="36">
        <f>ROUND(G518*H518,P4)</f>
        <v>0</v>
      </c>
      <c r="J518" s="30"/>
      <c r="O518" s="37">
        <f>I518*0.21</f>
        <v>0</v>
      </c>
      <c r="P518">
        <v>3</v>
      </c>
    </row>
    <row r="519" spans="1:10" ht="45">
      <c r="A519" s="30" t="s">
        <v>45</v>
      </c>
      <c r="B519" s="38"/>
      <c r="E519" s="32" t="s">
        <v>677</v>
      </c>
      <c r="J519" s="39"/>
    </row>
    <row r="520" spans="1:10" ht="30">
      <c r="A520" s="30" t="s">
        <v>47</v>
      </c>
      <c r="B520" s="38"/>
      <c r="E520" s="32" t="s">
        <v>678</v>
      </c>
      <c r="J520" s="39"/>
    </row>
    <row r="521" spans="1:16" ht="15">
      <c r="A521" s="30" t="s">
        <v>40</v>
      </c>
      <c r="B521" s="30">
        <v>128</v>
      </c>
      <c r="C521" s="31" t="s">
        <v>679</v>
      </c>
      <c r="D521" s="30" t="s">
        <v>42</v>
      </c>
      <c r="E521" s="32" t="s">
        <v>680</v>
      </c>
      <c r="F521" s="33" t="s">
        <v>139</v>
      </c>
      <c r="G521" s="34">
        <v>14.8</v>
      </c>
      <c r="H521" s="35">
        <v>0</v>
      </c>
      <c r="I521" s="36">
        <f>ROUND(G521*H521,P4)</f>
        <v>0</v>
      </c>
      <c r="J521" s="30"/>
      <c r="O521" s="37">
        <f>I521*0.21</f>
        <v>0</v>
      </c>
      <c r="P521">
        <v>3</v>
      </c>
    </row>
    <row r="522" spans="1:10" ht="45">
      <c r="A522" s="30" t="s">
        <v>45</v>
      </c>
      <c r="B522" s="38"/>
      <c r="E522" s="32" t="s">
        <v>681</v>
      </c>
      <c r="J522" s="39"/>
    </row>
    <row r="523" spans="1:10" ht="15">
      <c r="A523" s="30" t="s">
        <v>51</v>
      </c>
      <c r="B523" s="38"/>
      <c r="E523" s="41" t="s">
        <v>682</v>
      </c>
      <c r="J523" s="39"/>
    </row>
    <row r="524" spans="1:10" ht="15">
      <c r="A524" s="30" t="s">
        <v>47</v>
      </c>
      <c r="B524" s="38"/>
      <c r="E524" s="40" t="s">
        <v>42</v>
      </c>
      <c r="J524" s="39"/>
    </row>
    <row r="525" spans="1:10" ht="15">
      <c r="A525" s="24" t="s">
        <v>37</v>
      </c>
      <c r="B525" s="25"/>
      <c r="C525" s="26" t="s">
        <v>683</v>
      </c>
      <c r="D525" s="27"/>
      <c r="E525" s="24" t="s">
        <v>684</v>
      </c>
      <c r="F525" s="27"/>
      <c r="G525" s="27"/>
      <c r="H525" s="27"/>
      <c r="I525" s="28">
        <f>SUMIFS(I526:I533,A526:A533,"P")</f>
        <v>0</v>
      </c>
      <c r="J525" s="29"/>
    </row>
    <row r="526" spans="1:16" ht="15">
      <c r="A526" s="30" t="s">
        <v>40</v>
      </c>
      <c r="B526" s="30">
        <v>129</v>
      </c>
      <c r="C526" s="31" t="s">
        <v>685</v>
      </c>
      <c r="D526" s="30" t="s">
        <v>42</v>
      </c>
      <c r="E526" s="32" t="s">
        <v>686</v>
      </c>
      <c r="F526" s="33" t="s">
        <v>188</v>
      </c>
      <c r="G526" s="34">
        <v>246.1</v>
      </c>
      <c r="H526" s="35">
        <v>0</v>
      </c>
      <c r="I526" s="36">
        <f>ROUND(G526*H526,P4)</f>
        <v>0</v>
      </c>
      <c r="J526" s="30"/>
      <c r="O526" s="37">
        <f>I526*0.21</f>
        <v>0</v>
      </c>
      <c r="P526">
        <v>3</v>
      </c>
    </row>
    <row r="527" spans="1:10" ht="45">
      <c r="A527" s="30" t="s">
        <v>45</v>
      </c>
      <c r="B527" s="38"/>
      <c r="E527" s="32" t="s">
        <v>687</v>
      </c>
      <c r="J527" s="39"/>
    </row>
    <row r="528" spans="1:10" ht="15">
      <c r="A528" s="30" t="s">
        <v>51</v>
      </c>
      <c r="B528" s="38"/>
      <c r="E528" s="41" t="s">
        <v>688</v>
      </c>
      <c r="J528" s="39"/>
    </row>
    <row r="529" spans="1:10" ht="45">
      <c r="A529" s="30" t="s">
        <v>47</v>
      </c>
      <c r="B529" s="38"/>
      <c r="E529" s="32" t="s">
        <v>689</v>
      </c>
      <c r="J529" s="39"/>
    </row>
    <row r="530" spans="1:16" ht="30">
      <c r="A530" s="30" t="s">
        <v>40</v>
      </c>
      <c r="B530" s="30">
        <v>130</v>
      </c>
      <c r="C530" s="31" t="s">
        <v>690</v>
      </c>
      <c r="D530" s="30" t="s">
        <v>42</v>
      </c>
      <c r="E530" s="32" t="s">
        <v>691</v>
      </c>
      <c r="F530" s="33" t="s">
        <v>188</v>
      </c>
      <c r="G530" s="34">
        <v>7143.808</v>
      </c>
      <c r="H530" s="35">
        <v>0</v>
      </c>
      <c r="I530" s="36">
        <f>ROUND(G530*H530,P4)</f>
        <v>0</v>
      </c>
      <c r="J530" s="30"/>
      <c r="O530" s="37">
        <f>I530*0.21</f>
        <v>0</v>
      </c>
      <c r="P530">
        <v>3</v>
      </c>
    </row>
    <row r="531" spans="1:10" ht="15">
      <c r="A531" s="30" t="s">
        <v>45</v>
      </c>
      <c r="B531" s="38"/>
      <c r="E531" s="32" t="s">
        <v>692</v>
      </c>
      <c r="J531" s="39"/>
    </row>
    <row r="532" spans="1:10" ht="75">
      <c r="A532" s="30" t="s">
        <v>51</v>
      </c>
      <c r="B532" s="38"/>
      <c r="E532" s="41" t="s">
        <v>693</v>
      </c>
      <c r="J532" s="39"/>
    </row>
    <row r="533" spans="1:10" ht="45">
      <c r="A533" s="30" t="s">
        <v>47</v>
      </c>
      <c r="B533" s="38"/>
      <c r="E533" s="32" t="s">
        <v>689</v>
      </c>
      <c r="J533" s="39"/>
    </row>
    <row r="534" spans="1:10" ht="15">
      <c r="A534" s="24" t="s">
        <v>37</v>
      </c>
      <c r="B534" s="25"/>
      <c r="C534" s="26" t="s">
        <v>694</v>
      </c>
      <c r="D534" s="27"/>
      <c r="E534" s="24" t="s">
        <v>695</v>
      </c>
      <c r="F534" s="27"/>
      <c r="G534" s="27"/>
      <c r="H534" s="27"/>
      <c r="I534" s="28">
        <f>SUMIFS(I535:I538,A535:A538,"P")</f>
        <v>0</v>
      </c>
      <c r="J534" s="29"/>
    </row>
    <row r="535" spans="1:16" ht="30">
      <c r="A535" s="30" t="s">
        <v>40</v>
      </c>
      <c r="B535" s="30">
        <v>131</v>
      </c>
      <c r="C535" s="31" t="s">
        <v>696</v>
      </c>
      <c r="D535" s="30" t="s">
        <v>42</v>
      </c>
      <c r="E535" s="32" t="s">
        <v>697</v>
      </c>
      <c r="F535" s="33" t="s">
        <v>188</v>
      </c>
      <c r="G535" s="34">
        <v>760.49</v>
      </c>
      <c r="H535" s="35">
        <v>0</v>
      </c>
      <c r="I535" s="36">
        <f>ROUND(G535*H535,P4)</f>
        <v>0</v>
      </c>
      <c r="J535" s="30"/>
      <c r="O535" s="37">
        <f>I535*0.21</f>
        <v>0</v>
      </c>
      <c r="P535">
        <v>3</v>
      </c>
    </row>
    <row r="536" spans="1:10" ht="75">
      <c r="A536" s="30" t="s">
        <v>45</v>
      </c>
      <c r="B536" s="38"/>
      <c r="E536" s="32" t="s">
        <v>698</v>
      </c>
      <c r="J536" s="39"/>
    </row>
    <row r="537" spans="1:10" ht="15">
      <c r="A537" s="30" t="s">
        <v>51</v>
      </c>
      <c r="B537" s="38"/>
      <c r="E537" s="41" t="s">
        <v>699</v>
      </c>
      <c r="J537" s="39"/>
    </row>
    <row r="538" spans="1:10" ht="150">
      <c r="A538" s="30" t="s">
        <v>47</v>
      </c>
      <c r="B538" s="38"/>
      <c r="E538" s="32" t="s">
        <v>700</v>
      </c>
      <c r="J538" s="39"/>
    </row>
    <row r="539" spans="1:10" ht="15">
      <c r="A539" s="24" t="s">
        <v>37</v>
      </c>
      <c r="B539" s="25"/>
      <c r="C539" s="26" t="s">
        <v>701</v>
      </c>
      <c r="D539" s="27"/>
      <c r="E539" s="24" t="s">
        <v>702</v>
      </c>
      <c r="F539" s="27"/>
      <c r="G539" s="27"/>
      <c r="H539" s="27"/>
      <c r="I539" s="28">
        <f>SUMIFS(I540:I559,A540:A559,"P")</f>
        <v>0</v>
      </c>
      <c r="J539" s="29"/>
    </row>
    <row r="540" spans="1:16" ht="15">
      <c r="A540" s="30" t="s">
        <v>40</v>
      </c>
      <c r="B540" s="30">
        <v>132</v>
      </c>
      <c r="C540" s="31" t="s">
        <v>703</v>
      </c>
      <c r="D540" s="30" t="s">
        <v>102</v>
      </c>
      <c r="E540" s="32" t="s">
        <v>704</v>
      </c>
      <c r="F540" s="33" t="s">
        <v>155</v>
      </c>
      <c r="G540" s="34">
        <v>277.13</v>
      </c>
      <c r="H540" s="35">
        <v>0</v>
      </c>
      <c r="I540" s="36">
        <f>ROUND(G540*H540,P4)</f>
        <v>0</v>
      </c>
      <c r="J540" s="30"/>
      <c r="O540" s="37">
        <f>I540*0.21</f>
        <v>0</v>
      </c>
      <c r="P540">
        <v>3</v>
      </c>
    </row>
    <row r="541" spans="1:10" ht="15">
      <c r="A541" s="30" t="s">
        <v>45</v>
      </c>
      <c r="B541" s="38"/>
      <c r="E541" s="40" t="s">
        <v>42</v>
      </c>
      <c r="J541" s="39"/>
    </row>
    <row r="542" spans="1:10" ht="15">
      <c r="A542" s="30" t="s">
        <v>51</v>
      </c>
      <c r="B542" s="38"/>
      <c r="E542" s="41" t="s">
        <v>705</v>
      </c>
      <c r="J542" s="39"/>
    </row>
    <row r="543" spans="1:10" ht="15">
      <c r="A543" s="30" t="s">
        <v>47</v>
      </c>
      <c r="B543" s="38"/>
      <c r="E543" s="40" t="s">
        <v>42</v>
      </c>
      <c r="J543" s="39"/>
    </row>
    <row r="544" spans="1:16" ht="30">
      <c r="A544" s="30" t="s">
        <v>40</v>
      </c>
      <c r="B544" s="30">
        <v>133</v>
      </c>
      <c r="C544" s="31" t="s">
        <v>706</v>
      </c>
      <c r="D544" s="30" t="s">
        <v>42</v>
      </c>
      <c r="E544" s="32" t="s">
        <v>707</v>
      </c>
      <c r="F544" s="33" t="s">
        <v>188</v>
      </c>
      <c r="G544" s="34">
        <v>66.12</v>
      </c>
      <c r="H544" s="35">
        <v>0</v>
      </c>
      <c r="I544" s="36">
        <f>ROUND(G544*H544,P4)</f>
        <v>0</v>
      </c>
      <c r="J544" s="30"/>
      <c r="O544" s="37">
        <f>I544*0.21</f>
        <v>0</v>
      </c>
      <c r="P544">
        <v>3</v>
      </c>
    </row>
    <row r="545" spans="1:10" ht="45">
      <c r="A545" s="30" t="s">
        <v>45</v>
      </c>
      <c r="B545" s="38"/>
      <c r="E545" s="32" t="s">
        <v>708</v>
      </c>
      <c r="J545" s="39"/>
    </row>
    <row r="546" spans="1:10" ht="15">
      <c r="A546" s="30" t="s">
        <v>51</v>
      </c>
      <c r="B546" s="38"/>
      <c r="E546" s="41" t="s">
        <v>709</v>
      </c>
      <c r="J546" s="39"/>
    </row>
    <row r="547" spans="1:10" ht="15">
      <c r="A547" s="30" t="s">
        <v>47</v>
      </c>
      <c r="B547" s="38"/>
      <c r="E547" s="40" t="s">
        <v>42</v>
      </c>
      <c r="J547" s="39"/>
    </row>
    <row r="548" spans="1:16" ht="30">
      <c r="A548" s="30" t="s">
        <v>40</v>
      </c>
      <c r="B548" s="30">
        <v>134</v>
      </c>
      <c r="C548" s="31" t="s">
        <v>710</v>
      </c>
      <c r="D548" s="30" t="s">
        <v>42</v>
      </c>
      <c r="E548" s="32" t="s">
        <v>711</v>
      </c>
      <c r="F548" s="33" t="s">
        <v>188</v>
      </c>
      <c r="G548" s="34">
        <v>114.372</v>
      </c>
      <c r="H548" s="35">
        <v>0</v>
      </c>
      <c r="I548" s="36">
        <f>ROUND(G548*H548,P4)</f>
        <v>0</v>
      </c>
      <c r="J548" s="30"/>
      <c r="O548" s="37">
        <f>I548*0.21</f>
        <v>0</v>
      </c>
      <c r="P548">
        <v>3</v>
      </c>
    </row>
    <row r="549" spans="1:10" ht="60">
      <c r="A549" s="30" t="s">
        <v>45</v>
      </c>
      <c r="B549" s="38"/>
      <c r="E549" s="32" t="s">
        <v>712</v>
      </c>
      <c r="J549" s="39"/>
    </row>
    <row r="550" spans="1:10" ht="15">
      <c r="A550" s="30" t="s">
        <v>51</v>
      </c>
      <c r="B550" s="38"/>
      <c r="E550" s="41" t="s">
        <v>713</v>
      </c>
      <c r="J550" s="39"/>
    </row>
    <row r="551" spans="1:10" ht="15">
      <c r="A551" s="30" t="s">
        <v>47</v>
      </c>
      <c r="B551" s="38"/>
      <c r="E551" s="40" t="s">
        <v>42</v>
      </c>
      <c r="J551" s="39"/>
    </row>
    <row r="552" spans="1:16" ht="45">
      <c r="A552" s="30" t="s">
        <v>40</v>
      </c>
      <c r="B552" s="30">
        <v>135</v>
      </c>
      <c r="C552" s="31" t="s">
        <v>714</v>
      </c>
      <c r="D552" s="30" t="s">
        <v>54</v>
      </c>
      <c r="E552" s="32" t="s">
        <v>715</v>
      </c>
      <c r="F552" s="33" t="s">
        <v>188</v>
      </c>
      <c r="G552" s="34">
        <v>106.856</v>
      </c>
      <c r="H552" s="35">
        <v>0</v>
      </c>
      <c r="I552" s="36">
        <f>ROUND(G552*H552,P4)</f>
        <v>0</v>
      </c>
      <c r="J552" s="30"/>
      <c r="O552" s="37">
        <f>I552*0.21</f>
        <v>0</v>
      </c>
      <c r="P552">
        <v>3</v>
      </c>
    </row>
    <row r="553" spans="1:10" ht="60">
      <c r="A553" s="30" t="s">
        <v>45</v>
      </c>
      <c r="B553" s="38"/>
      <c r="E553" s="32" t="s">
        <v>716</v>
      </c>
      <c r="J553" s="39"/>
    </row>
    <row r="554" spans="1:10" ht="15">
      <c r="A554" s="30" t="s">
        <v>51</v>
      </c>
      <c r="B554" s="38"/>
      <c r="E554" s="41" t="s">
        <v>717</v>
      </c>
      <c r="J554" s="39"/>
    </row>
    <row r="555" spans="1:10" ht="15">
      <c r="A555" s="30" t="s">
        <v>47</v>
      </c>
      <c r="B555" s="38"/>
      <c r="E555" s="40" t="s">
        <v>42</v>
      </c>
      <c r="J555" s="39"/>
    </row>
    <row r="556" spans="1:16" ht="45">
      <c r="A556" s="30" t="s">
        <v>40</v>
      </c>
      <c r="B556" s="30">
        <v>136</v>
      </c>
      <c r="C556" s="31" t="s">
        <v>714</v>
      </c>
      <c r="D556" s="30" t="s">
        <v>57</v>
      </c>
      <c r="E556" s="32" t="s">
        <v>715</v>
      </c>
      <c r="F556" s="33" t="s">
        <v>188</v>
      </c>
      <c r="G556" s="34">
        <v>20.25</v>
      </c>
      <c r="H556" s="35">
        <v>0</v>
      </c>
      <c r="I556" s="36">
        <f>ROUND(G556*H556,P4)</f>
        <v>0</v>
      </c>
      <c r="J556" s="30"/>
      <c r="O556" s="37">
        <f>I556*0.21</f>
        <v>0</v>
      </c>
      <c r="P556">
        <v>3</v>
      </c>
    </row>
    <row r="557" spans="1:10" ht="60">
      <c r="A557" s="30" t="s">
        <v>45</v>
      </c>
      <c r="B557" s="38"/>
      <c r="E557" s="32" t="s">
        <v>716</v>
      </c>
      <c r="J557" s="39"/>
    </row>
    <row r="558" spans="1:10" ht="15">
      <c r="A558" s="30" t="s">
        <v>51</v>
      </c>
      <c r="B558" s="38"/>
      <c r="E558" s="41" t="s">
        <v>718</v>
      </c>
      <c r="J558" s="39"/>
    </row>
    <row r="559" spans="1:10" ht="15">
      <c r="A559" s="30" t="s">
        <v>47</v>
      </c>
      <c r="B559" s="42"/>
      <c r="C559" s="43"/>
      <c r="D559" s="43"/>
      <c r="E559" s="44" t="s">
        <v>42</v>
      </c>
      <c r="F559" s="43"/>
      <c r="G559" s="43"/>
      <c r="H559" s="43"/>
      <c r="I559" s="43"/>
      <c r="J559" s="45"/>
    </row>
  </sheetData>
  <sheetProtection algorithmName="SHA-512" hashValue="EBkWlH1ciCaMMM4Drb5gsYscxmLkQWA5kYW2POqSuBMLZ5nAXNPS8qVyRAhbqOumnobpvXiQfncWbdd6Vyu1dA==" saltValue="oHEm7/XUXOuogQ5Q7ViWaWPO6j4MtwGwJxY1sdZYsYwM4D5j3uBTVSlzJTNn5nZCdLIX15uDypHxAW4IFkDydQ=="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landscape" scale="6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73"/>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19</v>
      </c>
      <c r="F2" s="3"/>
      <c r="G2" s="3"/>
      <c r="H2" s="3"/>
      <c r="I2" s="3"/>
      <c r="J2" s="15"/>
    </row>
    <row r="3" spans="1:16" ht="15">
      <c r="A3" s="3" t="s">
        <v>20</v>
      </c>
      <c r="B3" s="16" t="s">
        <v>21</v>
      </c>
      <c r="C3" s="48" t="s">
        <v>22</v>
      </c>
      <c r="D3" s="49"/>
      <c r="E3" s="17" t="s">
        <v>23</v>
      </c>
      <c r="F3" s="3"/>
      <c r="G3" s="3"/>
      <c r="H3" s="18" t="s">
        <v>17</v>
      </c>
      <c r="I3" s="19">
        <f>SUMIFS(I8:I173,A8:A173,"SD")</f>
        <v>0</v>
      </c>
      <c r="J3" s="15"/>
      <c r="O3">
        <v>0</v>
      </c>
      <c r="P3">
        <v>2</v>
      </c>
    </row>
    <row r="4" spans="1:16" ht="15">
      <c r="A4" s="3" t="s">
        <v>24</v>
      </c>
      <c r="B4" s="16" t="s">
        <v>25</v>
      </c>
      <c r="C4" s="48" t="s">
        <v>17</v>
      </c>
      <c r="D4" s="49"/>
      <c r="E4" s="17" t="s">
        <v>18</v>
      </c>
      <c r="F4" s="3"/>
      <c r="G4" s="3"/>
      <c r="H4" s="3"/>
      <c r="I4" s="3"/>
      <c r="J4" s="15"/>
      <c r="O4">
        <v>0.15</v>
      </c>
      <c r="P4">
        <v>2</v>
      </c>
    </row>
    <row r="5" spans="1:15" ht="15">
      <c r="A5" s="50" t="s">
        <v>26</v>
      </c>
      <c r="B5" s="51" t="s">
        <v>27</v>
      </c>
      <c r="C5" s="52" t="s">
        <v>28</v>
      </c>
      <c r="D5" s="52" t="s">
        <v>29</v>
      </c>
      <c r="E5" s="52" t="s">
        <v>30</v>
      </c>
      <c r="F5" s="52" t="s">
        <v>31</v>
      </c>
      <c r="G5" s="52" t="s">
        <v>32</v>
      </c>
      <c r="H5" s="52" t="s">
        <v>33</v>
      </c>
      <c r="I5" s="52"/>
      <c r="J5" s="53" t="s">
        <v>34</v>
      </c>
      <c r="O5">
        <v>0.21</v>
      </c>
    </row>
    <row r="6" spans="1:10" ht="15">
      <c r="A6" s="50"/>
      <c r="B6" s="51"/>
      <c r="C6" s="52"/>
      <c r="D6" s="52"/>
      <c r="E6" s="52"/>
      <c r="F6" s="52"/>
      <c r="G6" s="52"/>
      <c r="H6" s="7" t="s">
        <v>35</v>
      </c>
      <c r="I6" s="7" t="s">
        <v>36</v>
      </c>
      <c r="J6" s="53"/>
    </row>
    <row r="7" spans="1:10" ht="15">
      <c r="A7" s="22">
        <v>0</v>
      </c>
      <c r="B7" s="20">
        <v>1</v>
      </c>
      <c r="C7" s="23">
        <v>2</v>
      </c>
      <c r="D7" s="7">
        <v>3</v>
      </c>
      <c r="E7" s="23">
        <v>4</v>
      </c>
      <c r="F7" s="7">
        <v>5</v>
      </c>
      <c r="G7" s="7">
        <v>6</v>
      </c>
      <c r="H7" s="7">
        <v>7</v>
      </c>
      <c r="I7" s="23">
        <v>8</v>
      </c>
      <c r="J7" s="21">
        <v>9</v>
      </c>
    </row>
    <row r="8" spans="1:10" ht="15">
      <c r="A8" s="24" t="s">
        <v>37</v>
      </c>
      <c r="B8" s="25"/>
      <c r="C8" s="26" t="s">
        <v>54</v>
      </c>
      <c r="D8" s="27"/>
      <c r="E8" s="24" t="s">
        <v>148</v>
      </c>
      <c r="F8" s="27"/>
      <c r="G8" s="27"/>
      <c r="H8" s="27"/>
      <c r="I8" s="28">
        <f>SUMIFS(I9:I44,A9:A44,"P")</f>
        <v>0</v>
      </c>
      <c r="J8" s="29"/>
    </row>
    <row r="9" spans="1:16" ht="15">
      <c r="A9" s="30" t="s">
        <v>40</v>
      </c>
      <c r="B9" s="30">
        <v>1</v>
      </c>
      <c r="C9" s="31" t="s">
        <v>149</v>
      </c>
      <c r="D9" s="30" t="s">
        <v>42</v>
      </c>
      <c r="E9" s="32" t="s">
        <v>150</v>
      </c>
      <c r="F9" s="33" t="s">
        <v>151</v>
      </c>
      <c r="G9" s="34">
        <v>31.856</v>
      </c>
      <c r="H9" s="35">
        <v>0</v>
      </c>
      <c r="I9" s="36">
        <f>ROUND(G9*H9,P4)</f>
        <v>0</v>
      </c>
      <c r="J9" s="30"/>
      <c r="O9" s="37">
        <f>I9*0.21</f>
        <v>0</v>
      </c>
      <c r="P9">
        <v>3</v>
      </c>
    </row>
    <row r="10" spans="1:10" ht="15">
      <c r="A10" s="30" t="s">
        <v>45</v>
      </c>
      <c r="B10" s="38"/>
      <c r="E10" s="40" t="s">
        <v>42</v>
      </c>
      <c r="J10" s="39"/>
    </row>
    <row r="11" spans="1:10" ht="15">
      <c r="A11" s="30" t="s">
        <v>51</v>
      </c>
      <c r="B11" s="38"/>
      <c r="E11" s="41" t="s">
        <v>719</v>
      </c>
      <c r="J11" s="39"/>
    </row>
    <row r="12" spans="1:10" ht="15">
      <c r="A12" s="30" t="s">
        <v>47</v>
      </c>
      <c r="B12" s="38"/>
      <c r="E12" s="40" t="s">
        <v>42</v>
      </c>
      <c r="J12" s="39"/>
    </row>
    <row r="13" spans="1:16" ht="15">
      <c r="A13" s="30" t="s">
        <v>40</v>
      </c>
      <c r="B13" s="30">
        <v>2</v>
      </c>
      <c r="C13" s="31" t="s">
        <v>720</v>
      </c>
      <c r="D13" s="30" t="s">
        <v>42</v>
      </c>
      <c r="E13" s="32" t="s">
        <v>721</v>
      </c>
      <c r="F13" s="33" t="s">
        <v>178</v>
      </c>
      <c r="G13" s="34">
        <v>362</v>
      </c>
      <c r="H13" s="35">
        <v>0</v>
      </c>
      <c r="I13" s="36">
        <f>ROUND(G13*H13,P4)</f>
        <v>0</v>
      </c>
      <c r="J13" s="30"/>
      <c r="O13" s="37">
        <f>I13*0.21</f>
        <v>0</v>
      </c>
      <c r="P13">
        <v>3</v>
      </c>
    </row>
    <row r="14" spans="1:10" ht="45">
      <c r="A14" s="30" t="s">
        <v>45</v>
      </c>
      <c r="B14" s="38"/>
      <c r="E14" s="32" t="s">
        <v>722</v>
      </c>
      <c r="J14" s="39"/>
    </row>
    <row r="15" spans="1:10" ht="15">
      <c r="A15" s="30" t="s">
        <v>51</v>
      </c>
      <c r="B15" s="38"/>
      <c r="E15" s="41" t="s">
        <v>723</v>
      </c>
      <c r="J15" s="39"/>
    </row>
    <row r="16" spans="1:10" ht="15">
      <c r="A16" s="30" t="s">
        <v>47</v>
      </c>
      <c r="B16" s="38"/>
      <c r="E16" s="40" t="s">
        <v>42</v>
      </c>
      <c r="J16" s="39"/>
    </row>
    <row r="17" spans="1:16" ht="30">
      <c r="A17" s="30" t="s">
        <v>40</v>
      </c>
      <c r="B17" s="30">
        <v>3</v>
      </c>
      <c r="C17" s="31" t="s">
        <v>724</v>
      </c>
      <c r="D17" s="30" t="s">
        <v>42</v>
      </c>
      <c r="E17" s="32" t="s">
        <v>725</v>
      </c>
      <c r="F17" s="33" t="s">
        <v>155</v>
      </c>
      <c r="G17" s="34">
        <v>18.425</v>
      </c>
      <c r="H17" s="35">
        <v>0</v>
      </c>
      <c r="I17" s="36">
        <f>ROUND(G17*H17,P4)</f>
        <v>0</v>
      </c>
      <c r="J17" s="30"/>
      <c r="O17" s="37">
        <f>I17*0.21</f>
        <v>0</v>
      </c>
      <c r="P17">
        <v>3</v>
      </c>
    </row>
    <row r="18" spans="1:10" ht="75">
      <c r="A18" s="30" t="s">
        <v>45</v>
      </c>
      <c r="B18" s="38"/>
      <c r="E18" s="32" t="s">
        <v>726</v>
      </c>
      <c r="J18" s="39"/>
    </row>
    <row r="19" spans="1:10" ht="15">
      <c r="A19" s="30" t="s">
        <v>51</v>
      </c>
      <c r="B19" s="38"/>
      <c r="E19" s="41" t="s">
        <v>727</v>
      </c>
      <c r="J19" s="39"/>
    </row>
    <row r="20" spans="1:10" ht="15">
      <c r="A20" s="30" t="s">
        <v>47</v>
      </c>
      <c r="B20" s="38"/>
      <c r="E20" s="40" t="s">
        <v>42</v>
      </c>
      <c r="J20" s="39"/>
    </row>
    <row r="21" spans="1:16" ht="30">
      <c r="A21" s="30" t="s">
        <v>40</v>
      </c>
      <c r="B21" s="30">
        <v>4</v>
      </c>
      <c r="C21" s="31" t="s">
        <v>728</v>
      </c>
      <c r="D21" s="30" t="s">
        <v>42</v>
      </c>
      <c r="E21" s="32" t="s">
        <v>729</v>
      </c>
      <c r="F21" s="33" t="s">
        <v>155</v>
      </c>
      <c r="G21" s="34">
        <v>18.425</v>
      </c>
      <c r="H21" s="35">
        <v>0</v>
      </c>
      <c r="I21" s="36">
        <f>ROUND(G21*H21,P4)</f>
        <v>0</v>
      </c>
      <c r="J21" s="30"/>
      <c r="O21" s="37">
        <f>I21*0.21</f>
        <v>0</v>
      </c>
      <c r="P21">
        <v>3</v>
      </c>
    </row>
    <row r="22" spans="1:10" ht="75">
      <c r="A22" s="30" t="s">
        <v>45</v>
      </c>
      <c r="B22" s="38"/>
      <c r="E22" s="32" t="s">
        <v>730</v>
      </c>
      <c r="J22" s="39"/>
    </row>
    <row r="23" spans="1:10" ht="15">
      <c r="A23" s="30" t="s">
        <v>51</v>
      </c>
      <c r="B23" s="38"/>
      <c r="E23" s="41" t="s">
        <v>727</v>
      </c>
      <c r="J23" s="39"/>
    </row>
    <row r="24" spans="1:10" ht="15">
      <c r="A24" s="30" t="s">
        <v>47</v>
      </c>
      <c r="B24" s="38"/>
      <c r="E24" s="40" t="s">
        <v>42</v>
      </c>
      <c r="J24" s="39"/>
    </row>
    <row r="25" spans="1:16" ht="30">
      <c r="A25" s="30" t="s">
        <v>40</v>
      </c>
      <c r="B25" s="30">
        <v>5</v>
      </c>
      <c r="C25" s="31" t="s">
        <v>731</v>
      </c>
      <c r="D25" s="30" t="s">
        <v>42</v>
      </c>
      <c r="E25" s="32" t="s">
        <v>732</v>
      </c>
      <c r="F25" s="33" t="s">
        <v>155</v>
      </c>
      <c r="G25" s="34">
        <v>218.5</v>
      </c>
      <c r="H25" s="35">
        <v>0</v>
      </c>
      <c r="I25" s="36">
        <f>ROUND(G25*H25,P4)</f>
        <v>0</v>
      </c>
      <c r="J25" s="30"/>
      <c r="O25" s="37">
        <f>I25*0.21</f>
        <v>0</v>
      </c>
      <c r="P25">
        <v>3</v>
      </c>
    </row>
    <row r="26" spans="1:10" ht="90">
      <c r="A26" s="30" t="s">
        <v>45</v>
      </c>
      <c r="B26" s="38"/>
      <c r="E26" s="32" t="s">
        <v>733</v>
      </c>
      <c r="J26" s="39"/>
    </row>
    <row r="27" spans="1:10" ht="15">
      <c r="A27" s="30" t="s">
        <v>51</v>
      </c>
      <c r="B27" s="38"/>
      <c r="E27" s="41" t="s">
        <v>734</v>
      </c>
      <c r="J27" s="39"/>
    </row>
    <row r="28" spans="1:10" ht="15">
      <c r="A28" s="30" t="s">
        <v>47</v>
      </c>
      <c r="B28" s="38"/>
      <c r="E28" s="40" t="s">
        <v>42</v>
      </c>
      <c r="J28" s="39"/>
    </row>
    <row r="29" spans="1:16" ht="30">
      <c r="A29" s="30" t="s">
        <v>40</v>
      </c>
      <c r="B29" s="30">
        <v>6</v>
      </c>
      <c r="C29" s="31" t="s">
        <v>735</v>
      </c>
      <c r="D29" s="30" t="s">
        <v>42</v>
      </c>
      <c r="E29" s="32" t="s">
        <v>736</v>
      </c>
      <c r="F29" s="33" t="s">
        <v>155</v>
      </c>
      <c r="G29" s="34">
        <v>108.6</v>
      </c>
      <c r="H29" s="35">
        <v>0</v>
      </c>
      <c r="I29" s="36">
        <f>ROUND(G29*H29,P4)</f>
        <v>0</v>
      </c>
      <c r="J29" s="30"/>
      <c r="O29" s="37">
        <f>I29*0.21</f>
        <v>0</v>
      </c>
      <c r="P29">
        <v>3</v>
      </c>
    </row>
    <row r="30" spans="1:10" ht="15">
      <c r="A30" s="30" t="s">
        <v>45</v>
      </c>
      <c r="B30" s="38"/>
      <c r="E30" s="32" t="s">
        <v>737</v>
      </c>
      <c r="J30" s="39"/>
    </row>
    <row r="31" spans="1:10" ht="15">
      <c r="A31" s="30" t="s">
        <v>51</v>
      </c>
      <c r="B31" s="38"/>
      <c r="E31" s="41" t="s">
        <v>738</v>
      </c>
      <c r="J31" s="39"/>
    </row>
    <row r="32" spans="1:10" ht="15">
      <c r="A32" s="30" t="s">
        <v>47</v>
      </c>
      <c r="B32" s="38"/>
      <c r="E32" s="40" t="s">
        <v>42</v>
      </c>
      <c r="J32" s="39"/>
    </row>
    <row r="33" spans="1:16" ht="30">
      <c r="A33" s="30" t="s">
        <v>40</v>
      </c>
      <c r="B33" s="30">
        <v>7</v>
      </c>
      <c r="C33" s="31" t="s">
        <v>176</v>
      </c>
      <c r="D33" s="30" t="s">
        <v>42</v>
      </c>
      <c r="E33" s="32" t="s">
        <v>177</v>
      </c>
      <c r="F33" s="33" t="s">
        <v>178</v>
      </c>
      <c r="G33" s="34">
        <v>398.2</v>
      </c>
      <c r="H33" s="35">
        <v>0</v>
      </c>
      <c r="I33" s="36">
        <f>ROUND(G33*H33,P4)</f>
        <v>0</v>
      </c>
      <c r="J33" s="30"/>
      <c r="O33" s="37">
        <f>I33*0.21</f>
        <v>0</v>
      </c>
      <c r="P33">
        <v>3</v>
      </c>
    </row>
    <row r="34" spans="1:10" ht="15">
      <c r="A34" s="30" t="s">
        <v>45</v>
      </c>
      <c r="B34" s="38"/>
      <c r="E34" s="40"/>
      <c r="J34" s="39"/>
    </row>
    <row r="35" spans="1:10" ht="15">
      <c r="A35" s="30" t="s">
        <v>51</v>
      </c>
      <c r="B35" s="38"/>
      <c r="E35" s="41" t="s">
        <v>739</v>
      </c>
      <c r="J35" s="39"/>
    </row>
    <row r="36" spans="1:10" ht="15">
      <c r="A36" s="30" t="s">
        <v>47</v>
      </c>
      <c r="B36" s="38"/>
      <c r="E36" s="40" t="s">
        <v>42</v>
      </c>
      <c r="J36" s="39"/>
    </row>
    <row r="37" spans="1:16" ht="30">
      <c r="A37" s="30" t="s">
        <v>40</v>
      </c>
      <c r="B37" s="30">
        <v>8</v>
      </c>
      <c r="C37" s="31" t="s">
        <v>180</v>
      </c>
      <c r="D37" s="30" t="s">
        <v>42</v>
      </c>
      <c r="E37" s="32" t="s">
        <v>181</v>
      </c>
      <c r="F37" s="33" t="s">
        <v>178</v>
      </c>
      <c r="G37" s="34">
        <v>398.2</v>
      </c>
      <c r="H37" s="35">
        <v>0</v>
      </c>
      <c r="I37" s="36">
        <f>ROUND(G37*H37,P4)</f>
        <v>0</v>
      </c>
      <c r="J37" s="30"/>
      <c r="O37" s="37">
        <f>I37*0.21</f>
        <v>0</v>
      </c>
      <c r="P37">
        <v>3</v>
      </c>
    </row>
    <row r="38" spans="1:10" ht="90">
      <c r="A38" s="30" t="s">
        <v>45</v>
      </c>
      <c r="B38" s="38"/>
      <c r="E38" s="32" t="s">
        <v>182</v>
      </c>
      <c r="J38" s="39"/>
    </row>
    <row r="39" spans="1:10" ht="15">
      <c r="A39" s="30" t="s">
        <v>51</v>
      </c>
      <c r="B39" s="38"/>
      <c r="E39" s="41" t="s">
        <v>739</v>
      </c>
      <c r="J39" s="39"/>
    </row>
    <row r="40" spans="1:10" ht="15">
      <c r="A40" s="30" t="s">
        <v>47</v>
      </c>
      <c r="B40" s="38"/>
      <c r="E40" s="40" t="s">
        <v>42</v>
      </c>
      <c r="J40" s="39"/>
    </row>
    <row r="41" spans="1:16" ht="30">
      <c r="A41" s="30" t="s">
        <v>40</v>
      </c>
      <c r="B41" s="30">
        <v>9</v>
      </c>
      <c r="C41" s="31" t="s">
        <v>183</v>
      </c>
      <c r="D41" s="30" t="s">
        <v>42</v>
      </c>
      <c r="E41" s="32" t="s">
        <v>184</v>
      </c>
      <c r="F41" s="33" t="s">
        <v>178</v>
      </c>
      <c r="G41" s="34">
        <v>398.2</v>
      </c>
      <c r="H41" s="35">
        <v>0</v>
      </c>
      <c r="I41" s="36">
        <f>ROUND(G41*H41,P4)</f>
        <v>0</v>
      </c>
      <c r="J41" s="30"/>
      <c r="O41" s="37">
        <f>I41*0.21</f>
        <v>0</v>
      </c>
      <c r="P41">
        <v>3</v>
      </c>
    </row>
    <row r="42" spans="1:10" ht="45">
      <c r="A42" s="30" t="s">
        <v>45</v>
      </c>
      <c r="B42" s="38"/>
      <c r="E42" s="32" t="s">
        <v>185</v>
      </c>
      <c r="J42" s="39"/>
    </row>
    <row r="43" spans="1:10" ht="15">
      <c r="A43" s="30" t="s">
        <v>51</v>
      </c>
      <c r="B43" s="38"/>
      <c r="E43" s="41" t="s">
        <v>739</v>
      </c>
      <c r="J43" s="39"/>
    </row>
    <row r="44" spans="1:10" ht="15">
      <c r="A44" s="30" t="s">
        <v>47</v>
      </c>
      <c r="B44" s="38"/>
      <c r="E44" s="40" t="s">
        <v>42</v>
      </c>
      <c r="J44" s="39"/>
    </row>
    <row r="45" spans="1:10" ht="15">
      <c r="A45" s="24" t="s">
        <v>37</v>
      </c>
      <c r="B45" s="25"/>
      <c r="C45" s="26" t="s">
        <v>190</v>
      </c>
      <c r="D45" s="27"/>
      <c r="E45" s="24" t="s">
        <v>191</v>
      </c>
      <c r="F45" s="27"/>
      <c r="G45" s="27"/>
      <c r="H45" s="27"/>
      <c r="I45" s="28">
        <f>SUMIFS(I46:I55,A46:A55,"P")</f>
        <v>0</v>
      </c>
      <c r="J45" s="29"/>
    </row>
    <row r="46" spans="1:16" ht="30">
      <c r="A46" s="30" t="s">
        <v>40</v>
      </c>
      <c r="B46" s="30">
        <v>10</v>
      </c>
      <c r="C46" s="31" t="s">
        <v>740</v>
      </c>
      <c r="D46" s="30" t="s">
        <v>42</v>
      </c>
      <c r="E46" s="32" t="s">
        <v>741</v>
      </c>
      <c r="F46" s="33" t="s">
        <v>95</v>
      </c>
      <c r="G46" s="34">
        <v>6</v>
      </c>
      <c r="H46" s="35">
        <v>0</v>
      </c>
      <c r="I46" s="36">
        <f>ROUND(G46*H46,P4)</f>
        <v>0</v>
      </c>
      <c r="J46" s="30"/>
      <c r="O46" s="37">
        <f>I46*0.21</f>
        <v>0</v>
      </c>
      <c r="P46">
        <v>3</v>
      </c>
    </row>
    <row r="47" spans="1:10" ht="60">
      <c r="A47" s="30" t="s">
        <v>45</v>
      </c>
      <c r="B47" s="38"/>
      <c r="E47" s="32" t="s">
        <v>742</v>
      </c>
      <c r="J47" s="39"/>
    </row>
    <row r="48" spans="1:10" ht="15">
      <c r="A48" s="30" t="s">
        <v>47</v>
      </c>
      <c r="B48" s="38"/>
      <c r="E48" s="40" t="s">
        <v>42</v>
      </c>
      <c r="J48" s="39"/>
    </row>
    <row r="49" spans="1:16" ht="15">
      <c r="A49" s="30" t="s">
        <v>40</v>
      </c>
      <c r="B49" s="30">
        <v>11</v>
      </c>
      <c r="C49" s="31" t="s">
        <v>195</v>
      </c>
      <c r="D49" s="30" t="s">
        <v>42</v>
      </c>
      <c r="E49" s="32" t="s">
        <v>196</v>
      </c>
      <c r="F49" s="33" t="s">
        <v>95</v>
      </c>
      <c r="G49" s="34">
        <v>6</v>
      </c>
      <c r="H49" s="35">
        <v>0</v>
      </c>
      <c r="I49" s="36">
        <f>ROUND(G49*H49,P4)</f>
        <v>0</v>
      </c>
      <c r="J49" s="30"/>
      <c r="O49" s="37">
        <f>I49*0.21</f>
        <v>0</v>
      </c>
      <c r="P49">
        <v>3</v>
      </c>
    </row>
    <row r="50" spans="1:10" ht="75">
      <c r="A50" s="30" t="s">
        <v>45</v>
      </c>
      <c r="B50" s="38"/>
      <c r="E50" s="32" t="s">
        <v>197</v>
      </c>
      <c r="J50" s="39"/>
    </row>
    <row r="51" spans="1:10" ht="15">
      <c r="A51" s="30" t="s">
        <v>47</v>
      </c>
      <c r="B51" s="38"/>
      <c r="E51" s="40" t="s">
        <v>42</v>
      </c>
      <c r="J51" s="39"/>
    </row>
    <row r="52" spans="1:16" ht="30">
      <c r="A52" s="30" t="s">
        <v>40</v>
      </c>
      <c r="B52" s="30">
        <v>12</v>
      </c>
      <c r="C52" s="31" t="s">
        <v>198</v>
      </c>
      <c r="D52" s="30" t="s">
        <v>42</v>
      </c>
      <c r="E52" s="32" t="s">
        <v>199</v>
      </c>
      <c r="F52" s="33" t="s">
        <v>95</v>
      </c>
      <c r="G52" s="34">
        <v>24</v>
      </c>
      <c r="H52" s="35">
        <v>0</v>
      </c>
      <c r="I52" s="36">
        <f>ROUND(G52*H52,P4)</f>
        <v>0</v>
      </c>
      <c r="J52" s="30"/>
      <c r="O52" s="37">
        <f>I52*0.21</f>
        <v>0</v>
      </c>
      <c r="P52">
        <v>3</v>
      </c>
    </row>
    <row r="53" spans="1:10" ht="75">
      <c r="A53" s="30" t="s">
        <v>45</v>
      </c>
      <c r="B53" s="38"/>
      <c r="E53" s="32" t="s">
        <v>200</v>
      </c>
      <c r="J53" s="39"/>
    </row>
    <row r="54" spans="1:10" ht="15">
      <c r="A54" s="30" t="s">
        <v>51</v>
      </c>
      <c r="B54" s="38"/>
      <c r="E54" s="41" t="s">
        <v>201</v>
      </c>
      <c r="J54" s="39"/>
    </row>
    <row r="55" spans="1:10" ht="15">
      <c r="A55" s="30" t="s">
        <v>47</v>
      </c>
      <c r="B55" s="38"/>
      <c r="E55" s="40" t="s">
        <v>42</v>
      </c>
      <c r="J55" s="39"/>
    </row>
    <row r="56" spans="1:10" ht="15">
      <c r="A56" s="24" t="s">
        <v>37</v>
      </c>
      <c r="B56" s="25"/>
      <c r="C56" s="26" t="s">
        <v>238</v>
      </c>
      <c r="D56" s="27"/>
      <c r="E56" s="24" t="s">
        <v>239</v>
      </c>
      <c r="F56" s="27"/>
      <c r="G56" s="27"/>
      <c r="H56" s="27"/>
      <c r="I56" s="28">
        <f>SUMIFS(I57:I72,A57:A72,"P")</f>
        <v>0</v>
      </c>
      <c r="J56" s="29"/>
    </row>
    <row r="57" spans="1:16" ht="30">
      <c r="A57" s="30" t="s">
        <v>40</v>
      </c>
      <c r="B57" s="30">
        <v>13</v>
      </c>
      <c r="C57" s="31" t="s">
        <v>171</v>
      </c>
      <c r="D57" s="30" t="s">
        <v>42</v>
      </c>
      <c r="E57" s="32" t="s">
        <v>172</v>
      </c>
      <c r="F57" s="33" t="s">
        <v>155</v>
      </c>
      <c r="G57" s="34">
        <v>18.15</v>
      </c>
      <c r="H57" s="35">
        <v>0</v>
      </c>
      <c r="I57" s="36">
        <f>ROUND(G57*H57,P4)</f>
        <v>0</v>
      </c>
      <c r="J57" s="30"/>
      <c r="O57" s="37">
        <f>I57*0.21</f>
        <v>0</v>
      </c>
      <c r="P57">
        <v>3</v>
      </c>
    </row>
    <row r="58" spans="1:10" ht="30">
      <c r="A58" s="30" t="s">
        <v>45</v>
      </c>
      <c r="B58" s="38"/>
      <c r="E58" s="32" t="s">
        <v>743</v>
      </c>
      <c r="J58" s="39"/>
    </row>
    <row r="59" spans="1:10" ht="15">
      <c r="A59" s="30" t="s">
        <v>51</v>
      </c>
      <c r="B59" s="38"/>
      <c r="E59" s="41" t="s">
        <v>744</v>
      </c>
      <c r="J59" s="39"/>
    </row>
    <row r="60" spans="1:10" ht="15">
      <c r="A60" s="30" t="s">
        <v>47</v>
      </c>
      <c r="B60" s="38"/>
      <c r="E60" s="40" t="s">
        <v>42</v>
      </c>
      <c r="J60" s="39"/>
    </row>
    <row r="61" spans="1:16" ht="30">
      <c r="A61" s="30" t="s">
        <v>40</v>
      </c>
      <c r="B61" s="30">
        <v>14</v>
      </c>
      <c r="C61" s="31" t="s">
        <v>745</v>
      </c>
      <c r="D61" s="30" t="s">
        <v>42</v>
      </c>
      <c r="E61" s="32" t="s">
        <v>746</v>
      </c>
      <c r="F61" s="33" t="s">
        <v>95</v>
      </c>
      <c r="G61" s="34">
        <v>17</v>
      </c>
      <c r="H61" s="35">
        <v>0</v>
      </c>
      <c r="I61" s="36">
        <f>ROUND(G61*H61,P4)</f>
        <v>0</v>
      </c>
      <c r="J61" s="30"/>
      <c r="O61" s="37">
        <f>I61*0.21</f>
        <v>0</v>
      </c>
      <c r="P61">
        <v>3</v>
      </c>
    </row>
    <row r="62" spans="1:10" ht="60">
      <c r="A62" s="30" t="s">
        <v>45</v>
      </c>
      <c r="B62" s="38"/>
      <c r="E62" s="32" t="s">
        <v>747</v>
      </c>
      <c r="J62" s="39"/>
    </row>
    <row r="63" spans="1:10" ht="15">
      <c r="A63" s="30" t="s">
        <v>51</v>
      </c>
      <c r="B63" s="38"/>
      <c r="E63" s="41" t="s">
        <v>748</v>
      </c>
      <c r="J63" s="39"/>
    </row>
    <row r="64" spans="1:10" ht="15">
      <c r="A64" s="30" t="s">
        <v>47</v>
      </c>
      <c r="B64" s="38"/>
      <c r="E64" s="40" t="s">
        <v>42</v>
      </c>
      <c r="J64" s="39"/>
    </row>
    <row r="65" spans="1:16" ht="30">
      <c r="A65" s="30" t="s">
        <v>40</v>
      </c>
      <c r="B65" s="30">
        <v>15</v>
      </c>
      <c r="C65" s="31" t="s">
        <v>260</v>
      </c>
      <c r="D65" s="30" t="s">
        <v>42</v>
      </c>
      <c r="E65" s="32" t="s">
        <v>261</v>
      </c>
      <c r="F65" s="33" t="s">
        <v>178</v>
      </c>
      <c r="G65" s="34">
        <v>4.125</v>
      </c>
      <c r="H65" s="35">
        <v>0</v>
      </c>
      <c r="I65" s="36">
        <f>ROUND(G65*H65,P4)</f>
        <v>0</v>
      </c>
      <c r="J65" s="30"/>
      <c r="O65" s="37">
        <f>I65*0.21</f>
        <v>0</v>
      </c>
      <c r="P65">
        <v>3</v>
      </c>
    </row>
    <row r="66" spans="1:10" ht="45">
      <c r="A66" s="30" t="s">
        <v>45</v>
      </c>
      <c r="B66" s="38"/>
      <c r="E66" s="32" t="s">
        <v>749</v>
      </c>
      <c r="J66" s="39"/>
    </row>
    <row r="67" spans="1:10" ht="15">
      <c r="A67" s="30" t="s">
        <v>51</v>
      </c>
      <c r="B67" s="38"/>
      <c r="E67" s="41" t="s">
        <v>750</v>
      </c>
      <c r="J67" s="39"/>
    </row>
    <row r="68" spans="1:10" ht="30">
      <c r="A68" s="30" t="s">
        <v>47</v>
      </c>
      <c r="B68" s="38"/>
      <c r="E68" s="32" t="s">
        <v>751</v>
      </c>
      <c r="J68" s="39"/>
    </row>
    <row r="69" spans="1:16" ht="15">
      <c r="A69" s="30" t="s">
        <v>40</v>
      </c>
      <c r="B69" s="30">
        <v>16</v>
      </c>
      <c r="C69" s="31" t="s">
        <v>752</v>
      </c>
      <c r="D69" s="30" t="s">
        <v>42</v>
      </c>
      <c r="E69" s="32" t="s">
        <v>753</v>
      </c>
      <c r="F69" s="33" t="s">
        <v>95</v>
      </c>
      <c r="G69" s="34">
        <v>2040</v>
      </c>
      <c r="H69" s="35">
        <v>0</v>
      </c>
      <c r="I69" s="36">
        <f>ROUND(G69*H69,P4)</f>
        <v>0</v>
      </c>
      <c r="J69" s="30"/>
      <c r="O69" s="37">
        <f>I69*0.21</f>
        <v>0</v>
      </c>
      <c r="P69">
        <v>3</v>
      </c>
    </row>
    <row r="70" spans="1:10" ht="15">
      <c r="A70" s="30" t="s">
        <v>45</v>
      </c>
      <c r="B70" s="38"/>
      <c r="E70" s="40" t="s">
        <v>42</v>
      </c>
      <c r="J70" s="39"/>
    </row>
    <row r="71" spans="1:10" ht="15">
      <c r="A71" s="30" t="s">
        <v>51</v>
      </c>
      <c r="B71" s="38"/>
      <c r="E71" s="41" t="s">
        <v>754</v>
      </c>
      <c r="J71" s="39"/>
    </row>
    <row r="72" spans="1:10" ht="15">
      <c r="A72" s="30" t="s">
        <v>47</v>
      </c>
      <c r="B72" s="38"/>
      <c r="E72" s="40" t="s">
        <v>42</v>
      </c>
      <c r="J72" s="39"/>
    </row>
    <row r="73" spans="1:10" ht="15">
      <c r="A73" s="24" t="s">
        <v>37</v>
      </c>
      <c r="B73" s="25"/>
      <c r="C73" s="26" t="s">
        <v>306</v>
      </c>
      <c r="D73" s="27"/>
      <c r="E73" s="24" t="s">
        <v>307</v>
      </c>
      <c r="F73" s="27"/>
      <c r="G73" s="27"/>
      <c r="H73" s="27"/>
      <c r="I73" s="28">
        <f>SUMIFS(I74:I89,A74:A89,"P")</f>
        <v>0</v>
      </c>
      <c r="J73" s="29"/>
    </row>
    <row r="74" spans="1:16" ht="15">
      <c r="A74" s="30" t="s">
        <v>40</v>
      </c>
      <c r="B74" s="30">
        <v>17</v>
      </c>
      <c r="C74" s="31" t="s">
        <v>755</v>
      </c>
      <c r="D74" s="30" t="s">
        <v>42</v>
      </c>
      <c r="E74" s="32" t="s">
        <v>756</v>
      </c>
      <c r="F74" s="33" t="s">
        <v>139</v>
      </c>
      <c r="G74" s="34">
        <v>6.4</v>
      </c>
      <c r="H74" s="35">
        <v>0</v>
      </c>
      <c r="I74" s="36">
        <f>ROUND(G74*H74,P4)</f>
        <v>0</v>
      </c>
      <c r="J74" s="30"/>
      <c r="O74" s="37">
        <f>I74*0.21</f>
        <v>0</v>
      </c>
      <c r="P74">
        <v>3</v>
      </c>
    </row>
    <row r="75" spans="1:10" ht="15">
      <c r="A75" s="30" t="s">
        <v>45</v>
      </c>
      <c r="B75" s="38"/>
      <c r="E75" s="32" t="s">
        <v>757</v>
      </c>
      <c r="J75" s="39"/>
    </row>
    <row r="76" spans="1:10" ht="15">
      <c r="A76" s="30" t="s">
        <v>51</v>
      </c>
      <c r="B76" s="38"/>
      <c r="E76" s="41" t="s">
        <v>758</v>
      </c>
      <c r="J76" s="39"/>
    </row>
    <row r="77" spans="1:10" ht="75">
      <c r="A77" s="30" t="s">
        <v>47</v>
      </c>
      <c r="B77" s="38"/>
      <c r="E77" s="32" t="s">
        <v>759</v>
      </c>
      <c r="J77" s="39"/>
    </row>
    <row r="78" spans="1:16" ht="15">
      <c r="A78" s="30" t="s">
        <v>40</v>
      </c>
      <c r="B78" s="30">
        <v>18</v>
      </c>
      <c r="C78" s="31" t="s">
        <v>760</v>
      </c>
      <c r="D78" s="30" t="s">
        <v>42</v>
      </c>
      <c r="E78" s="32" t="s">
        <v>761</v>
      </c>
      <c r="F78" s="33" t="s">
        <v>762</v>
      </c>
      <c r="G78" s="34">
        <v>626.64</v>
      </c>
      <c r="H78" s="35">
        <v>0</v>
      </c>
      <c r="I78" s="36">
        <f>ROUND(G78*H78,P4)</f>
        <v>0</v>
      </c>
      <c r="J78" s="30"/>
      <c r="O78" s="37">
        <f>I78*0.21</f>
        <v>0</v>
      </c>
      <c r="P78">
        <v>3</v>
      </c>
    </row>
    <row r="79" spans="1:10" ht="15">
      <c r="A79" s="30" t="s">
        <v>45</v>
      </c>
      <c r="B79" s="38"/>
      <c r="E79" s="32" t="s">
        <v>763</v>
      </c>
      <c r="J79" s="39"/>
    </row>
    <row r="80" spans="1:10" ht="60">
      <c r="A80" s="30" t="s">
        <v>51</v>
      </c>
      <c r="B80" s="38"/>
      <c r="E80" s="41" t="s">
        <v>764</v>
      </c>
      <c r="J80" s="39"/>
    </row>
    <row r="81" spans="1:10" ht="15">
      <c r="A81" s="30" t="s">
        <v>47</v>
      </c>
      <c r="B81" s="38"/>
      <c r="E81" s="40" t="s">
        <v>42</v>
      </c>
      <c r="J81" s="39"/>
    </row>
    <row r="82" spans="1:16" ht="15">
      <c r="A82" s="30" t="s">
        <v>40</v>
      </c>
      <c r="B82" s="30">
        <v>19</v>
      </c>
      <c r="C82" s="31" t="s">
        <v>765</v>
      </c>
      <c r="D82" s="30" t="s">
        <v>42</v>
      </c>
      <c r="E82" s="32" t="s">
        <v>766</v>
      </c>
      <c r="F82" s="33" t="s">
        <v>139</v>
      </c>
      <c r="G82" s="34">
        <v>6.4</v>
      </c>
      <c r="H82" s="35">
        <v>0</v>
      </c>
      <c r="I82" s="36">
        <f>ROUND(G82*H82,P4)</f>
        <v>0</v>
      </c>
      <c r="J82" s="30"/>
      <c r="O82" s="37">
        <f>I82*0.21</f>
        <v>0</v>
      </c>
      <c r="P82">
        <v>3</v>
      </c>
    </row>
    <row r="83" spans="1:10" ht="15">
      <c r="A83" s="30" t="s">
        <v>45</v>
      </c>
      <c r="B83" s="38"/>
      <c r="E83" s="40" t="s">
        <v>42</v>
      </c>
      <c r="J83" s="39"/>
    </row>
    <row r="84" spans="1:10" ht="15">
      <c r="A84" s="30" t="s">
        <v>51</v>
      </c>
      <c r="B84" s="38"/>
      <c r="E84" s="41" t="s">
        <v>758</v>
      </c>
      <c r="J84" s="39"/>
    </row>
    <row r="85" spans="1:10" ht="75">
      <c r="A85" s="30" t="s">
        <v>47</v>
      </c>
      <c r="B85" s="38"/>
      <c r="E85" s="32" t="s">
        <v>759</v>
      </c>
      <c r="J85" s="39"/>
    </row>
    <row r="86" spans="1:16" ht="15">
      <c r="A86" s="30" t="s">
        <v>40</v>
      </c>
      <c r="B86" s="30">
        <v>20</v>
      </c>
      <c r="C86" s="31" t="s">
        <v>767</v>
      </c>
      <c r="D86" s="30" t="s">
        <v>42</v>
      </c>
      <c r="E86" s="32" t="s">
        <v>768</v>
      </c>
      <c r="F86" s="33" t="s">
        <v>769</v>
      </c>
      <c r="G86" s="34">
        <v>220</v>
      </c>
      <c r="H86" s="35">
        <v>0</v>
      </c>
      <c r="I86" s="36">
        <f>ROUND(G86*H86,P4)</f>
        <v>0</v>
      </c>
      <c r="J86" s="30"/>
      <c r="O86" s="37">
        <f>I86*0.21</f>
        <v>0</v>
      </c>
      <c r="P86">
        <v>3</v>
      </c>
    </row>
    <row r="87" spans="1:10" ht="15">
      <c r="A87" s="30" t="s">
        <v>45</v>
      </c>
      <c r="B87" s="38"/>
      <c r="E87" s="32" t="s">
        <v>770</v>
      </c>
      <c r="J87" s="39"/>
    </row>
    <row r="88" spans="1:10" ht="15">
      <c r="A88" s="30" t="s">
        <v>51</v>
      </c>
      <c r="B88" s="38"/>
      <c r="E88" s="41" t="s">
        <v>771</v>
      </c>
      <c r="J88" s="39"/>
    </row>
    <row r="89" spans="1:10" ht="45">
      <c r="A89" s="30" t="s">
        <v>47</v>
      </c>
      <c r="B89" s="38"/>
      <c r="E89" s="32" t="s">
        <v>772</v>
      </c>
      <c r="J89" s="39"/>
    </row>
    <row r="90" spans="1:10" ht="15">
      <c r="A90" s="24" t="s">
        <v>37</v>
      </c>
      <c r="B90" s="25"/>
      <c r="C90" s="26" t="s">
        <v>410</v>
      </c>
      <c r="D90" s="27"/>
      <c r="E90" s="24" t="s">
        <v>411</v>
      </c>
      <c r="F90" s="27"/>
      <c r="G90" s="27"/>
      <c r="H90" s="27"/>
      <c r="I90" s="28">
        <f>SUMIFS(I91:I118,A91:A118,"P")</f>
        <v>0</v>
      </c>
      <c r="J90" s="29"/>
    </row>
    <row r="91" spans="1:16" ht="15">
      <c r="A91" s="30" t="s">
        <v>40</v>
      </c>
      <c r="B91" s="30">
        <v>21</v>
      </c>
      <c r="C91" s="31" t="s">
        <v>412</v>
      </c>
      <c r="D91" s="30" t="s">
        <v>42</v>
      </c>
      <c r="E91" s="32" t="s">
        <v>413</v>
      </c>
      <c r="F91" s="33" t="s">
        <v>178</v>
      </c>
      <c r="G91" s="34">
        <v>362</v>
      </c>
      <c r="H91" s="35">
        <v>0</v>
      </c>
      <c r="I91" s="36">
        <f>ROUND(G91*H91,P4)</f>
        <v>0</v>
      </c>
      <c r="J91" s="30"/>
      <c r="O91" s="37">
        <f>I91*0.21</f>
        <v>0</v>
      </c>
      <c r="P91">
        <v>3</v>
      </c>
    </row>
    <row r="92" spans="1:10" ht="15">
      <c r="A92" s="30" t="s">
        <v>45</v>
      </c>
      <c r="B92" s="38"/>
      <c r="E92" s="32" t="s">
        <v>773</v>
      </c>
      <c r="J92" s="39"/>
    </row>
    <row r="93" spans="1:10" ht="15">
      <c r="A93" s="30" t="s">
        <v>51</v>
      </c>
      <c r="B93" s="38"/>
      <c r="E93" s="41" t="s">
        <v>723</v>
      </c>
      <c r="J93" s="39"/>
    </row>
    <row r="94" spans="1:10" ht="15">
      <c r="A94" s="30" t="s">
        <v>47</v>
      </c>
      <c r="B94" s="38"/>
      <c r="E94" s="40" t="s">
        <v>42</v>
      </c>
      <c r="J94" s="39"/>
    </row>
    <row r="95" spans="1:16" ht="15">
      <c r="A95" s="30" t="s">
        <v>40</v>
      </c>
      <c r="B95" s="30">
        <v>22</v>
      </c>
      <c r="C95" s="31" t="s">
        <v>774</v>
      </c>
      <c r="D95" s="30" t="s">
        <v>42</v>
      </c>
      <c r="E95" s="32" t="s">
        <v>775</v>
      </c>
      <c r="F95" s="33" t="s">
        <v>178</v>
      </c>
      <c r="G95" s="34">
        <v>36.74</v>
      </c>
      <c r="H95" s="35">
        <v>0</v>
      </c>
      <c r="I95" s="36">
        <f>ROUND(G95*H95,P4)</f>
        <v>0</v>
      </c>
      <c r="J95" s="30"/>
      <c r="O95" s="37">
        <f>I95*0.21</f>
        <v>0</v>
      </c>
      <c r="P95">
        <v>3</v>
      </c>
    </row>
    <row r="96" spans="1:10" ht="30">
      <c r="A96" s="30" t="s">
        <v>45</v>
      </c>
      <c r="B96" s="38"/>
      <c r="E96" s="32" t="s">
        <v>776</v>
      </c>
      <c r="J96" s="39"/>
    </row>
    <row r="97" spans="1:10" ht="15">
      <c r="A97" s="30" t="s">
        <v>51</v>
      </c>
      <c r="B97" s="38"/>
      <c r="E97" s="41" t="s">
        <v>777</v>
      </c>
      <c r="J97" s="39"/>
    </row>
    <row r="98" spans="1:10" ht="15">
      <c r="A98" s="30" t="s">
        <v>47</v>
      </c>
      <c r="B98" s="38"/>
      <c r="E98" s="40" t="s">
        <v>42</v>
      </c>
      <c r="J98" s="39"/>
    </row>
    <row r="99" spans="1:16" ht="15">
      <c r="A99" s="30" t="s">
        <v>40</v>
      </c>
      <c r="B99" s="30">
        <v>23</v>
      </c>
      <c r="C99" s="31" t="s">
        <v>778</v>
      </c>
      <c r="D99" s="30" t="s">
        <v>54</v>
      </c>
      <c r="E99" s="32" t="s">
        <v>779</v>
      </c>
      <c r="F99" s="33" t="s">
        <v>178</v>
      </c>
      <c r="G99" s="34">
        <v>271.3</v>
      </c>
      <c r="H99" s="35">
        <v>0</v>
      </c>
      <c r="I99" s="36">
        <f>ROUND(G99*H99,P4)</f>
        <v>0</v>
      </c>
      <c r="J99" s="30"/>
      <c r="O99" s="37">
        <f>I99*0.21</f>
        <v>0</v>
      </c>
      <c r="P99">
        <v>3</v>
      </c>
    </row>
    <row r="100" spans="1:10" ht="30">
      <c r="A100" s="30" t="s">
        <v>45</v>
      </c>
      <c r="B100" s="38"/>
      <c r="E100" s="32" t="s">
        <v>780</v>
      </c>
      <c r="J100" s="39"/>
    </row>
    <row r="101" spans="1:10" ht="15">
      <c r="A101" s="30" t="s">
        <v>51</v>
      </c>
      <c r="B101" s="38"/>
      <c r="E101" s="41" t="s">
        <v>781</v>
      </c>
      <c r="J101" s="39"/>
    </row>
    <row r="102" spans="1:10" ht="15">
      <c r="A102" s="30" t="s">
        <v>47</v>
      </c>
      <c r="B102" s="38"/>
      <c r="E102" s="32" t="s">
        <v>418</v>
      </c>
      <c r="J102" s="39"/>
    </row>
    <row r="103" spans="1:16" ht="30">
      <c r="A103" s="30" t="s">
        <v>40</v>
      </c>
      <c r="B103" s="30">
        <v>24</v>
      </c>
      <c r="C103" s="31" t="s">
        <v>782</v>
      </c>
      <c r="D103" s="30" t="s">
        <v>42</v>
      </c>
      <c r="E103" s="32" t="s">
        <v>783</v>
      </c>
      <c r="F103" s="33" t="s">
        <v>178</v>
      </c>
      <c r="G103" s="34">
        <v>475.6</v>
      </c>
      <c r="H103" s="35">
        <v>0</v>
      </c>
      <c r="I103" s="36">
        <f>ROUND(G103*H103,P4)</f>
        <v>0</v>
      </c>
      <c r="J103" s="30"/>
      <c r="O103" s="37">
        <f>I103*0.21</f>
        <v>0</v>
      </c>
      <c r="P103">
        <v>3</v>
      </c>
    </row>
    <row r="104" spans="1:10" ht="45">
      <c r="A104" s="30" t="s">
        <v>45</v>
      </c>
      <c r="B104" s="38"/>
      <c r="E104" s="32" t="s">
        <v>784</v>
      </c>
      <c r="J104" s="39"/>
    </row>
    <row r="105" spans="1:10" ht="15">
      <c r="A105" s="30" t="s">
        <v>51</v>
      </c>
      <c r="B105" s="38"/>
      <c r="E105" s="41" t="s">
        <v>785</v>
      </c>
      <c r="J105" s="39"/>
    </row>
    <row r="106" spans="1:10" ht="45">
      <c r="A106" s="30" t="s">
        <v>47</v>
      </c>
      <c r="B106" s="38"/>
      <c r="E106" s="32" t="s">
        <v>786</v>
      </c>
      <c r="J106" s="39"/>
    </row>
    <row r="107" spans="1:16" ht="30">
      <c r="A107" s="30" t="s">
        <v>40</v>
      </c>
      <c r="B107" s="30">
        <v>25</v>
      </c>
      <c r="C107" s="31" t="s">
        <v>787</v>
      </c>
      <c r="D107" s="30" t="s">
        <v>42</v>
      </c>
      <c r="E107" s="32" t="s">
        <v>788</v>
      </c>
      <c r="F107" s="33" t="s">
        <v>178</v>
      </c>
      <c r="G107" s="34">
        <v>66</v>
      </c>
      <c r="H107" s="35">
        <v>0</v>
      </c>
      <c r="I107" s="36">
        <f>ROUND(G107*H107,P4)</f>
        <v>0</v>
      </c>
      <c r="J107" s="30"/>
      <c r="O107" s="37">
        <f>I107*0.21</f>
        <v>0</v>
      </c>
      <c r="P107">
        <v>3</v>
      </c>
    </row>
    <row r="108" spans="1:10" ht="60">
      <c r="A108" s="30" t="s">
        <v>45</v>
      </c>
      <c r="B108" s="38"/>
      <c r="E108" s="32" t="s">
        <v>789</v>
      </c>
      <c r="J108" s="39"/>
    </row>
    <row r="109" spans="1:10" ht="15">
      <c r="A109" s="30" t="s">
        <v>51</v>
      </c>
      <c r="B109" s="38"/>
      <c r="E109" s="41" t="s">
        <v>790</v>
      </c>
      <c r="J109" s="39"/>
    </row>
    <row r="110" spans="1:10" ht="15">
      <c r="A110" s="30" t="s">
        <v>47</v>
      </c>
      <c r="B110" s="38"/>
      <c r="E110" s="40" t="s">
        <v>42</v>
      </c>
      <c r="J110" s="39"/>
    </row>
    <row r="111" spans="1:16" ht="15">
      <c r="A111" s="30" t="s">
        <v>40</v>
      </c>
      <c r="B111" s="30">
        <v>26</v>
      </c>
      <c r="C111" s="31" t="s">
        <v>752</v>
      </c>
      <c r="D111" s="30" t="s">
        <v>54</v>
      </c>
      <c r="E111" s="32" t="s">
        <v>791</v>
      </c>
      <c r="F111" s="33" t="s">
        <v>95</v>
      </c>
      <c r="G111" s="34">
        <v>3960</v>
      </c>
      <c r="H111" s="35">
        <v>0</v>
      </c>
      <c r="I111" s="36">
        <f>ROUND(G111*H111,P4)</f>
        <v>0</v>
      </c>
      <c r="J111" s="30"/>
      <c r="O111" s="37">
        <f>I111*0.21</f>
        <v>0</v>
      </c>
      <c r="P111">
        <v>3</v>
      </c>
    </row>
    <row r="112" spans="1:10" ht="15">
      <c r="A112" s="30" t="s">
        <v>45</v>
      </c>
      <c r="B112" s="38"/>
      <c r="E112" s="40" t="s">
        <v>42</v>
      </c>
      <c r="J112" s="39"/>
    </row>
    <row r="113" spans="1:10" ht="15">
      <c r="A113" s="30" t="s">
        <v>51</v>
      </c>
      <c r="B113" s="38"/>
      <c r="E113" s="41" t="s">
        <v>792</v>
      </c>
      <c r="J113" s="39"/>
    </row>
    <row r="114" spans="1:10" ht="15">
      <c r="A114" s="30" t="s">
        <v>47</v>
      </c>
      <c r="B114" s="38"/>
      <c r="E114" s="40" t="s">
        <v>42</v>
      </c>
      <c r="J114" s="39"/>
    </row>
    <row r="115" spans="1:16" ht="30">
      <c r="A115" s="30" t="s">
        <v>40</v>
      </c>
      <c r="B115" s="30">
        <v>27</v>
      </c>
      <c r="C115" s="31" t="s">
        <v>476</v>
      </c>
      <c r="D115" s="30" t="s">
        <v>42</v>
      </c>
      <c r="E115" s="32" t="s">
        <v>477</v>
      </c>
      <c r="F115" s="33" t="s">
        <v>178</v>
      </c>
      <c r="G115" s="34">
        <v>398.2</v>
      </c>
      <c r="H115" s="35">
        <v>0</v>
      </c>
      <c r="I115" s="36">
        <f>ROUND(G115*H115,P4)</f>
        <v>0</v>
      </c>
      <c r="J115" s="30"/>
      <c r="O115" s="37">
        <f>I115*0.21</f>
        <v>0</v>
      </c>
      <c r="P115">
        <v>3</v>
      </c>
    </row>
    <row r="116" spans="1:10" ht="60">
      <c r="A116" s="30" t="s">
        <v>45</v>
      </c>
      <c r="B116" s="38"/>
      <c r="E116" s="32" t="s">
        <v>478</v>
      </c>
      <c r="J116" s="39"/>
    </row>
    <row r="117" spans="1:10" ht="15">
      <c r="A117" s="30" t="s">
        <v>51</v>
      </c>
      <c r="B117" s="38"/>
      <c r="E117" s="41" t="s">
        <v>739</v>
      </c>
      <c r="J117" s="39"/>
    </row>
    <row r="118" spans="1:10" ht="15">
      <c r="A118" s="30" t="s">
        <v>47</v>
      </c>
      <c r="B118" s="38"/>
      <c r="E118" s="40" t="s">
        <v>42</v>
      </c>
      <c r="J118" s="39"/>
    </row>
    <row r="119" spans="1:10" ht="15">
      <c r="A119" s="24" t="s">
        <v>37</v>
      </c>
      <c r="B119" s="25"/>
      <c r="C119" s="26" t="s">
        <v>522</v>
      </c>
      <c r="D119" s="27"/>
      <c r="E119" s="24" t="s">
        <v>793</v>
      </c>
      <c r="F119" s="27"/>
      <c r="G119" s="27"/>
      <c r="H119" s="27"/>
      <c r="I119" s="28">
        <f>SUMIFS(I120:I134,A120:A134,"P")</f>
        <v>0</v>
      </c>
      <c r="J119" s="29"/>
    </row>
    <row r="120" spans="1:16" ht="30">
      <c r="A120" s="30" t="s">
        <v>40</v>
      </c>
      <c r="B120" s="30">
        <v>28</v>
      </c>
      <c r="C120" s="31" t="s">
        <v>794</v>
      </c>
      <c r="D120" s="30" t="s">
        <v>42</v>
      </c>
      <c r="E120" s="32" t="s">
        <v>795</v>
      </c>
      <c r="F120" s="33" t="s">
        <v>95</v>
      </c>
      <c r="G120" s="34">
        <v>24</v>
      </c>
      <c r="H120" s="35">
        <v>0</v>
      </c>
      <c r="I120" s="36">
        <f>ROUND(G120*H120,P4)</f>
        <v>0</v>
      </c>
      <c r="J120" s="30"/>
      <c r="O120" s="37">
        <f>I120*0.21</f>
        <v>0</v>
      </c>
      <c r="P120">
        <v>3</v>
      </c>
    </row>
    <row r="121" spans="1:10" ht="60">
      <c r="A121" s="30" t="s">
        <v>45</v>
      </c>
      <c r="B121" s="38"/>
      <c r="E121" s="32" t="s">
        <v>548</v>
      </c>
      <c r="J121" s="39"/>
    </row>
    <row r="122" spans="1:10" ht="15">
      <c r="A122" s="30" t="s">
        <v>51</v>
      </c>
      <c r="B122" s="38"/>
      <c r="E122" s="41" t="s">
        <v>796</v>
      </c>
      <c r="J122" s="39"/>
    </row>
    <row r="123" spans="1:10" ht="15">
      <c r="A123" s="30" t="s">
        <v>47</v>
      </c>
      <c r="B123" s="38"/>
      <c r="E123" s="40" t="s">
        <v>42</v>
      </c>
      <c r="J123" s="39"/>
    </row>
    <row r="124" spans="1:16" ht="15">
      <c r="A124" s="30" t="s">
        <v>40</v>
      </c>
      <c r="B124" s="30">
        <v>29</v>
      </c>
      <c r="C124" s="31" t="s">
        <v>797</v>
      </c>
      <c r="D124" s="30" t="s">
        <v>42</v>
      </c>
      <c r="E124" s="32" t="s">
        <v>798</v>
      </c>
      <c r="F124" s="33" t="s">
        <v>95</v>
      </c>
      <c r="G124" s="34">
        <v>2880</v>
      </c>
      <c r="H124" s="35">
        <v>0</v>
      </c>
      <c r="I124" s="36">
        <f>ROUND(G124*H124,P4)</f>
        <v>0</v>
      </c>
      <c r="J124" s="30"/>
      <c r="O124" s="37">
        <f>I124*0.21</f>
        <v>0</v>
      </c>
      <c r="P124">
        <v>3</v>
      </c>
    </row>
    <row r="125" spans="1:10" ht="15">
      <c r="A125" s="30" t="s">
        <v>45</v>
      </c>
      <c r="B125" s="38"/>
      <c r="E125" s="40" t="s">
        <v>42</v>
      </c>
      <c r="J125" s="39"/>
    </row>
    <row r="126" spans="1:10" ht="15">
      <c r="A126" s="30" t="s">
        <v>51</v>
      </c>
      <c r="B126" s="38"/>
      <c r="E126" s="41" t="s">
        <v>799</v>
      </c>
      <c r="J126" s="39"/>
    </row>
    <row r="127" spans="1:10" ht="15">
      <c r="A127" s="30" t="s">
        <v>47</v>
      </c>
      <c r="B127" s="38"/>
      <c r="E127" s="40" t="s">
        <v>42</v>
      </c>
      <c r="J127" s="39"/>
    </row>
    <row r="128" spans="1:16" ht="15">
      <c r="A128" s="30" t="s">
        <v>40</v>
      </c>
      <c r="B128" s="30">
        <v>30</v>
      </c>
      <c r="C128" s="31" t="s">
        <v>93</v>
      </c>
      <c r="D128" s="30" t="s">
        <v>42</v>
      </c>
      <c r="E128" s="32" t="s">
        <v>94</v>
      </c>
      <c r="F128" s="33" t="s">
        <v>95</v>
      </c>
      <c r="G128" s="34">
        <v>2</v>
      </c>
      <c r="H128" s="35">
        <v>0</v>
      </c>
      <c r="I128" s="36">
        <f>ROUND(G128*H128,P4)</f>
        <v>0</v>
      </c>
      <c r="J128" s="30"/>
      <c r="O128" s="37">
        <f>I128*0.21</f>
        <v>0</v>
      </c>
      <c r="P128">
        <v>3</v>
      </c>
    </row>
    <row r="129" spans="1:10" ht="45">
      <c r="A129" s="30" t="s">
        <v>45</v>
      </c>
      <c r="B129" s="38"/>
      <c r="E129" s="32" t="s">
        <v>800</v>
      </c>
      <c r="J129" s="39"/>
    </row>
    <row r="130" spans="1:10" ht="15">
      <c r="A130" s="30" t="s">
        <v>47</v>
      </c>
      <c r="B130" s="38"/>
      <c r="E130" s="32" t="s">
        <v>801</v>
      </c>
      <c r="J130" s="39"/>
    </row>
    <row r="131" spans="1:16" ht="30">
      <c r="A131" s="30" t="s">
        <v>40</v>
      </c>
      <c r="B131" s="30">
        <v>31</v>
      </c>
      <c r="C131" s="31" t="s">
        <v>105</v>
      </c>
      <c r="D131" s="30" t="s">
        <v>42</v>
      </c>
      <c r="E131" s="32" t="s">
        <v>106</v>
      </c>
      <c r="F131" s="33" t="s">
        <v>95</v>
      </c>
      <c r="G131" s="34">
        <v>240</v>
      </c>
      <c r="H131" s="35">
        <v>0</v>
      </c>
      <c r="I131" s="36">
        <f>ROUND(G131*H131,P4)</f>
        <v>0</v>
      </c>
      <c r="J131" s="30"/>
      <c r="O131" s="37">
        <f>I131*0.21</f>
        <v>0</v>
      </c>
      <c r="P131">
        <v>3</v>
      </c>
    </row>
    <row r="132" spans="1:10" ht="60">
      <c r="A132" s="30" t="s">
        <v>45</v>
      </c>
      <c r="B132" s="38"/>
      <c r="E132" s="32" t="s">
        <v>802</v>
      </c>
      <c r="J132" s="39"/>
    </row>
    <row r="133" spans="1:10" ht="15">
      <c r="A133" s="30" t="s">
        <v>51</v>
      </c>
      <c r="B133" s="38"/>
      <c r="E133" s="41" t="s">
        <v>803</v>
      </c>
      <c r="J133" s="39"/>
    </row>
    <row r="134" spans="1:10" ht="15">
      <c r="A134" s="30" t="s">
        <v>47</v>
      </c>
      <c r="B134" s="38"/>
      <c r="E134" s="40" t="s">
        <v>42</v>
      </c>
      <c r="J134" s="39"/>
    </row>
    <row r="135" spans="1:10" ht="15">
      <c r="A135" s="24" t="s">
        <v>37</v>
      </c>
      <c r="B135" s="25"/>
      <c r="C135" s="26" t="s">
        <v>652</v>
      </c>
      <c r="D135" s="27"/>
      <c r="E135" s="24" t="s">
        <v>653</v>
      </c>
      <c r="F135" s="27"/>
      <c r="G135" s="27"/>
      <c r="H135" s="27"/>
      <c r="I135" s="28">
        <f>SUMIFS(I136:I154,A136:A154,"P")</f>
        <v>0</v>
      </c>
      <c r="J135" s="29"/>
    </row>
    <row r="136" spans="1:16" ht="30">
      <c r="A136" s="30" t="s">
        <v>40</v>
      </c>
      <c r="B136" s="30">
        <v>32</v>
      </c>
      <c r="C136" s="31" t="s">
        <v>804</v>
      </c>
      <c r="D136" s="30" t="s">
        <v>42</v>
      </c>
      <c r="E136" s="32" t="s">
        <v>805</v>
      </c>
      <c r="F136" s="33" t="s">
        <v>178</v>
      </c>
      <c r="G136" s="34">
        <v>66</v>
      </c>
      <c r="H136" s="35">
        <v>0</v>
      </c>
      <c r="I136" s="36">
        <f>ROUND(G136*H136,P4)</f>
        <v>0</v>
      </c>
      <c r="J136" s="30"/>
      <c r="O136" s="37">
        <f>I136*0.21</f>
        <v>0</v>
      </c>
      <c r="P136">
        <v>3</v>
      </c>
    </row>
    <row r="137" spans="1:10" ht="135">
      <c r="A137" s="30" t="s">
        <v>45</v>
      </c>
      <c r="B137" s="38"/>
      <c r="E137" s="32" t="s">
        <v>806</v>
      </c>
      <c r="J137" s="39"/>
    </row>
    <row r="138" spans="1:10" ht="15">
      <c r="A138" s="30" t="s">
        <v>51</v>
      </c>
      <c r="B138" s="38"/>
      <c r="E138" s="41" t="s">
        <v>807</v>
      </c>
      <c r="J138" s="39"/>
    </row>
    <row r="139" spans="1:10" ht="15">
      <c r="A139" s="30" t="s">
        <v>47</v>
      </c>
      <c r="B139" s="38"/>
      <c r="E139" s="40" t="s">
        <v>42</v>
      </c>
      <c r="J139" s="39"/>
    </row>
    <row r="140" spans="1:16" ht="30">
      <c r="A140" s="30" t="s">
        <v>40</v>
      </c>
      <c r="B140" s="30">
        <v>33</v>
      </c>
      <c r="C140" s="31" t="s">
        <v>808</v>
      </c>
      <c r="D140" s="30" t="s">
        <v>42</v>
      </c>
      <c r="E140" s="32" t="s">
        <v>809</v>
      </c>
      <c r="F140" s="33" t="s">
        <v>178</v>
      </c>
      <c r="G140" s="34">
        <v>271.3</v>
      </c>
      <c r="H140" s="35">
        <v>0</v>
      </c>
      <c r="I140" s="36">
        <f>ROUND(G140*H140,P4)</f>
        <v>0</v>
      </c>
      <c r="J140" s="30"/>
      <c r="O140" s="37">
        <f>I140*0.21</f>
        <v>0</v>
      </c>
      <c r="P140">
        <v>3</v>
      </c>
    </row>
    <row r="141" spans="1:10" ht="105">
      <c r="A141" s="30" t="s">
        <v>45</v>
      </c>
      <c r="B141" s="38"/>
      <c r="E141" s="32" t="s">
        <v>810</v>
      </c>
      <c r="J141" s="39"/>
    </row>
    <row r="142" spans="1:10" ht="15">
      <c r="A142" s="30" t="s">
        <v>51</v>
      </c>
      <c r="B142" s="38"/>
      <c r="E142" s="41" t="s">
        <v>781</v>
      </c>
      <c r="J142" s="39"/>
    </row>
    <row r="143" spans="1:10" ht="15">
      <c r="A143" s="30" t="s">
        <v>47</v>
      </c>
      <c r="B143" s="38"/>
      <c r="E143" s="40" t="s">
        <v>42</v>
      </c>
      <c r="J143" s="39"/>
    </row>
    <row r="144" spans="1:16" ht="30">
      <c r="A144" s="30" t="s">
        <v>40</v>
      </c>
      <c r="B144" s="30">
        <v>34</v>
      </c>
      <c r="C144" s="31" t="s">
        <v>811</v>
      </c>
      <c r="D144" s="30" t="s">
        <v>42</v>
      </c>
      <c r="E144" s="32" t="s">
        <v>812</v>
      </c>
      <c r="F144" s="33" t="s">
        <v>178</v>
      </c>
      <c r="G144" s="34">
        <v>332.8</v>
      </c>
      <c r="H144" s="35">
        <v>0</v>
      </c>
      <c r="I144" s="36">
        <f>ROUND(G144*H144,P4)</f>
        <v>0</v>
      </c>
      <c r="J144" s="30"/>
      <c r="O144" s="37">
        <f>I144*0.21</f>
        <v>0</v>
      </c>
      <c r="P144">
        <v>3</v>
      </c>
    </row>
    <row r="145" spans="1:10" ht="90">
      <c r="A145" s="30" t="s">
        <v>45</v>
      </c>
      <c r="B145" s="38"/>
      <c r="E145" s="32" t="s">
        <v>813</v>
      </c>
      <c r="J145" s="39"/>
    </row>
    <row r="146" spans="1:10" ht="15">
      <c r="A146" s="30" t="s">
        <v>51</v>
      </c>
      <c r="B146" s="38"/>
      <c r="E146" s="41" t="s">
        <v>814</v>
      </c>
      <c r="J146" s="39"/>
    </row>
    <row r="147" spans="1:10" ht="30">
      <c r="A147" s="30" t="s">
        <v>47</v>
      </c>
      <c r="B147" s="38"/>
      <c r="E147" s="32" t="s">
        <v>815</v>
      </c>
      <c r="J147" s="39"/>
    </row>
    <row r="148" spans="1:16" ht="30">
      <c r="A148" s="30" t="s">
        <v>40</v>
      </c>
      <c r="B148" s="30">
        <v>35</v>
      </c>
      <c r="C148" s="31" t="s">
        <v>816</v>
      </c>
      <c r="D148" s="30" t="s">
        <v>42</v>
      </c>
      <c r="E148" s="32" t="s">
        <v>817</v>
      </c>
      <c r="F148" s="33" t="s">
        <v>155</v>
      </c>
      <c r="G148" s="34">
        <v>76.02</v>
      </c>
      <c r="H148" s="35">
        <v>0</v>
      </c>
      <c r="I148" s="36">
        <f>ROUND(G148*H148,P4)</f>
        <v>0</v>
      </c>
      <c r="J148" s="30"/>
      <c r="O148" s="37">
        <f>I148*0.21</f>
        <v>0</v>
      </c>
      <c r="P148">
        <v>3</v>
      </c>
    </row>
    <row r="149" spans="1:10" ht="60">
      <c r="A149" s="30" t="s">
        <v>45</v>
      </c>
      <c r="B149" s="38"/>
      <c r="E149" s="32" t="s">
        <v>818</v>
      </c>
      <c r="J149" s="39"/>
    </row>
    <row r="150" spans="1:10" ht="15">
      <c r="A150" s="30" t="s">
        <v>51</v>
      </c>
      <c r="B150" s="38"/>
      <c r="E150" s="41" t="s">
        <v>819</v>
      </c>
      <c r="J150" s="39"/>
    </row>
    <row r="151" spans="1:10" ht="15">
      <c r="A151" s="30" t="s">
        <v>47</v>
      </c>
      <c r="B151" s="38"/>
      <c r="E151" s="40" t="s">
        <v>42</v>
      </c>
      <c r="J151" s="39"/>
    </row>
    <row r="152" spans="1:16" ht="15">
      <c r="A152" s="30" t="s">
        <v>40</v>
      </c>
      <c r="B152" s="30">
        <v>36</v>
      </c>
      <c r="C152" s="31" t="s">
        <v>820</v>
      </c>
      <c r="D152" s="30" t="s">
        <v>42</v>
      </c>
      <c r="E152" s="32" t="s">
        <v>821</v>
      </c>
      <c r="F152" s="33" t="s">
        <v>95</v>
      </c>
      <c r="G152" s="34">
        <v>17</v>
      </c>
      <c r="H152" s="35">
        <v>0</v>
      </c>
      <c r="I152" s="36">
        <f>ROUND(G152*H152,P4)</f>
        <v>0</v>
      </c>
      <c r="J152" s="30"/>
      <c r="O152" s="37">
        <f>I152*0.21</f>
        <v>0</v>
      </c>
      <c r="P152">
        <v>3</v>
      </c>
    </row>
    <row r="153" spans="1:10" ht="75">
      <c r="A153" s="30" t="s">
        <v>45</v>
      </c>
      <c r="B153" s="38"/>
      <c r="E153" s="32" t="s">
        <v>822</v>
      </c>
      <c r="J153" s="39"/>
    </row>
    <row r="154" spans="1:10" ht="15">
      <c r="A154" s="30" t="s">
        <v>47</v>
      </c>
      <c r="B154" s="38"/>
      <c r="E154" s="40" t="s">
        <v>42</v>
      </c>
      <c r="J154" s="39"/>
    </row>
    <row r="155" spans="1:10" ht="15">
      <c r="A155" s="24" t="s">
        <v>37</v>
      </c>
      <c r="B155" s="25"/>
      <c r="C155" s="26" t="s">
        <v>683</v>
      </c>
      <c r="D155" s="27"/>
      <c r="E155" s="24" t="s">
        <v>684</v>
      </c>
      <c r="F155" s="27"/>
      <c r="G155" s="27"/>
      <c r="H155" s="27"/>
      <c r="I155" s="28">
        <f>SUMIFS(I156:I163,A156:A163,"P")</f>
        <v>0</v>
      </c>
      <c r="J155" s="29"/>
    </row>
    <row r="156" spans="1:16" ht="15">
      <c r="A156" s="30" t="s">
        <v>40</v>
      </c>
      <c r="B156" s="30">
        <v>37</v>
      </c>
      <c r="C156" s="31" t="s">
        <v>685</v>
      </c>
      <c r="D156" s="30" t="s">
        <v>42</v>
      </c>
      <c r="E156" s="32" t="s">
        <v>686</v>
      </c>
      <c r="F156" s="33" t="s">
        <v>188</v>
      </c>
      <c r="G156" s="34">
        <v>276.141</v>
      </c>
      <c r="H156" s="35">
        <v>0</v>
      </c>
      <c r="I156" s="36">
        <f>ROUND(G156*H156,P4)</f>
        <v>0</v>
      </c>
      <c r="J156" s="30"/>
      <c r="O156" s="37">
        <f>I156*0.21</f>
        <v>0</v>
      </c>
      <c r="P156">
        <v>3</v>
      </c>
    </row>
    <row r="157" spans="1:10" ht="45">
      <c r="A157" s="30" t="s">
        <v>45</v>
      </c>
      <c r="B157" s="38"/>
      <c r="E157" s="32" t="s">
        <v>687</v>
      </c>
      <c r="J157" s="39"/>
    </row>
    <row r="158" spans="1:10" ht="45">
      <c r="A158" s="30" t="s">
        <v>51</v>
      </c>
      <c r="B158" s="38"/>
      <c r="E158" s="41" t="s">
        <v>823</v>
      </c>
      <c r="J158" s="39"/>
    </row>
    <row r="159" spans="1:10" ht="45">
      <c r="A159" s="30" t="s">
        <v>47</v>
      </c>
      <c r="B159" s="38"/>
      <c r="E159" s="32" t="s">
        <v>689</v>
      </c>
      <c r="J159" s="39"/>
    </row>
    <row r="160" spans="1:16" ht="30">
      <c r="A160" s="30" t="s">
        <v>40</v>
      </c>
      <c r="B160" s="30">
        <v>38</v>
      </c>
      <c r="C160" s="31" t="s">
        <v>690</v>
      </c>
      <c r="D160" s="30" t="s">
        <v>42</v>
      </c>
      <c r="E160" s="32" t="s">
        <v>691</v>
      </c>
      <c r="F160" s="33" t="s">
        <v>188</v>
      </c>
      <c r="G160" s="34">
        <v>4200.82</v>
      </c>
      <c r="H160" s="35">
        <v>0</v>
      </c>
      <c r="I160" s="36">
        <f>ROUND(G160*H160,P4)</f>
        <v>0</v>
      </c>
      <c r="J160" s="30"/>
      <c r="O160" s="37">
        <f>I160*0.21</f>
        <v>0</v>
      </c>
      <c r="P160">
        <v>3</v>
      </c>
    </row>
    <row r="161" spans="1:10" ht="15">
      <c r="A161" s="30" t="s">
        <v>45</v>
      </c>
      <c r="B161" s="38"/>
      <c r="E161" s="32" t="s">
        <v>692</v>
      </c>
      <c r="J161" s="39"/>
    </row>
    <row r="162" spans="1:10" ht="45">
      <c r="A162" s="30" t="s">
        <v>51</v>
      </c>
      <c r="B162" s="38"/>
      <c r="E162" s="41" t="s">
        <v>824</v>
      </c>
      <c r="J162" s="39"/>
    </row>
    <row r="163" spans="1:10" ht="45">
      <c r="A163" s="30" t="s">
        <v>47</v>
      </c>
      <c r="B163" s="38"/>
      <c r="E163" s="32" t="s">
        <v>689</v>
      </c>
      <c r="J163" s="39"/>
    </row>
    <row r="164" spans="1:10" ht="15">
      <c r="A164" s="24" t="s">
        <v>37</v>
      </c>
      <c r="B164" s="25"/>
      <c r="C164" s="26" t="s">
        <v>694</v>
      </c>
      <c r="D164" s="27"/>
      <c r="E164" s="24" t="s">
        <v>695</v>
      </c>
      <c r="F164" s="27"/>
      <c r="G164" s="27"/>
      <c r="H164" s="27"/>
      <c r="I164" s="28">
        <f>SUMIFS(I165:I168,A165:A168,"P")</f>
        <v>0</v>
      </c>
      <c r="J164" s="29"/>
    </row>
    <row r="165" spans="1:16" ht="30">
      <c r="A165" s="30" t="s">
        <v>40</v>
      </c>
      <c r="B165" s="30">
        <v>39</v>
      </c>
      <c r="C165" s="31" t="s">
        <v>696</v>
      </c>
      <c r="D165" s="30" t="s">
        <v>42</v>
      </c>
      <c r="E165" s="32" t="s">
        <v>697</v>
      </c>
      <c r="F165" s="33" t="s">
        <v>188</v>
      </c>
      <c r="G165" s="34">
        <v>476.65</v>
      </c>
      <c r="H165" s="35">
        <v>0</v>
      </c>
      <c r="I165" s="36">
        <f>ROUND(G165*H165,P4)</f>
        <v>0</v>
      </c>
      <c r="J165" s="30"/>
      <c r="O165" s="37">
        <f>I165*0.21</f>
        <v>0</v>
      </c>
      <c r="P165">
        <v>3</v>
      </c>
    </row>
    <row r="166" spans="1:10" ht="75">
      <c r="A166" s="30" t="s">
        <v>45</v>
      </c>
      <c r="B166" s="38"/>
      <c r="E166" s="32" t="s">
        <v>698</v>
      </c>
      <c r="J166" s="39"/>
    </row>
    <row r="167" spans="1:10" ht="15">
      <c r="A167" s="30" t="s">
        <v>51</v>
      </c>
      <c r="B167" s="38"/>
      <c r="E167" s="41" t="s">
        <v>825</v>
      </c>
      <c r="J167" s="39"/>
    </row>
    <row r="168" spans="1:10" ht="150">
      <c r="A168" s="30" t="s">
        <v>47</v>
      </c>
      <c r="B168" s="38"/>
      <c r="E168" s="32" t="s">
        <v>700</v>
      </c>
      <c r="J168" s="39"/>
    </row>
    <row r="169" spans="1:10" ht="15">
      <c r="A169" s="24" t="s">
        <v>37</v>
      </c>
      <c r="B169" s="25"/>
      <c r="C169" s="26" t="s">
        <v>701</v>
      </c>
      <c r="D169" s="27"/>
      <c r="E169" s="24" t="s">
        <v>702</v>
      </c>
      <c r="F169" s="27"/>
      <c r="G169" s="27"/>
      <c r="H169" s="27"/>
      <c r="I169" s="28">
        <f>SUMIFS(I170:I173,A170:A173,"P")</f>
        <v>0</v>
      </c>
      <c r="J169" s="29"/>
    </row>
    <row r="170" spans="1:16" ht="30">
      <c r="A170" s="30" t="s">
        <v>40</v>
      </c>
      <c r="B170" s="30">
        <v>40</v>
      </c>
      <c r="C170" s="31" t="s">
        <v>706</v>
      </c>
      <c r="D170" s="30" t="s">
        <v>42</v>
      </c>
      <c r="E170" s="32" t="s">
        <v>707</v>
      </c>
      <c r="F170" s="33" t="s">
        <v>188</v>
      </c>
      <c r="G170" s="34">
        <v>166.041</v>
      </c>
      <c r="H170" s="35">
        <v>0</v>
      </c>
      <c r="I170" s="36">
        <f>ROUND(G170*H170,P4)</f>
        <v>0</v>
      </c>
      <c r="J170" s="30"/>
      <c r="O170" s="37">
        <f>I170*0.21</f>
        <v>0</v>
      </c>
      <c r="P170">
        <v>3</v>
      </c>
    </row>
    <row r="171" spans="1:10" ht="45">
      <c r="A171" s="30" t="s">
        <v>45</v>
      </c>
      <c r="B171" s="38"/>
      <c r="E171" s="32" t="s">
        <v>708</v>
      </c>
      <c r="J171" s="39"/>
    </row>
    <row r="172" spans="1:10" ht="15">
      <c r="A172" s="30" t="s">
        <v>51</v>
      </c>
      <c r="B172" s="38"/>
      <c r="E172" s="41" t="s">
        <v>826</v>
      </c>
      <c r="J172" s="39"/>
    </row>
    <row r="173" spans="1:10" ht="15">
      <c r="A173" s="30" t="s">
        <v>47</v>
      </c>
      <c r="B173" s="42"/>
      <c r="C173" s="43"/>
      <c r="D173" s="43"/>
      <c r="E173" s="44" t="s">
        <v>42</v>
      </c>
      <c r="F173" s="43"/>
      <c r="G173" s="43"/>
      <c r="H173" s="43"/>
      <c r="I173" s="43"/>
      <c r="J173" s="45"/>
    </row>
  </sheetData>
  <sheetProtection algorithmName="SHA-512" hashValue="nroVSMpevCs2nzc05L5e80lyrArQCg4cLgJe96hN0GE5IHakCYyULas3UjYLqim6Kwk4HxlJBGxNuWK99GYTPw==" saltValue="dJvgUXSXvw1HVxlx006GSWJqBPR9+PoRG/vgeJsw8HQpSpZc6kBf18y29pNxWcN9YqSJo2o1NfaDlFaUkGMvzg=="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landscape"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Bro-PC\Bro</dc:creator>
  <cp:keywords/>
  <dc:description/>
  <cp:lastModifiedBy>Bronislav Šimoník</cp:lastModifiedBy>
  <dcterms:created xsi:type="dcterms:W3CDTF">2024-05-17T09:55:03Z</dcterms:created>
  <dcterms:modified xsi:type="dcterms:W3CDTF">2024-05-17T10:02:57Z</dcterms:modified>
  <cp:category/>
  <cp:version/>
  <cp:contentType/>
  <cp:contentStatus/>
</cp:coreProperties>
</file>