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01_Pracovní\"/>
    </mc:Choice>
  </mc:AlternateContent>
  <bookViews>
    <workbookView xWindow="0" yWindow="0" windowWidth="0" windowHeight="0"/>
  </bookViews>
  <sheets>
    <sheet name="Rekapitulace stavby" sheetId="1" r:id="rId1"/>
    <sheet name="SO 101 - Propojovací stezka" sheetId="2" r:id="rId2"/>
    <sheet name="SO 101.2 - Propojovací st..." sheetId="3" r:id="rId3"/>
    <sheet name="SO 101.3 - Dopravní značení" sheetId="4" r:id="rId4"/>
    <sheet name="SO 801.1 - Vegetační úpravy" sheetId="5" r:id="rId5"/>
    <sheet name="SO 801.2 - Dokončovací péče" sheetId="6" r:id="rId6"/>
    <sheet name="VRN - Vedlejší rozpočtové..." sheetId="7" r:id="rId7"/>
    <sheet name="Seznam figur" sheetId="8" r:id="rId8"/>
    <sheet name="Pokyny pro vyplnění" sheetId="9" r:id="rId9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'SO 101 - Propojovací stezka'!$C$88:$K$226</definedName>
    <definedName name="_xlnm.Print_Area" localSheetId="1">'SO 101 - Propojovací stezka'!$C$4:$J$39,'SO 101 - Propojovací stezka'!$C$45:$J$70,'SO 101 - Propojovací stezka'!$C$76:$K$226</definedName>
    <definedName name="_xlnm.Print_Titles" localSheetId="1">'SO 101 - Propojovací stezka'!$88:$88</definedName>
    <definedName name="_xlnm._FilterDatabase" localSheetId="2" hidden="1">'SO 101.2 - Propojovací st...'!$C$88:$K$117</definedName>
    <definedName name="_xlnm.Print_Area" localSheetId="2">'SO 101.2 - Propojovací st...'!$C$4:$J$41,'SO 101.2 - Propojovací st...'!$C$47:$J$68,'SO 101.2 - Propojovací st...'!$C$74:$K$117</definedName>
    <definedName name="_xlnm.Print_Titles" localSheetId="2">'SO 101.2 - Propojovací st...'!$88:$88</definedName>
    <definedName name="_xlnm._FilterDatabase" localSheetId="3" hidden="1">'SO 101.3 - Dopravní značení'!$C$87:$K$139</definedName>
    <definedName name="_xlnm.Print_Area" localSheetId="3">'SO 101.3 - Dopravní značení'!$C$4:$J$41,'SO 101.3 - Dopravní značení'!$C$47:$J$67,'SO 101.3 - Dopravní značení'!$C$73:$K$139</definedName>
    <definedName name="_xlnm.Print_Titles" localSheetId="3">'SO 101.3 - Dopravní značení'!$87:$87</definedName>
    <definedName name="_xlnm._FilterDatabase" localSheetId="4" hidden="1">'SO 801.1 - Vegetační úpravy'!$C$88:$K$209</definedName>
    <definedName name="_xlnm.Print_Area" localSheetId="4">'SO 801.1 - Vegetační úpravy'!$C$4:$J$41,'SO 801.1 - Vegetační úpravy'!$C$47:$J$68,'SO 801.1 - Vegetační úpravy'!$C$74:$K$209</definedName>
    <definedName name="_xlnm.Print_Titles" localSheetId="4">'SO 801.1 - Vegetační úpravy'!$88:$88</definedName>
    <definedName name="_xlnm._FilterDatabase" localSheetId="5" hidden="1">'SO 801.2 - Dokončovací péče'!$C$87:$K$127</definedName>
    <definedName name="_xlnm.Print_Area" localSheetId="5">'SO 801.2 - Dokončovací péče'!$C$4:$J$41,'SO 801.2 - Dokončovací péče'!$C$47:$J$67,'SO 801.2 - Dokončovací péče'!$C$73:$K$127</definedName>
    <definedName name="_xlnm.Print_Titles" localSheetId="5">'SO 801.2 - Dokončovací péče'!$87:$87</definedName>
    <definedName name="_xlnm._FilterDatabase" localSheetId="6" hidden="1">'VRN - Vedlejší rozpočtové...'!$C$86:$K$140</definedName>
    <definedName name="_xlnm.Print_Area" localSheetId="6">'VRN - Vedlejší rozpočtové...'!$C$4:$J$39,'VRN - Vedlejší rozpočtové...'!$C$45:$J$68,'VRN - Vedlejší rozpočtové...'!$C$74:$K$140</definedName>
    <definedName name="_xlnm.Print_Titles" localSheetId="6">'VRN - Vedlejší rozpočtové...'!$86:$86</definedName>
    <definedName name="_xlnm.Print_Area" localSheetId="7">'Seznam figur'!$C$4:$G$13</definedName>
    <definedName name="_xlnm.Print_Titles" localSheetId="7">'Seznam figur'!$9:$9</definedName>
    <definedName name="_xlnm.Print_Area" localSheetId="8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8" l="1" r="D7"/>
  <c i="7" r="J37"/>
  <c r="J36"/>
  <c i="1" r="AY62"/>
  <c i="7" r="J35"/>
  <c i="1" r="AX62"/>
  <c i="7"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T118"/>
  <c r="R119"/>
  <c r="R118"/>
  <c r="P119"/>
  <c r="P118"/>
  <c r="BI117"/>
  <c r="BH117"/>
  <c r="BG117"/>
  <c r="BF117"/>
  <c r="T117"/>
  <c r="R117"/>
  <c r="P117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96"/>
  <c r="BH96"/>
  <c r="BG96"/>
  <c r="BF96"/>
  <c r="T96"/>
  <c r="T95"/>
  <c r="R96"/>
  <c r="R95"/>
  <c r="P96"/>
  <c r="P95"/>
  <c r="BI93"/>
  <c r="BH93"/>
  <c r="BG93"/>
  <c r="BF93"/>
  <c r="T93"/>
  <c r="R93"/>
  <c r="P93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52"/>
  <c r="E7"/>
  <c r="E77"/>
  <c i="6" r="J39"/>
  <c r="J38"/>
  <c i="1" r="AY61"/>
  <c i="6" r="J37"/>
  <c i="1" r="AX61"/>
  <c i="6" r="BI126"/>
  <c r="BH126"/>
  <c r="BG126"/>
  <c r="BF126"/>
  <c r="T126"/>
  <c r="T125"/>
  <c r="R126"/>
  <c r="R125"/>
  <c r="P126"/>
  <c r="P125"/>
  <c r="BI122"/>
  <c r="BH122"/>
  <c r="BG122"/>
  <c r="BF122"/>
  <c r="T122"/>
  <c r="R122"/>
  <c r="P122"/>
  <c r="BI120"/>
  <c r="BH120"/>
  <c r="BG120"/>
  <c r="BF120"/>
  <c r="T120"/>
  <c r="R120"/>
  <c r="P120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56"/>
  <c r="E7"/>
  <c r="E76"/>
  <c i="5" r="J39"/>
  <c r="J38"/>
  <c i="1" r="AY60"/>
  <c i="5" r="J37"/>
  <c i="1" r="AX60"/>
  <c i="5" r="BI208"/>
  <c r="BH208"/>
  <c r="BG208"/>
  <c r="BF208"/>
  <c r="T208"/>
  <c r="T207"/>
  <c r="R208"/>
  <c r="R207"/>
  <c r="P208"/>
  <c r="P207"/>
  <c r="BI205"/>
  <c r="BH205"/>
  <c r="BG205"/>
  <c r="BF205"/>
  <c r="T205"/>
  <c r="T204"/>
  <c r="R205"/>
  <c r="R204"/>
  <c r="P205"/>
  <c r="P204"/>
  <c r="BI201"/>
  <c r="BH201"/>
  <c r="BG201"/>
  <c r="BF201"/>
  <c r="T201"/>
  <c r="R201"/>
  <c r="P201"/>
  <c r="BI199"/>
  <c r="BH199"/>
  <c r="BG199"/>
  <c r="BF199"/>
  <c r="T199"/>
  <c r="R199"/>
  <c r="P199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0"/>
  <c r="BH150"/>
  <c r="BG150"/>
  <c r="BF150"/>
  <c r="T150"/>
  <c r="R150"/>
  <c r="P150"/>
  <c r="BI148"/>
  <c r="BH148"/>
  <c r="BG148"/>
  <c r="BF148"/>
  <c r="T148"/>
  <c r="R148"/>
  <c r="P148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59"/>
  <c r="J19"/>
  <c r="J14"/>
  <c r="J83"/>
  <c r="E7"/>
  <c r="E77"/>
  <c i="4" r="J39"/>
  <c r="J38"/>
  <c i="1" r="AY58"/>
  <c i="4" r="J37"/>
  <c i="1" r="AX58"/>
  <c i="4" r="BI137"/>
  <c r="BH137"/>
  <c r="BG137"/>
  <c r="BF137"/>
  <c r="T137"/>
  <c r="R137"/>
  <c r="P137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R107"/>
  <c r="P107"/>
  <c r="BI105"/>
  <c r="BH105"/>
  <c r="BG105"/>
  <c r="BF105"/>
  <c r="T105"/>
  <c r="R105"/>
  <c r="P105"/>
  <c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82"/>
  <c r="E7"/>
  <c r="E76"/>
  <c i="3" r="J39"/>
  <c r="J38"/>
  <c i="1" r="AY57"/>
  <c i="3" r="J37"/>
  <c i="1" r="AX57"/>
  <c i="3" r="BI115"/>
  <c r="BH115"/>
  <c r="BG115"/>
  <c r="BF115"/>
  <c r="T115"/>
  <c r="T114"/>
  <c r="R115"/>
  <c r="R114"/>
  <c r="P115"/>
  <c r="P114"/>
  <c r="BI110"/>
  <c r="BH110"/>
  <c r="BG110"/>
  <c r="BF110"/>
  <c r="T110"/>
  <c r="T109"/>
  <c r="R110"/>
  <c r="R109"/>
  <c r="P110"/>
  <c r="P109"/>
  <c r="BI106"/>
  <c r="BH106"/>
  <c r="BG106"/>
  <c r="BF106"/>
  <c r="T106"/>
  <c r="R106"/>
  <c r="P106"/>
  <c r="BI104"/>
  <c r="BH104"/>
  <c r="BG104"/>
  <c r="BF104"/>
  <c r="T104"/>
  <c r="R104"/>
  <c r="P104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59"/>
  <c r="J19"/>
  <c r="J14"/>
  <c r="J83"/>
  <c r="E7"/>
  <c r="E50"/>
  <c i="2" r="J37"/>
  <c r="J36"/>
  <c i="1" r="AY56"/>
  <c i="2" r="J35"/>
  <c i="1" r="AX56"/>
  <c i="2" r="BI225"/>
  <c r="BH225"/>
  <c r="BG225"/>
  <c r="BF225"/>
  <c r="T225"/>
  <c r="R225"/>
  <c r="P225"/>
  <c r="BI221"/>
  <c r="BH221"/>
  <c r="BG221"/>
  <c r="BF221"/>
  <c r="T221"/>
  <c r="R221"/>
  <c r="P221"/>
  <c r="BI217"/>
  <c r="BH217"/>
  <c r="BG217"/>
  <c r="BF217"/>
  <c r="T217"/>
  <c r="T216"/>
  <c r="R217"/>
  <c r="R216"/>
  <c r="P217"/>
  <c r="P216"/>
  <c r="BI214"/>
  <c r="BH214"/>
  <c r="BG214"/>
  <c r="BF214"/>
  <c r="T214"/>
  <c r="R214"/>
  <c r="P214"/>
  <c r="BI212"/>
  <c r="BH212"/>
  <c r="BG212"/>
  <c r="BF212"/>
  <c r="T212"/>
  <c r="R212"/>
  <c r="P212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7"/>
  <c r="BH137"/>
  <c r="BG137"/>
  <c r="BF137"/>
  <c r="T137"/>
  <c r="R137"/>
  <c r="P137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2"/>
  <c r="BH122"/>
  <c r="BG122"/>
  <c r="BF122"/>
  <c r="T122"/>
  <c r="R122"/>
  <c r="P122"/>
  <c r="BI120"/>
  <c r="BH120"/>
  <c r="BG120"/>
  <c r="BF120"/>
  <c r="T120"/>
  <c r="R120"/>
  <c r="P120"/>
  <c r="BI116"/>
  <c r="BH116"/>
  <c r="BG116"/>
  <c r="BF116"/>
  <c r="T116"/>
  <c r="R116"/>
  <c r="P116"/>
  <c r="BI114"/>
  <c r="BH114"/>
  <c r="BG114"/>
  <c r="BF114"/>
  <c r="T114"/>
  <c r="R114"/>
  <c r="P114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86"/>
  <c r="J17"/>
  <c r="J12"/>
  <c r="J52"/>
  <c r="E7"/>
  <c r="E79"/>
  <c i="1" r="L50"/>
  <c r="AM50"/>
  <c r="AM49"/>
  <c r="L49"/>
  <c r="AM47"/>
  <c r="L47"/>
  <c r="L45"/>
  <c r="L44"/>
  <c i="2" r="BK200"/>
  <c i="4" r="BK122"/>
  <c i="5" r="J205"/>
  <c i="7" r="J132"/>
  <c i="2" r="J127"/>
  <c i="4" r="BK94"/>
  <c i="5" r="BK208"/>
  <c i="2" r="BK180"/>
  <c i="3" r="J98"/>
  <c i="5" r="BK188"/>
  <c r="J161"/>
  <c i="6" r="J104"/>
  <c i="7" r="J125"/>
  <c i="2" r="J212"/>
  <c r="J149"/>
  <c r="BK204"/>
  <c r="J225"/>
  <c i="5" r="BK178"/>
  <c i="6" r="J99"/>
  <c i="7" r="J123"/>
  <c i="2" r="J108"/>
  <c r="BK102"/>
  <c i="3" r="J110"/>
  <c i="5" r="J156"/>
  <c i="3" r="BK110"/>
  <c i="5" r="BK131"/>
  <c i="6" r="J122"/>
  <c i="2" r="BK120"/>
  <c i="5" r="J167"/>
  <c r="BK205"/>
  <c i="2" r="J154"/>
  <c r="J163"/>
  <c i="5" r="BK182"/>
  <c r="BK150"/>
  <c i="7" r="BK108"/>
  <c i="2" r="BK149"/>
  <c i="3" r="BK95"/>
  <c i="4" r="J99"/>
  <c i="5" r="BK169"/>
  <c i="7" r="J121"/>
  <c i="5" r="BK186"/>
  <c r="J192"/>
  <c i="7" r="BK90"/>
  <c i="3" r="BK100"/>
  <c i="4" r="BK96"/>
  <c i="7" r="BK117"/>
  <c i="2" r="J173"/>
  <c r="J102"/>
  <c r="J157"/>
  <c r="J147"/>
  <c i="4" r="J118"/>
  <c i="5" r="J107"/>
  <c i="7" r="J113"/>
  <c i="1" r="AS59"/>
  <c i="2" r="J114"/>
  <c i="4" r="BK118"/>
  <c i="7" r="J105"/>
  <c i="3" r="J100"/>
  <c i="5" r="J127"/>
  <c i="7" r="J115"/>
  <c i="3" r="J115"/>
  <c i="5" r="BK184"/>
  <c i="7" r="BK104"/>
  <c i="2" r="J120"/>
  <c r="J99"/>
  <c i="5" r="J184"/>
  <c r="BK98"/>
  <c i="7" r="J135"/>
  <c i="2" r="BK137"/>
  <c i="4" r="J132"/>
  <c i="5" r="BK111"/>
  <c r="J123"/>
  <c i="7" r="BK96"/>
  <c i="1" r="AS55"/>
  <c i="2" r="F36"/>
  <c i="5" r="J113"/>
  <c i="7" r="J136"/>
  <c i="4" r="BK129"/>
  <c i="5" r="BK113"/>
  <c i="7" r="J111"/>
  <c i="2" r="J200"/>
  <c r="BK92"/>
  <c i="5" r="BK139"/>
  <c r="BK102"/>
  <c i="4" r="J105"/>
  <c i="5" r="J194"/>
  <c i="6" r="BK120"/>
  <c i="7" r="BK130"/>
  <c i="2" r="J145"/>
  <c i="4" r="J122"/>
  <c i="5" r="BK199"/>
  <c i="6" r="BK126"/>
  <c i="7" r="BK129"/>
  <c i="2" r="BK157"/>
  <c r="J188"/>
  <c r="BK96"/>
  <c i="5" r="BK164"/>
  <c r="J164"/>
  <c i="6" r="J91"/>
  <c i="7" r="BK119"/>
  <c i="2" r="BK208"/>
  <c r="BK154"/>
  <c i="5" r="BK161"/>
  <c i="6" r="BK104"/>
  <c i="2" r="J141"/>
  <c i="5" r="BK92"/>
  <c i="7" r="BK132"/>
  <c i="4" r="J94"/>
  <c i="5" r="BK135"/>
  <c i="7" r="J119"/>
  <c i="2" r="BK217"/>
  <c r="J96"/>
  <c r="BK147"/>
  <c i="5" r="J115"/>
  <c i="7" r="J134"/>
  <c i="2" r="BK131"/>
  <c i="5" r="BK159"/>
  <c i="6" r="BK91"/>
  <c i="2" r="F34"/>
  <c i="5" r="J165"/>
  <c i="7" r="BK135"/>
  <c i="4" r="J128"/>
  <c i="5" r="BK148"/>
  <c i="6" r="BK108"/>
  <c i="5" r="J105"/>
  <c i="6" r="J106"/>
  <c i="2" r="BK212"/>
  <c r="BK116"/>
  <c i="5" r="BK94"/>
  <c i="7" r="BK138"/>
  <c i="2" r="F35"/>
  <c i="4" r="BK107"/>
  <c i="5" r="J135"/>
  <c i="2" r="J34"/>
  <c i="4" r="BK116"/>
  <c i="5" r="J139"/>
  <c i="2" r="J214"/>
  <c i="5" r="J172"/>
  <c r="J201"/>
  <c i="7" r="BK136"/>
  <c i="5" r="J102"/>
  <c i="6" r="BK94"/>
  <c i="7" r="J110"/>
  <c i="4" r="BK120"/>
  <c i="5" r="BK180"/>
  <c i="7" r="BK110"/>
  <c i="4" r="J111"/>
  <c i="5" r="J182"/>
  <c r="BK105"/>
  <c i="7" r="BK102"/>
  <c i="2" r="J217"/>
  <c r="J176"/>
  <c r="BK105"/>
  <c i="4" r="J127"/>
  <c i="5" r="J111"/>
  <c r="J186"/>
  <c i="6" r="BK106"/>
  <c i="2" r="BK194"/>
  <c r="BK184"/>
  <c i="4" r="J101"/>
  <c i="5" r="J188"/>
  <c i="7" r="J138"/>
  <c i="5" r="BK172"/>
  <c i="7" r="J129"/>
  <c i="4" r="J120"/>
  <c i="5" r="J208"/>
  <c i="7" r="J127"/>
  <c i="2" r="J206"/>
  <c i="4" r="BK111"/>
  <c i="5" r="BK96"/>
  <c i="6" r="J114"/>
  <c i="7" r="BK140"/>
  <c i="2" r="BK114"/>
  <c i="4" r="BK127"/>
  <c i="5" r="BK192"/>
  <c i="6" r="J117"/>
  <c i="2" r="BK163"/>
  <c i="4" r="J129"/>
  <c i="5" r="J150"/>
  <c i="7" r="BK111"/>
  <c i="4" r="BK128"/>
  <c i="5" r="J94"/>
  <c i="6" r="J110"/>
  <c i="7" r="J102"/>
  <c i="2" r="J137"/>
  <c r="BK196"/>
  <c i="3" r="J92"/>
  <c i="4" r="BK91"/>
  <c i="5" r="BK119"/>
  <c r="J100"/>
  <c i="7" r="BK113"/>
  <c i="2" r="J92"/>
  <c i="3" r="J104"/>
  <c i="5" r="BK167"/>
  <c r="BK154"/>
  <c i="7" r="BK115"/>
  <c i="3" r="J106"/>
  <c i="7" r="J93"/>
  <c i="4" r="BK130"/>
  <c i="5" r="J109"/>
  <c i="7" r="J131"/>
  <c i="2" r="J161"/>
  <c r="J180"/>
  <c r="F37"/>
  <c r="J116"/>
  <c i="4" r="BK114"/>
  <c i="5" r="J143"/>
  <c r="BK195"/>
  <c i="6" r="BK116"/>
  <c i="2" r="BK188"/>
  <c i="5" r="J148"/>
  <c i="7" r="J96"/>
  <c i="2" r="J194"/>
  <c r="BK99"/>
  <c i="4" r="J130"/>
  <c i="5" r="J178"/>
  <c i="7" r="BK134"/>
  <c i="2" r="BK122"/>
  <c r="BK169"/>
  <c r="J191"/>
  <c i="4" r="BK137"/>
  <c i="5" r="J159"/>
  <c i="6" r="J96"/>
  <c i="7" r="J130"/>
  <c r="J104"/>
  <c i="2" r="BK206"/>
  <c i="3" r="BK115"/>
  <c i="5" r="J180"/>
  <c r="J131"/>
  <c i="6" r="J116"/>
  <c i="2" r="J196"/>
  <c i="4" r="J107"/>
  <c i="6" r="BK102"/>
  <c i="7" r="BK93"/>
  <c i="3" r="BK92"/>
  <c i="5" r="J96"/>
  <c i="6" r="BK110"/>
  <c i="7" r="BK106"/>
  <c i="2" r="BK151"/>
  <c i="4" r="BK99"/>
  <c i="5" r="J154"/>
  <c i="6" r="BK117"/>
  <c i="7" r="J140"/>
  <c i="2" r="J221"/>
  <c i="3" r="BK98"/>
  <c i="4" r="J91"/>
  <c i="5" r="J119"/>
  <c i="7" r="BK125"/>
  <c i="5" r="J175"/>
  <c r="J117"/>
  <c i="6" r="J108"/>
  <c i="7" r="BK105"/>
  <c i="2" r="BK221"/>
  <c r="J122"/>
  <c i="5" r="BK156"/>
  <c r="J92"/>
  <c r="BK115"/>
  <c i="6" r="J126"/>
  <c i="7" r="BK127"/>
  <c i="2" r="BK145"/>
  <c r="J135"/>
  <c r="BK176"/>
  <c i="3" r="BK106"/>
  <c i="4" r="BK105"/>
  <c i="5" r="J195"/>
  <c r="BK175"/>
  <c i="7" r="BK114"/>
  <c i="2" r="BK127"/>
  <c r="J184"/>
  <c r="J143"/>
  <c r="BK161"/>
  <c i="4" r="J116"/>
  <c i="5" r="BK117"/>
  <c i="6" r="BK96"/>
  <c i="2" r="J169"/>
  <c i="4" r="BK124"/>
  <c i="5" r="BK100"/>
  <c r="J98"/>
  <c i="2" r="BK214"/>
  <c i="4" r="J114"/>
  <c i="5" r="BK107"/>
  <c i="6" r="J102"/>
  <c i="2" r="BK143"/>
  <c r="BK191"/>
  <c i="5" r="BK109"/>
  <c r="BK165"/>
  <c i="6" r="BK99"/>
  <c i="2" r="BK141"/>
  <c i="4" r="J137"/>
  <c i="7" r="J108"/>
  <c i="3" r="J95"/>
  <c i="5" r="BK123"/>
  <c r="BK143"/>
  <c i="7" r="J114"/>
  <c i="3" r="BK104"/>
  <c i="4" r="BK101"/>
  <c i="5" r="J199"/>
  <c r="BK194"/>
  <c i="7" r="J106"/>
  <c i="2" r="BK225"/>
  <c r="J208"/>
  <c r="J105"/>
  <c r="J131"/>
  <c i="4" r="J96"/>
  <c i="5" r="BK127"/>
  <c i="6" r="J120"/>
  <c i="7" r="BK121"/>
  <c i="2" r="J151"/>
  <c r="J165"/>
  <c r="J204"/>
  <c i="4" r="J124"/>
  <c i="6" r="BK114"/>
  <c i="7" r="J90"/>
  <c i="2" r="BK108"/>
  <c i="5" r="J169"/>
  <c r="BK201"/>
  <c i="7" r="J117"/>
  <c i="2" r="BK165"/>
  <c i="6" r="J94"/>
  <c i="7" r="BK131"/>
  <c i="2" r="BK135"/>
  <c r="BK173"/>
  <c i="4" r="BK132"/>
  <c i="6" r="BK122"/>
  <c i="7" r="BK123"/>
  <c i="4" l="1" r="T110"/>
  <c i="2" r="P91"/>
  <c r="BK164"/>
  <c r="J164"/>
  <c r="J64"/>
  <c r="T187"/>
  <c r="P220"/>
  <c r="P219"/>
  <c i="4" r="P110"/>
  <c i="5" r="BK91"/>
  <c r="J91"/>
  <c r="J65"/>
  <c i="2" r="R153"/>
  <c r="R164"/>
  <c r="BK203"/>
  <c r="J203"/>
  <c r="J66"/>
  <c i="3" r="P91"/>
  <c r="P90"/>
  <c r="P89"/>
  <c i="1" r="AU57"/>
  <c i="4" r="R110"/>
  <c i="5" r="R91"/>
  <c r="R90"/>
  <c r="R89"/>
  <c i="6" r="P90"/>
  <c r="P89"/>
  <c r="P88"/>
  <c i="1" r="AU61"/>
  <c i="2" r="R91"/>
  <c r="P164"/>
  <c r="R187"/>
  <c i="4" r="T90"/>
  <c r="T89"/>
  <c r="T88"/>
  <c i="2" r="T91"/>
  <c r="BK160"/>
  <c r="J160"/>
  <c r="J63"/>
  <c r="R160"/>
  <c r="BK187"/>
  <c r="J187"/>
  <c r="J65"/>
  <c r="P203"/>
  <c r="R220"/>
  <c r="R219"/>
  <c i="3" r="BK91"/>
  <c r="J91"/>
  <c r="J65"/>
  <c i="4" r="BK90"/>
  <c r="J90"/>
  <c r="J65"/>
  <c r="R90"/>
  <c r="R89"/>
  <c r="R88"/>
  <c i="5" r="T91"/>
  <c r="T90"/>
  <c r="T89"/>
  <c i="3" r="T91"/>
  <c r="T90"/>
  <c r="T89"/>
  <c i="4" r="P90"/>
  <c r="P89"/>
  <c r="P88"/>
  <c i="1" r="AU58"/>
  <c i="6" r="R90"/>
  <c r="R89"/>
  <c r="R88"/>
  <c i="2" r="BK153"/>
  <c r="J153"/>
  <c r="J62"/>
  <c r="P160"/>
  <c r="T160"/>
  <c r="P187"/>
  <c r="R203"/>
  <c r="BK220"/>
  <c r="J220"/>
  <c r="J69"/>
  <c i="3" r="R91"/>
  <c r="R90"/>
  <c r="R89"/>
  <c i="4" r="BK110"/>
  <c r="J110"/>
  <c r="J66"/>
  <c i="5" r="P91"/>
  <c r="P90"/>
  <c r="P89"/>
  <c i="1" r="AU60"/>
  <c i="6" r="BK90"/>
  <c i="7" r="BK89"/>
  <c r="T89"/>
  <c r="T88"/>
  <c r="T101"/>
  <c i="2" r="P153"/>
  <c i="7" r="R89"/>
  <c r="R88"/>
  <c r="P101"/>
  <c r="BK120"/>
  <c r="J120"/>
  <c r="J66"/>
  <c r="R120"/>
  <c i="2" r="BK91"/>
  <c r="J91"/>
  <c r="J61"/>
  <c r="T153"/>
  <c r="T164"/>
  <c r="T203"/>
  <c r="T220"/>
  <c r="T219"/>
  <c i="6" r="T90"/>
  <c r="T89"/>
  <c r="T88"/>
  <c i="7" r="P89"/>
  <c r="P88"/>
  <c r="BK101"/>
  <c r="J101"/>
  <c r="J64"/>
  <c r="R101"/>
  <c r="P120"/>
  <c r="T120"/>
  <c r="BK137"/>
  <c r="J137"/>
  <c r="J67"/>
  <c r="P137"/>
  <c r="R137"/>
  <c r="T137"/>
  <c i="2" r="BK216"/>
  <c r="J216"/>
  <c r="J67"/>
  <c i="3" r="BK109"/>
  <c r="J109"/>
  <c r="J66"/>
  <c i="6" r="BK125"/>
  <c r="J125"/>
  <c r="J66"/>
  <c i="5" r="BK207"/>
  <c r="J207"/>
  <c r="J67"/>
  <c r="BK204"/>
  <c r="J204"/>
  <c r="J66"/>
  <c i="3" r="BK114"/>
  <c r="J114"/>
  <c r="J67"/>
  <c i="7" r="BK95"/>
  <c r="J95"/>
  <c r="J62"/>
  <c r="BK118"/>
  <c r="J118"/>
  <c r="J65"/>
  <c r="BE130"/>
  <c i="6" r="J90"/>
  <c r="J65"/>
  <c i="7" r="BE129"/>
  <c r="F55"/>
  <c r="BE121"/>
  <c r="BE132"/>
  <c r="E48"/>
  <c r="BE105"/>
  <c r="BE113"/>
  <c r="BE125"/>
  <c r="BE131"/>
  <c r="BE135"/>
  <c r="BE138"/>
  <c r="BE140"/>
  <c r="BE96"/>
  <c r="BE93"/>
  <c r="J81"/>
  <c r="BE110"/>
  <c r="BE123"/>
  <c r="BE136"/>
  <c r="BE102"/>
  <c r="BE114"/>
  <c r="BE119"/>
  <c r="BE104"/>
  <c r="BE106"/>
  <c r="BE108"/>
  <c r="BE127"/>
  <c r="BE90"/>
  <c r="BE111"/>
  <c r="BE115"/>
  <c r="BE134"/>
  <c r="BE117"/>
  <c i="5" r="BK90"/>
  <c r="BK89"/>
  <c r="J89"/>
  <c r="J63"/>
  <c i="6" r="J82"/>
  <c r="BE110"/>
  <c r="BE91"/>
  <c r="BE106"/>
  <c r="BE122"/>
  <c r="BE116"/>
  <c r="F59"/>
  <c r="BE117"/>
  <c r="BE94"/>
  <c r="BE114"/>
  <c r="BE126"/>
  <c r="BE104"/>
  <c r="BE120"/>
  <c r="BE96"/>
  <c r="BE108"/>
  <c r="E50"/>
  <c r="BE99"/>
  <c r="BE102"/>
  <c i="5" r="BE92"/>
  <c r="BE127"/>
  <c r="BE150"/>
  <c r="BE186"/>
  <c r="F86"/>
  <c r="BE94"/>
  <c r="BE105"/>
  <c r="BE156"/>
  <c r="BE194"/>
  <c r="BE205"/>
  <c r="BE188"/>
  <c r="BE199"/>
  <c r="BE208"/>
  <c r="BE100"/>
  <c r="BE109"/>
  <c r="BE119"/>
  <c r="BE165"/>
  <c r="BE195"/>
  <c r="E50"/>
  <c r="BE98"/>
  <c r="BE113"/>
  <c r="BE117"/>
  <c r="BE167"/>
  <c r="BE201"/>
  <c r="BE148"/>
  <c r="BE184"/>
  <c r="BE164"/>
  <c r="BE180"/>
  <c r="BE123"/>
  <c r="BE159"/>
  <c r="BE139"/>
  <c r="BE154"/>
  <c r="J56"/>
  <c r="BE111"/>
  <c r="BE143"/>
  <c r="BE161"/>
  <c r="BE169"/>
  <c r="BE175"/>
  <c r="BE182"/>
  <c r="BE192"/>
  <c r="BE96"/>
  <c r="BE115"/>
  <c r="BE135"/>
  <c r="BE172"/>
  <c r="BE178"/>
  <c r="BE102"/>
  <c r="BE107"/>
  <c r="BE131"/>
  <c i="3" r="BK90"/>
  <c r="J90"/>
  <c r="J64"/>
  <c i="4" r="E50"/>
  <c r="BE107"/>
  <c r="J56"/>
  <c r="BE96"/>
  <c r="BE94"/>
  <c r="BE105"/>
  <c r="BE111"/>
  <c r="BE101"/>
  <c r="BE120"/>
  <c r="BE127"/>
  <c r="BE130"/>
  <c r="F59"/>
  <c r="BE114"/>
  <c r="BE116"/>
  <c r="BE124"/>
  <c r="BE132"/>
  <c r="BE91"/>
  <c r="BE99"/>
  <c r="BE118"/>
  <c r="BE122"/>
  <c r="BE128"/>
  <c r="BE129"/>
  <c r="BE137"/>
  <c i="3" r="J56"/>
  <c r="E77"/>
  <c r="BE92"/>
  <c r="BE100"/>
  <c r="BE104"/>
  <c r="F86"/>
  <c r="BE98"/>
  <c r="BE110"/>
  <c r="BE106"/>
  <c r="BE115"/>
  <c r="BE95"/>
  <c i="2" r="BE217"/>
  <c i="1" r="BA56"/>
  <c i="2" r="E48"/>
  <c r="F55"/>
  <c r="BE92"/>
  <c r="BE96"/>
  <c r="BE102"/>
  <c r="BE114"/>
  <c r="BE135"/>
  <c r="BE145"/>
  <c r="BE161"/>
  <c r="BE165"/>
  <c r="BE180"/>
  <c r="BE184"/>
  <c r="BE188"/>
  <c r="BE194"/>
  <c r="BE200"/>
  <c r="J83"/>
  <c r="BE120"/>
  <c r="BE127"/>
  <c r="BE137"/>
  <c r="BE191"/>
  <c r="BE196"/>
  <c r="BE204"/>
  <c r="BE206"/>
  <c r="BE208"/>
  <c r="BE214"/>
  <c r="BE221"/>
  <c i="1" r="BB56"/>
  <c r="BC56"/>
  <c i="2" r="BE99"/>
  <c r="BE105"/>
  <c r="BE108"/>
  <c r="BE116"/>
  <c r="BE122"/>
  <c r="BE131"/>
  <c r="BE141"/>
  <c r="BE143"/>
  <c r="BE147"/>
  <c r="BE149"/>
  <c r="BE151"/>
  <c r="BE154"/>
  <c r="BE157"/>
  <c r="BE163"/>
  <c r="BE169"/>
  <c r="BE173"/>
  <c r="BE176"/>
  <c r="BE225"/>
  <c i="1" r="AW56"/>
  <c i="2" r="BE212"/>
  <c i="1" r="BD56"/>
  <c i="7" r="F35"/>
  <c i="1" r="BB62"/>
  <c i="6" r="J36"/>
  <c i="1" r="AW61"/>
  <c i="7" r="F34"/>
  <c i="1" r="BA62"/>
  <c i="3" r="F36"/>
  <c i="1" r="BA57"/>
  <c i="4" r="J36"/>
  <c i="1" r="AW58"/>
  <c i="5" r="F37"/>
  <c i="1" r="BB60"/>
  <c r="AS54"/>
  <c i="3" r="F38"/>
  <c i="1" r="BC57"/>
  <c i="4" r="F36"/>
  <c i="1" r="BA58"/>
  <c i="6" r="F36"/>
  <c i="1" r="BA61"/>
  <c i="6" r="F39"/>
  <c i="1" r="BD61"/>
  <c i="3" r="F37"/>
  <c i="1" r="BB57"/>
  <c i="5" r="F38"/>
  <c i="1" r="BC60"/>
  <c i="4" r="F39"/>
  <c i="1" r="BD58"/>
  <c i="6" r="F37"/>
  <c i="1" r="BB61"/>
  <c i="3" r="J36"/>
  <c i="1" r="AW57"/>
  <c i="5" r="F39"/>
  <c i="1" r="BD60"/>
  <c i="4" r="F38"/>
  <c i="1" r="BC58"/>
  <c i="7" r="F36"/>
  <c i="1" r="BC62"/>
  <c i="5" r="F36"/>
  <c i="1" r="BA60"/>
  <c i="3" r="F39"/>
  <c i="1" r="BD57"/>
  <c i="5" r="J36"/>
  <c i="1" r="AW60"/>
  <c i="7" r="J34"/>
  <c i="1" r="AW62"/>
  <c i="6" r="F38"/>
  <c i="1" r="BC61"/>
  <c i="4" r="F37"/>
  <c i="1" r="BB58"/>
  <c i="7" r="F37"/>
  <c i="1" r="BD62"/>
  <c i="7" l="1" r="R100"/>
  <c r="P100"/>
  <c r="R87"/>
  <c r="BK88"/>
  <c r="J88"/>
  <c r="J60"/>
  <c i="2" r="T90"/>
  <c r="T89"/>
  <c r="R90"/>
  <c r="R89"/>
  <c i="7" r="T100"/>
  <c r="T87"/>
  <c r="P87"/>
  <c i="1" r="AU62"/>
  <c i="6" r="BK89"/>
  <c r="BK88"/>
  <c r="J88"/>
  <c i="2" r="P90"/>
  <c r="P89"/>
  <c i="1" r="AU56"/>
  <c i="2" r="BK90"/>
  <c r="J90"/>
  <c r="J60"/>
  <c i="4" r="BK89"/>
  <c r="BK88"/>
  <c r="J88"/>
  <c i="2" r="BK219"/>
  <c r="J219"/>
  <c r="J68"/>
  <c i="7" r="J89"/>
  <c r="J61"/>
  <c r="BK100"/>
  <c r="J100"/>
  <c r="J63"/>
  <c i="5" r="J90"/>
  <c r="J64"/>
  <c i="4" r="J63"/>
  <c r="J89"/>
  <c r="J64"/>
  <c i="3" r="BK89"/>
  <c r="J89"/>
  <c r="J63"/>
  <c i="2" r="BK89"/>
  <c r="J89"/>
  <c r="J59"/>
  <c i="5" r="J32"/>
  <c i="1" r="AG60"/>
  <c r="AU55"/>
  <c i="5" r="F35"/>
  <c i="1" r="AZ60"/>
  <c i="2" r="J33"/>
  <c i="1" r="AV56"/>
  <c r="AT56"/>
  <c i="4" r="J32"/>
  <c i="1" r="BB55"/>
  <c i="7" r="J33"/>
  <c i="1" r="AV62"/>
  <c r="AT62"/>
  <c r="BB59"/>
  <c r="AX59"/>
  <c r="BC59"/>
  <c r="AY59"/>
  <c i="3" r="F35"/>
  <c i="1" r="AZ57"/>
  <c i="3" r="J35"/>
  <c i="1" r="AV57"/>
  <c r="AT57"/>
  <c r="BD59"/>
  <c i="7" r="F33"/>
  <c i="1" r="AZ62"/>
  <c r="BA55"/>
  <c r="AW55"/>
  <c r="BA59"/>
  <c r="AW59"/>
  <c i="6" r="J32"/>
  <c i="1" r="AG61"/>
  <c i="6" r="J35"/>
  <c i="1" r="AV61"/>
  <c r="AT61"/>
  <c r="AN61"/>
  <c i="4" r="J35"/>
  <c i="1" r="AV58"/>
  <c r="AT58"/>
  <c i="4" r="F35"/>
  <c i="1" r="AZ58"/>
  <c r="BC55"/>
  <c r="AY55"/>
  <c i="6" r="F35"/>
  <c i="1" r="AZ61"/>
  <c i="2" r="F33"/>
  <c i="1" r="AZ56"/>
  <c r="AU59"/>
  <c i="5" r="J35"/>
  <c i="1" r="AV60"/>
  <c r="AT60"/>
  <c r="BD55"/>
  <c l="1" r="AG58"/>
  <c i="6" r="J89"/>
  <c r="J64"/>
  <c i="7" r="BK87"/>
  <c r="J87"/>
  <c r="J59"/>
  <c i="6" r="J63"/>
  <c i="1" r="AN60"/>
  <c i="6" r="J41"/>
  <c i="5" r="J41"/>
  <c i="4" r="J41"/>
  <c i="1" r="AN58"/>
  <c r="AU54"/>
  <c r="AX55"/>
  <c r="BB54"/>
  <c r="W31"/>
  <c r="AZ55"/>
  <c r="AV55"/>
  <c r="AT55"/>
  <c r="BD54"/>
  <c r="W33"/>
  <c r="BC54"/>
  <c r="W32"/>
  <c i="3" r="J32"/>
  <c i="1" r="AG57"/>
  <c r="AN57"/>
  <c i="2" r="J30"/>
  <c i="1" r="AG56"/>
  <c r="AZ59"/>
  <c r="AV59"/>
  <c r="AT59"/>
  <c r="AG59"/>
  <c r="BA54"/>
  <c r="W30"/>
  <c i="3" l="1" r="J41"/>
  <c i="2" r="J39"/>
  <c i="1" r="AN56"/>
  <c r="AN59"/>
  <c r="AG55"/>
  <c r="AY54"/>
  <c r="AW54"/>
  <c r="AK30"/>
  <c i="7" r="J30"/>
  <c i="1" r="AG62"/>
  <c r="AZ54"/>
  <c r="W29"/>
  <c r="AX54"/>
  <c i="7" l="1" r="J39"/>
  <c i="1" r="AN55"/>
  <c r="AN62"/>
  <c r="AG54"/>
  <c r="AK2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<sst xmlns="http://schemas.openxmlformats.org/spreadsheetml/2006/main">
  <si>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</si>
  <si>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</si>
  <si>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</si>
  <si>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</si>
  <si>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</si>
  <si>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{eef647ee-8b18-466a-88e4-4e71bd08aca9}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</si>
  <si>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</si>
  <si>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</si>
  <si>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</si>
  <si>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</si>
  <si>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</si>
  <si>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</si>
  <si>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</si>
  <si>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</si>
  <si>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255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</si>
  <si>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</si>
  <si>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</si>
  <si>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Propojovací stezka u Vrbického jezera</t>
  </si>
  <si>
    <t>KSO:</t>
  </si>
  <si>
    <t/>
  </si>
  <si>
    <t>CC-CZ:</t>
  </si>
  <si>
    <t>Místo:</t>
  </si>
  <si>
    <t>k. ú. Pudlov</t>
  </si>
  <si>
    <t>Datum:</t>
  </si>
  <si>
    <t>8. 2. 2024</t>
  </si>
  <si>
    <t>Zadavatel:</t>
  </si>
  <si>
    <t>IČ:</t>
  </si>
  <si>
    <t>Město Bohumín, Masarykova 158, Bohumín 735 8</t>
  </si>
  <si>
    <t>DIČ:</t>
  </si>
  <si>
    <t>Uchazeč:</t>
  </si>
  <si>
    <t>Vyplň údaj</t>
  </si>
  <si>
    <t>Projektant:</t>
  </si>
  <si>
    <t>INCA spol. s 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</si>
  <si>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</si>
  <si>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</si>
  <si>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</si>
  <si>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</si>
  <si>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</si>
  <si>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</si>
  <si>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</si>
  <si>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</si>
  <si>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</si>
  <si>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</si>
  <si>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</si>
  <si>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</si>
  <si>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</si>
  <si>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</si>
  <si>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</si>
  <si>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</si>
  <si>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</si>
  <si>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</si>
  <si>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</si>
  <si>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</si>
  <si>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</si>
  <si>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</si>
  <si>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</si>
  <si>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</si>
  <si>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</si>
  <si>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</si>
  <si>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</si>
  <si>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</si>
  <si>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</si>
  <si>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</si>
  <si>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</si>
  <si>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</si>
  <si>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</si>
  <si>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</si>
  <si>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</si>
  <si>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</si>
  <si>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</si>
  <si>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</si>
  <si>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</si>
  <si>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</si>
  <si>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</si>
  <si>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</si>
  <si>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101</t>
  </si>
  <si>
    <t>Propojovací stezka</t>
  </si>
  <si>
    <t>STA</t>
  </si>
  <si>
    <t>1</t>
  </si>
  <si>
    <t>{5a3eb10e-868e-4568-8a3d-6413ca1f949c}</t>
  </si>
  <si>
    <t>2</t>
  </si>
  <si>
    <t>/</t>
  </si>
  <si>
    <t>Soupis</t>
  </si>
  <si>
    <t>###NOINSERT###</t>
  </si>
  <si>
    <t>SO 101.2</t>
  </si>
  <si>
    <t>Propojovací stezka - sanace podloží</t>
  </si>
  <si>
    <t>{7abb627d-184b-4dd1-82ed-42e38f7c3484}</t>
  </si>
  <si>
    <t>SO 101.3</t>
  </si>
  <si>
    <t>Dopravní značení</t>
  </si>
  <si>
    <t>{c4f4a318-b1da-4288-9707-7d2531b30f1f}</t>
  </si>
  <si>
    <t>SO 801</t>
  </si>
  <si>
    <t>Vegetační úpravy</t>
  </si>
  <si>
    <t>{d211b988-b5b3-46d7-b95d-adabdee15673}</t>
  </si>
  <si>
    <t>SO 801.1</t>
  </si>
  <si>
    <t>{a6a35e7b-5cad-4b20-9000-8c5d3915d278}</t>
  </si>
  <si>
    <t>SO 801.2</t>
  </si>
  <si>
    <t>Dokončovací péče</t>
  </si>
  <si>
    <t>{2dd6b4a8-cb94-442c-90b7-d46443e3da55}</t>
  </si>
  <si>
    <t>VRN</t>
  </si>
  <si>
    <t>Vedlejší rozpočtové náklady</t>
  </si>
  <si>
    <t>{94004ba3-285c-4041-b810-ece25b6398c4}</t>
  </si>
  <si>
    <t>KRYCÍ LIST SOUPISU PRACÍ</t>
  </si>
  <si>
    <t>Objekt:</t>
  </si>
  <si>
    <t>SO 101 - Propojovací stezka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</si>
  <si>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</si>
  <si>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</si>
  <si>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</si>
  <si>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</si>
  <si>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</si>
  <si>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</si>
  <si>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</si>
  <si>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</si>
  <si>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</si>
  <si>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</si>
  <si>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</si>
  <si>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</si>
  <si>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</si>
  <si>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</si>
  <si>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</si>
  <si>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</si>
  <si>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</si>
  <si>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</si>
  <si>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</si>
  <si>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</si>
  <si>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</si>
  <si>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</si>
  <si>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</si>
  <si>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</si>
  <si>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</si>
  <si>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</si>
  <si>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</si>
  <si>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</si>
  <si>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</si>
  <si>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</si>
  <si>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</si>
  <si>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</si>
  <si>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111151111</t>
  </si>
  <si>
    <t>Pokosení trávníku při souvislé ploše do 1000 m2 parterového v rovině nebo svahu do 1:5</t>
  </si>
  <si>
    <t>m2</t>
  </si>
  <si>
    <t>CS ÚRS 2024 01</t>
  </si>
  <si>
    <t>4</t>
  </si>
  <si>
    <t>-656641741</t>
  </si>
  <si>
    <t>Online PSC</t>
  </si>
  <si>
    <t>https://podminky.urs.cz/item/CS_URS_2024_01/111151111</t>
  </si>
  <si>
    <t>P</t>
  </si>
  <si>
    <t>Poznámka k položce:_x000d_
Zatravnění terénu (první pokos osetých ploch).</t>
  </si>
  <si>
    <t>VV</t>
  </si>
  <si>
    <t>"ohumusování"800</t>
  </si>
  <si>
    <t>113107223</t>
  </si>
  <si>
    <t>Odstranění podkladů nebo krytů strojně plochy jednotlivě přes 200 m2 s přemístěním hmot na skládku na vzdálenost do 20 m nebo s naložením na dopravní prostředek z kameniva hrubého drceného, o tl. vrstvy přes 200 do 300 mm</t>
  </si>
  <si>
    <t>-443922872</t>
  </si>
  <si>
    <t>https://podminky.urs.cz/item/CS_URS_2024_01/113107223</t>
  </si>
  <si>
    <t>"Stávající stěrkovohliněná komunikace"1800</t>
  </si>
  <si>
    <t>3</t>
  </si>
  <si>
    <t>121151113</t>
  </si>
  <si>
    <t>Sejmutí ornice strojně při souvislé ploše přes 100 do 500 m2, tl. vrstvy do 200 mm</t>
  </si>
  <si>
    <t>-1292162856</t>
  </si>
  <si>
    <t>https://podminky.urs.cz/item/CS_URS_2024_01/121151113</t>
  </si>
  <si>
    <t>"odhumusování"1090</t>
  </si>
  <si>
    <t>122452203</t>
  </si>
  <si>
    <t>Odkopávky a prokopávky nezapažené pro silnice a dálnice strojně v hornině třídy těžitelnosti II do 100 m3</t>
  </si>
  <si>
    <t>m3</t>
  </si>
  <si>
    <t>1436428992</t>
  </si>
  <si>
    <t>https://podminky.urs.cz/item/CS_URS_2024_01/122452203</t>
  </si>
  <si>
    <t>"Společná stezka živice - výkop"1090*(0,3"mínus ornice"-0,15)</t>
  </si>
  <si>
    <t>5</t>
  </si>
  <si>
    <t>132251101</t>
  </si>
  <si>
    <t>Hloubení nezapažených rýh šířky do 800 mm strojně s urovnáním dna do předepsaného profilu a spádu v hornině třídy těžitelnosti I skupiny 3 do 20 m3</t>
  </si>
  <si>
    <t>-1137096168</t>
  </si>
  <si>
    <t>https://podminky.urs.cz/item/CS_URS_2024_01/132251101</t>
  </si>
  <si>
    <t>"palisáda - výkop"20</t>
  </si>
  <si>
    <t>6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</si>
  <si>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</si>
  <si>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</si>
  <si>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-439382683</t>
  </si>
  <si>
    <t>https://podminky.urs.cz/item/CS_URS_2024_01/162751117</t>
  </si>
  <si>
    <t>Poznámka k položce:_x000d_
Odvoz na skládku.</t>
  </si>
  <si>
    <t>"Společná stezka živice - výkop"1090*0,3</t>
  </si>
  <si>
    <t>Součet</t>
  </si>
  <si>
    <t>7</t>
  </si>
  <si>
    <t>167151101</t>
  </si>
  <si>
    <t>Nakládání, skládání a překládání neulehlého výkopku nebo sypaniny strojně nakládání, množství do 100 m3, z horniny třídy těžitelnosti I, skupiny 1 až 3</t>
  </si>
  <si>
    <t>-1674344024</t>
  </si>
  <si>
    <t>https://podminky.urs.cz/item/CS_URS_2024_01/167151101</t>
  </si>
  <si>
    <t>8</t>
  </si>
  <si>
    <t>171201231</t>
  </si>
  <si>
    <t>Poplatek za uložení stavebního odpadu na recyklační skládce (skládkovné) zeminy a kamení zatříděného do Katalogu odpadů pod kódem 17 05 04</t>
  </si>
  <si>
    <t>t</t>
  </si>
  <si>
    <t>2062649653</t>
  </si>
  <si>
    <t>https://podminky.urs.cz/item/CS_URS_2024_01/171201231</t>
  </si>
  <si>
    <t>Poznámka k položce:_x000d_
Koeficient 1,9 pro přepočet m3 na t.</t>
  </si>
  <si>
    <t>347*1,9 'Přepočtené koeficientem množství</t>
  </si>
  <si>
    <t>9</t>
  </si>
  <si>
    <t>171251201</t>
  </si>
  <si>
    <t>Uložení sypaniny na skládky nebo meziskládky bez hutnění s upravením uložené sypaniny do předepsaného tvaru</t>
  </si>
  <si>
    <t>-1282495015</t>
  </si>
  <si>
    <t>https://podminky.urs.cz/item/CS_URS_2024_01/171251201</t>
  </si>
  <si>
    <t>10</t>
  </si>
  <si>
    <t>174151101</t>
  </si>
  <si>
    <t>Zásyp sypaninou z jakékoliv horniny strojně s uložením výkopku ve vrstvách se zhutněním jam, šachet, rýh nebo kolem objektů v těchto vykopávkách</t>
  </si>
  <si>
    <t>-903961824</t>
  </si>
  <si>
    <t>https://podminky.urs.cz/item/CS_URS_2024_01/174151101</t>
  </si>
  <si>
    <t>"Zásyp svahu"210</t>
  </si>
  <si>
    <t>"palisáda - drenážní zásyp"20</t>
  </si>
  <si>
    <t>11</t>
  </si>
  <si>
    <t>M</t>
  </si>
  <si>
    <t>10364100</t>
  </si>
  <si>
    <t>zemina pro terénní úpravy - tříděná</t>
  </si>
  <si>
    <t>-1883343206</t>
  </si>
  <si>
    <t>Poznámka k položce:_x000d_
Koeficient 1,9 pro přepočet t na m3.</t>
  </si>
  <si>
    <t>210*1,9 'Přepočtené koeficientem množství</t>
  </si>
  <si>
    <t>58333674</t>
  </si>
  <si>
    <t>kamenivo těžené hrubé frakce 16/32</t>
  </si>
  <si>
    <t>1290228624</t>
  </si>
  <si>
    <t>20*1,9 'Přepočtené koeficientem množství</t>
  </si>
  <si>
    <t>13</t>
  </si>
  <si>
    <t>181351113</t>
  </si>
  <si>
    <t>Rozprostření a urovnání ornice v rovině nebo ve svahu sklonu do 1:5 strojně při souvislé ploše přes 500 m2, tl. vrstvy do 200 mm</t>
  </si>
  <si>
    <t>-749541703</t>
  </si>
  <si>
    <t>https://podminky.urs.cz/item/CS_URS_2024_01/181351113</t>
  </si>
  <si>
    <t>14</t>
  </si>
  <si>
    <t>181951112</t>
  </si>
  <si>
    <t>Úprava pláně vyrovnáním výškových rozdílů strojně v hornině třídy těžitelnosti I, skupiny 1 až 3 se zhutněním</t>
  </si>
  <si>
    <t>-1560972778</t>
  </si>
  <si>
    <t>https://podminky.urs.cz/item/CS_URS_2024_01/181951112</t>
  </si>
  <si>
    <t>"Společná stezka živice"2235</t>
  </si>
  <si>
    <t>2235*1,25 'Přepočtené koeficientem množství</t>
  </si>
  <si>
    <t>15</t>
  </si>
  <si>
    <t>181451131</t>
  </si>
  <si>
    <t>Založení trávníku na půdě předem připravené plochy přes 1000 m2 výsevem včetně utažení parkového v rovině nebo na svahu do 1:5</t>
  </si>
  <si>
    <t>-1471705184</t>
  </si>
  <si>
    <t>https://podminky.urs.cz/item/CS_URS_2024_01/181451131</t>
  </si>
  <si>
    <t>16</t>
  </si>
  <si>
    <t>00572100</t>
  </si>
  <si>
    <t>osivo jetelotráva intenzivní víceletá</t>
  </si>
  <si>
    <t>kg</t>
  </si>
  <si>
    <t>-1613743465</t>
  </si>
  <si>
    <t>800*0,05 'Přepočtené koeficientem množství</t>
  </si>
  <si>
    <t>17</t>
  </si>
  <si>
    <t>182303111</t>
  </si>
  <si>
    <t>Doplnění zeminy nebo substrátu na travnatých plochách tloušťky do 50 mm v rovině nebo na svahu do 1:5</t>
  </si>
  <si>
    <t>1444706192</t>
  </si>
  <si>
    <t>https://podminky.urs.cz/item/CS_URS_2024_01/182303111</t>
  </si>
  <si>
    <t>18</t>
  </si>
  <si>
    <t>10371500</t>
  </si>
  <si>
    <t>substrát pro trávníky VL</t>
  </si>
  <si>
    <t>881319871</t>
  </si>
  <si>
    <t>800*0,15 'Přepočtené koeficientem množství</t>
  </si>
  <si>
    <t>19</t>
  </si>
  <si>
    <t>185803111</t>
  </si>
  <si>
    <t>Ošetření trávníku jednorázové v rovině nebo na svahu do 1:5</t>
  </si>
  <si>
    <t>1287761047</t>
  </si>
  <si>
    <t>https://podminky.urs.cz/item/CS_URS_2024_01/185803111</t>
  </si>
  <si>
    <t>20</t>
  </si>
  <si>
    <t>185803211</t>
  </si>
  <si>
    <t>Uválcování trávníku v rovině nebo na svahu do 1:5</t>
  </si>
  <si>
    <t>151618858</t>
  </si>
  <si>
    <t>https://podminky.urs.cz/item/CS_URS_2024_01/185803211</t>
  </si>
  <si>
    <t>Zakládání</t>
  </si>
  <si>
    <t>212752102</t>
  </si>
  <si>
    <t>Trativody z drenážních trubek pro liniové stavby a komunikace se zřízením štěrkového lože pod trubky a s jejich obsypem v otevřeném výkopu trubka korugovaná sendvičová PE-HD SN 4 celoperforovaná 360° DN 150</t>
  </si>
  <si>
    <t>m</t>
  </si>
  <si>
    <t>1126586473</t>
  </si>
  <si>
    <t>https://podminky.urs.cz/item/CS_URS_2024_01/212752102</t>
  </si>
  <si>
    <t>"palisáda"23</t>
  </si>
  <si>
    <t>22</t>
  </si>
  <si>
    <t>274313711</t>
  </si>
  <si>
    <t>Základy z betonu prostého pasy betonu kamenem neprokládaného tř. C 20/25</t>
  </si>
  <si>
    <t>717082649</t>
  </si>
  <si>
    <t>https://podminky.urs.cz/item/CS_URS_2024_01/274313711</t>
  </si>
  <si>
    <t>"palisáda"23*0,6*0,5</t>
  </si>
  <si>
    <t>Svislé a kompletní konstrukce</t>
  </si>
  <si>
    <t>23</t>
  </si>
  <si>
    <t>339921132</t>
  </si>
  <si>
    <t>Osazování palisád betonových v řadě se zabetonováním výšky palisády přes 500 do 1000 mm</t>
  </si>
  <si>
    <t>2088510213</t>
  </si>
  <si>
    <t>https://podminky.urs.cz/item/CS_URS_2024_01/339921132</t>
  </si>
  <si>
    <t>24</t>
  </si>
  <si>
    <t>59229005</t>
  </si>
  <si>
    <t>palisáda hranatá betonová 160x160mm v 1000mm přírodní</t>
  </si>
  <si>
    <t>kus</t>
  </si>
  <si>
    <t>-2073031643</t>
  </si>
  <si>
    <t>Komunikace pozemní</t>
  </si>
  <si>
    <t>25</t>
  </si>
  <si>
    <t>564861111</t>
  </si>
  <si>
    <t>Podklad ze štěrkodrti ŠD s rozprostřením a zhutněním plochy přes 100 m2, po zhutnění tl. 200 mm</t>
  </si>
  <si>
    <t>-769115075</t>
  </si>
  <si>
    <t>https://podminky.urs.cz/item/CS_URS_2024_01/564861111</t>
  </si>
  <si>
    <t>26</t>
  </si>
  <si>
    <t>565135121</t>
  </si>
  <si>
    <t>Asfaltový beton vrstva podkladní ACP 16 (obalované kamenivo střednězrnné - OKS) s rozprostřením a zhutněním v pruhu šířky přes 3 m, po zhutnění tl. 50 mm</t>
  </si>
  <si>
    <t>997631103</t>
  </si>
  <si>
    <t>https://podminky.urs.cz/item/CS_URS_2024_01/565135121</t>
  </si>
  <si>
    <t>2235*1,05 'Přepočtené koeficientem množství</t>
  </si>
  <si>
    <t>27</t>
  </si>
  <si>
    <t>569951133</t>
  </si>
  <si>
    <t>Zpevnění krajnic nebo komunikací pro pěší s rozprostřením a zhutněním, po zhutnění asfaltovým recyklátem tl. 150 mm</t>
  </si>
  <si>
    <t>-885678624</t>
  </si>
  <si>
    <t>https://podminky.urs.cz/item/CS_URS_2024_01/569951133</t>
  </si>
  <si>
    <t>"zpevněná krajnice"370</t>
  </si>
  <si>
    <t>28</t>
  </si>
  <si>
    <t>573111112</t>
  </si>
  <si>
    <t>Postřik infiltrační PI z asfaltu silničního s posypem kamenivem, v množství 1,00 kg/m2</t>
  </si>
  <si>
    <t>-52265232</t>
  </si>
  <si>
    <t>https://podminky.urs.cz/item/CS_URS_2024_01/573111112</t>
  </si>
  <si>
    <t>29</t>
  </si>
  <si>
    <t>573231106</t>
  </si>
  <si>
    <t>Postřik spojovací PS bez posypu kamenivem ze silniční emulze, v množství 0,30 kg/m2</t>
  </si>
  <si>
    <t>-248327177</t>
  </si>
  <si>
    <t>https://podminky.urs.cz/item/CS_URS_2024_01/573231106</t>
  </si>
  <si>
    <t>30</t>
  </si>
  <si>
    <t>577143111</t>
  </si>
  <si>
    <t>Asfaltový beton vrstva obrusná ACO 8 (ABJ) s rozprostřením a se zhutněním z nemodifikovaného asfaltu v pruhu šířky do 3 m, po zhutnění tl. 50 mm</t>
  </si>
  <si>
    <t>-2110744158</t>
  </si>
  <si>
    <t>https://podminky.urs.cz/item/CS_URS_2024_01/577143111</t>
  </si>
  <si>
    <t>Ostatní konstrukce a práce, bourání</t>
  </si>
  <si>
    <t>31</t>
  </si>
  <si>
    <t>919726122</t>
  </si>
  <si>
    <t>Geotextilie netkaná pro ochranu, separaci nebo filtraci měrná hmotnost přes 200 do 300 g/m2</t>
  </si>
  <si>
    <t>-269228842</t>
  </si>
  <si>
    <t>https://podminky.urs.cz/item/CS_URS_2024_01/919726122</t>
  </si>
  <si>
    <t>"palisáda"90</t>
  </si>
  <si>
    <t>32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</si>
  <si>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</si>
  <si>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</si>
  <si>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-923187112</t>
  </si>
  <si>
    <t>https://podminky.urs.cz/item/CS_URS_2024_01/919732211</t>
  </si>
  <si>
    <t>"Řezání spáry stáv. kom. po okraji úprav"13</t>
  </si>
  <si>
    <t>33</t>
  </si>
  <si>
    <t>919735113</t>
  </si>
  <si>
    <t>Řezání stávajícího živičného krytu nebo podkladu hloubky přes 100 do 150 mm</t>
  </si>
  <si>
    <t>708462083</t>
  </si>
  <si>
    <t>https://podminky.urs.cz/item/CS_URS_2024_01/919735113</t>
  </si>
  <si>
    <t>34</t>
  </si>
  <si>
    <t>919748111</t>
  </si>
  <si>
    <t>Provedení postřiku cementobetonového krytu nebo podkladu ochrannou emulzí</t>
  </si>
  <si>
    <t>-1485240573</t>
  </si>
  <si>
    <t>https://podminky.urs.cz/item/CS_URS_2024_01/919748111</t>
  </si>
  <si>
    <t>Poznámka k položce:_x000d_
Spojovací postřik po odřezání stáv. komunikace, 10kg/m2.</t>
  </si>
  <si>
    <t>13*0,2 'Přepočtené koeficientem množství</t>
  </si>
  <si>
    <t>35</t>
  </si>
  <si>
    <t>111625530</t>
  </si>
  <si>
    <t>emulze asfaltová rychleštěpná pro tryskové vysprávky</t>
  </si>
  <si>
    <t>-1180384271</t>
  </si>
  <si>
    <t>13*0,002 'Přepočtené koeficientem množství</t>
  </si>
  <si>
    <t>997</t>
  </si>
  <si>
    <t>Přesun sutě</t>
  </si>
  <si>
    <t>36</t>
  </si>
  <si>
    <t>997006002</t>
  </si>
  <si>
    <t>Úprava stavebního odpadu třídění strojové</t>
  </si>
  <si>
    <t>568486917</t>
  </si>
  <si>
    <t>https://podminky.urs.cz/item/CS_URS_2024_01/997006002</t>
  </si>
  <si>
    <t>37</t>
  </si>
  <si>
    <t>997221551</t>
  </si>
  <si>
    <t>Vodorovná doprava suti bez naložení, ale se složením a s hrubým urovnáním ze sypkých materiálů, na vzdálenost do 1 km</t>
  </si>
  <si>
    <t>1323511669</t>
  </si>
  <si>
    <t>https://podminky.urs.cz/item/CS_URS_2024_01/997221551</t>
  </si>
  <si>
    <t>38</t>
  </si>
  <si>
    <t>997221559</t>
  </si>
  <si>
    <t>Vodorovná doprava suti bez naložení, ale se složením a s hrubým urovnáním Příplatek k ceně za každý další započatý 1 km přes 1 km</t>
  </si>
  <si>
    <t>222706231</t>
  </si>
  <si>
    <t>https://podminky.urs.cz/item/CS_URS_2024_01/997221559</t>
  </si>
  <si>
    <t>Poznámka k položce:_x000d_
Celkem 10km.</t>
  </si>
  <si>
    <t>792*9 'Přepočtené koeficientem množství</t>
  </si>
  <si>
    <t>39</t>
  </si>
  <si>
    <t>997221611</t>
  </si>
  <si>
    <t>Nakládání na dopravní prostředky pro vodorovnou dopravu suti</t>
  </si>
  <si>
    <t>-547313389</t>
  </si>
  <si>
    <t>https://podminky.urs.cz/item/CS_URS_2024_01/997221611</t>
  </si>
  <si>
    <t>40</t>
  </si>
  <si>
    <t>997221873</t>
  </si>
  <si>
    <t>-852166660</t>
  </si>
  <si>
    <t>https://podminky.urs.cz/item/CS_URS_2024_01/997221873</t>
  </si>
  <si>
    <t>998</t>
  </si>
  <si>
    <t>Přesun hmot</t>
  </si>
  <si>
    <t>41</t>
  </si>
  <si>
    <t>998225111</t>
  </si>
  <si>
    <t>Přesun hmot pro komunikace s krytem z kameniva, monolitickým betonovým nebo živičným dopravní vzdálenost do 200 m jakékoliv délky objektu</t>
  </si>
  <si>
    <t>-1633563222</t>
  </si>
  <si>
    <t>https://podminky.urs.cz/item/CS_URS_2024_01/998225111</t>
  </si>
  <si>
    <t>PSV</t>
  </si>
  <si>
    <t>Práce a dodávky PSV</t>
  </si>
  <si>
    <t>711</t>
  </si>
  <si>
    <t>Izolace proti vodě, vlhkosti a plynům</t>
  </si>
  <si>
    <t>42</t>
  </si>
  <si>
    <t>711161112</t>
  </si>
  <si>
    <t>Izolace proti zemní vlhkosti a beztlakové vodě nopovými fóliemi na ploše vodorovné V vrstva ochranná, odvětrávací a drenážní výška nopku 8,0 mm, tl. fólie do 0,6 mm</t>
  </si>
  <si>
    <t>-1493315394</t>
  </si>
  <si>
    <t>https://podminky.urs.cz/item/CS_URS_2024_01/711161112</t>
  </si>
  <si>
    <t>"palisáda"23*1,5</t>
  </si>
  <si>
    <t>34,5*1,05 'Přepočtené koeficientem množství</t>
  </si>
  <si>
    <t>43</t>
  </si>
  <si>
    <t>711161384</t>
  </si>
  <si>
    <t>Izolace proti zemní vlhkosti a beztlakové vodě nopovými fóliemi ostatní ukončení izolace provětrávací lištou</t>
  </si>
  <si>
    <t>-1463796755</t>
  </si>
  <si>
    <t>https://podminky.urs.cz/item/CS_URS_2024_01/711161384</t>
  </si>
  <si>
    <t>Soupis:</t>
  </si>
  <si>
    <t>SO 101.2 - Propojovací stezka - sanace podloží</t>
  </si>
  <si>
    <t>122552205</t>
  </si>
  <si>
    <t>Odkopávky a prokopávky nezapažené pro silnice a dálnice strojně v hornině třídy těžitelnosti III přes 500 do 1 000 m3</t>
  </si>
  <si>
    <t>-2087176586</t>
  </si>
  <si>
    <t>https://podminky.urs.cz/item/CS_URS_2024_01/122552205</t>
  </si>
  <si>
    <t>"Společná stezka živice"2235*0,3</t>
  </si>
  <si>
    <t>-1755931547</t>
  </si>
  <si>
    <t>582665206</t>
  </si>
  <si>
    <t>1453085063</t>
  </si>
  <si>
    <t>670,5*1,9 'Přepočtené koeficientem množství</t>
  </si>
  <si>
    <t>1384376633</t>
  </si>
  <si>
    <t>181951114</t>
  </si>
  <si>
    <t>Úprava pláně vyrovnáním výškových rozdílů strojně v hornině třídy těžitelnosti II, skupiny 4 a 5 se zhutněním</t>
  </si>
  <si>
    <t>1329256116</t>
  </si>
  <si>
    <t>https://podminky.urs.cz/item/CS_URS_2024_01/181951114</t>
  </si>
  <si>
    <t>564871116</t>
  </si>
  <si>
    <t>Podklad ze štěrkodrti ŠD s rozprostřením a zhutněním plochy přes 100 m2, po zhutnění tl. 300 mm</t>
  </si>
  <si>
    <t>914339479</t>
  </si>
  <si>
    <t>https://podminky.urs.cz/item/CS_URS_2024_01/564871116</t>
  </si>
  <si>
    <t>Poznámka k položce:_x000d_
Sanace tl. 30 cm frakcí 0-63 štěrkodrti.</t>
  </si>
  <si>
    <t>919726227</t>
  </si>
  <si>
    <t>Geotextilie tkaná pro vyztužení, separaci nebo filtraci z polyesteru, podélná/příčná pevnost v tahu 300/50 kN/m</t>
  </si>
  <si>
    <t>1197441157</t>
  </si>
  <si>
    <t>https://podminky.urs.cz/item/CS_URS_2024_01/919726227</t>
  </si>
  <si>
    <t>2235*1,3 'Přepočtené koeficientem množství</t>
  </si>
  <si>
    <t>SO 101.3 - Dopravní značení</t>
  </si>
  <si>
    <t>129001101</t>
  </si>
  <si>
    <t>Příplatek k cenám vykopávek za ztížení vykopávky v blízkosti podzemního vedení nebo výbušnin v horninách jakékoliv třídy</t>
  </si>
  <si>
    <t>176582215</t>
  </si>
  <si>
    <t>https://podminky.urs.cz/item/CS_URS_2024_01/129001101</t>
  </si>
  <si>
    <t>"Nový sloupek"0,5*0,5*0,8*2</t>
  </si>
  <si>
    <t>131213701</t>
  </si>
  <si>
    <t>Hloubení nezapažených jam ručně s urovnáním dna do předepsaného profilu a spádu v hornině třídy těžitelnosti I skupiny 3 soudržných</t>
  </si>
  <si>
    <t>2077514632</t>
  </si>
  <si>
    <t>https://podminky.urs.cz/item/CS_URS_2024_01/131213701</t>
  </si>
  <si>
    <t>-772305473</t>
  </si>
  <si>
    <t>-1762106013</t>
  </si>
  <si>
    <t>10881478</t>
  </si>
  <si>
    <t>0,4*1,9 'Přepočtené koeficientem množství</t>
  </si>
  <si>
    <t>591469040</t>
  </si>
  <si>
    <t>275313511</t>
  </si>
  <si>
    <t>Základy z betonu prostého patky a bloky z betonu kamenem neprokládaného tř. C 12/15</t>
  </si>
  <si>
    <t>1616065540</t>
  </si>
  <si>
    <t>https://podminky.urs.cz/item/CS_URS_2024_01/275313511</t>
  </si>
  <si>
    <t>0,4*1,1 'Přepočtené koeficientem množství</t>
  </si>
  <si>
    <t>914111111</t>
  </si>
  <si>
    <t>Montáž svislé dopravní značky základní velikosti do 1 m2 objímkami na sloupky nebo konzoly</t>
  </si>
  <si>
    <t>1553631955</t>
  </si>
  <si>
    <t>https://podminky.urs.cz/item/CS_URS_2024_01/914111111</t>
  </si>
  <si>
    <t>"Nový sloupek"6</t>
  </si>
  <si>
    <t>40445620</t>
  </si>
  <si>
    <t>zákazové, příkazové dopravní značky B1-B34, C1-15 700mm</t>
  </si>
  <si>
    <t>624938254</t>
  </si>
  <si>
    <t>"C9a"1+1</t>
  </si>
  <si>
    <t>40445650</t>
  </si>
  <si>
    <t>dodatkové tabulky E7, E12, E13 500x300mm</t>
  </si>
  <si>
    <t>950719039</t>
  </si>
  <si>
    <t>"E13"1</t>
  </si>
  <si>
    <t>40445629</t>
  </si>
  <si>
    <t>informativní značky směrové IS1a, IS2a, IS3a, IS4a, IS19a 1100x330mm</t>
  </si>
  <si>
    <t>2036278152</t>
  </si>
  <si>
    <t>"IS 19a"1</t>
  </si>
  <si>
    <t>40445630</t>
  </si>
  <si>
    <t>informativní značky směrové IS1b, IS2b, IS3b, IS4b, IS19b 1100x500mm</t>
  </si>
  <si>
    <t>-400285354</t>
  </si>
  <si>
    <t>"IS 19b"1</t>
  </si>
  <si>
    <t>40445631</t>
  </si>
  <si>
    <t>informativní značky směrové IS1c, IS2c, IS3c, IS4c, IS5, IS11b, d, IS19c 1350x330mm</t>
  </si>
  <si>
    <t>-1123878372</t>
  </si>
  <si>
    <t>"IS 19c"1</t>
  </si>
  <si>
    <t>914511113</t>
  </si>
  <si>
    <t>Montáž sloupku dopravních značek délky do 3,5 m do hliníkové patky pro sloupek D 70 mm</t>
  </si>
  <si>
    <t>2028052850</t>
  </si>
  <si>
    <t>https://podminky.urs.cz/item/CS_URS_2024_01/914511113</t>
  </si>
  <si>
    <t>"Nový sloupek"2</t>
  </si>
  <si>
    <t>40445230</t>
  </si>
  <si>
    <t>sloupek pro dopravní značku Zn D 70mm v 3,5m</t>
  </si>
  <si>
    <t>1664076257</t>
  </si>
  <si>
    <t>40445241</t>
  </si>
  <si>
    <t>patka pro sloupek Al D 70mm</t>
  </si>
  <si>
    <t>-1616631075</t>
  </si>
  <si>
    <t>40445254</t>
  </si>
  <si>
    <t>víčko plastové na sloupek D 70mm</t>
  </si>
  <si>
    <t>-962328827</t>
  </si>
  <si>
    <t>40445257</t>
  </si>
  <si>
    <t>svorka upínací na sloupek D 70mm</t>
  </si>
  <si>
    <t>-1274571218</t>
  </si>
  <si>
    <t>2*2 'Přepočtené koeficientem množství</t>
  </si>
  <si>
    <t>915311111</t>
  </si>
  <si>
    <t>Vodorovné značení předformovaným termoplastem dopravní značky barevné velikosti do 1 m2</t>
  </si>
  <si>
    <t>-832704570</t>
  </si>
  <si>
    <t>https://podminky.urs.cz/item/CS_URS_2024_01/915311111</t>
  </si>
  <si>
    <t>"V15 (C9a)"1</t>
  </si>
  <si>
    <t>"V15 (P 4)"1</t>
  </si>
  <si>
    <t>915341112</t>
  </si>
  <si>
    <t>Vodorovné značení předformovaným termoplastem šipky velikosti 2,5 m</t>
  </si>
  <si>
    <t>-521555838</t>
  </si>
  <si>
    <t>https://podminky.urs.cz/item/CS_URS_2024_01/915341112</t>
  </si>
  <si>
    <t>"V9a (V14)"1</t>
  </si>
  <si>
    <t>SO 801 - Vegetační úpravy</t>
  </si>
  <si>
    <t>SO 801.1 - Vegetační úpravy</t>
  </si>
  <si>
    <t>111251102</t>
  </si>
  <si>
    <t>Odstranění křovin a stromů s odstraněním kořenů strojně průměru kmene do 100 mm v rovině nebo ve svahu sklonu terénu do 1:5, při celkové ploše přes 100 do 500 m2</t>
  </si>
  <si>
    <t>1356105438</t>
  </si>
  <si>
    <t>https://podminky.urs.cz/item/CS_URS_2024_01/111251102</t>
  </si>
  <si>
    <t>112101101</t>
  </si>
  <si>
    <t>Odstranění stromů s odřezáním kmene a s odvětvením listnatých, průměru kmene přes 100 do 300 mm</t>
  </si>
  <si>
    <t>-1230904376</t>
  </si>
  <si>
    <t>https://podminky.urs.cz/item/CS_URS_2024_01/112101101</t>
  </si>
  <si>
    <t>112101102</t>
  </si>
  <si>
    <t>Odstranění stromů s odřezáním kmene a s odvětvením listnatých, průměru kmene přes 300 do 500 mm</t>
  </si>
  <si>
    <t>1975474486</t>
  </si>
  <si>
    <t>https://podminky.urs.cz/item/CS_URS_2024_01/112101102</t>
  </si>
  <si>
    <t>112251101</t>
  </si>
  <si>
    <t>Odstranění pařezů strojně s jejich vykopáním nebo vytrháním průměru přes 100 do 300 mm</t>
  </si>
  <si>
    <t>632898128</t>
  </si>
  <si>
    <t>https://podminky.urs.cz/item/CS_URS_2024_01/112251101</t>
  </si>
  <si>
    <t>112251102</t>
  </si>
  <si>
    <t>Odstranění pařezů strojně s jejich vykopáním nebo vytrháním průměru přes 300 do 500 mm</t>
  </si>
  <si>
    <t>1893772420</t>
  </si>
  <si>
    <t>https://podminky.urs.cz/item/CS_URS_2024_01/112251102</t>
  </si>
  <si>
    <t>119005155</t>
  </si>
  <si>
    <t>Vytyčení výsadeb s rozmístěním rostlin dle projektové dokumentace solitérních přes 50 kusů</t>
  </si>
  <si>
    <t>-1851411913</t>
  </si>
  <si>
    <t>https://podminky.urs.cz/item/CS_URS_2024_01/119005155</t>
  </si>
  <si>
    <t>"Nově navržené výsadby - stromy"5</t>
  </si>
  <si>
    <t>162201401</t>
  </si>
  <si>
    <t>Vodorovné přemístění větví, kmenů nebo pařezů s naložením, složením a dopravou do 1000 m větví stromů listnatých, průměru kmene přes 100 do 300 mm</t>
  </si>
  <si>
    <t>14487540</t>
  </si>
  <si>
    <t>https://podminky.urs.cz/item/CS_URS_2024_01/162201401</t>
  </si>
  <si>
    <t>162201402</t>
  </si>
  <si>
    <t>Vodorovné přemístění větví, kmenů nebo pařezů s naložením, složením a dopravou do 1000 m větví stromů listnatých, průměru kmene přes 300 do 500 mm</t>
  </si>
  <si>
    <t>1417811222</t>
  </si>
  <si>
    <t>https://podminky.urs.cz/item/CS_URS_2024_01/162201402</t>
  </si>
  <si>
    <t>162201411</t>
  </si>
  <si>
    <t>Vodorovné přemístění větví, kmenů nebo pařezů s naložením, složením a dopravou do 1000 m kmenů stromů listnatých, průměru přes 100 do 300 mm</t>
  </si>
  <si>
    <t>-1971532664</t>
  </si>
  <si>
    <t>https://podminky.urs.cz/item/CS_URS_2024_01/162201411</t>
  </si>
  <si>
    <t>162201412</t>
  </si>
  <si>
    <t>Vodorovné přemístění větví, kmenů nebo pařezů s naložením, složením a dopravou do 1000 m kmenů stromů listnatých, průměru přes 300 do 500 mm</t>
  </si>
  <si>
    <t>-748835744</t>
  </si>
  <si>
    <t>https://podminky.urs.cz/item/CS_URS_2024_01/162201412</t>
  </si>
  <si>
    <t>162201421</t>
  </si>
  <si>
    <t>Vodorovné přemístění větví, kmenů nebo pařezů s naložením, složením a dopravou do 1000 m pařezů kmenů, průměru přes 100 do 300 mm</t>
  </si>
  <si>
    <t>757477990</t>
  </si>
  <si>
    <t>https://podminky.urs.cz/item/CS_URS_2024_01/162201421</t>
  </si>
  <si>
    <t>162201422</t>
  </si>
  <si>
    <t>Vodorovné přemístění větví, kmenů nebo pařezů s naložením, složením a dopravou do 1000 m pařezů kmenů, průměru přes 300 do 500 mm</t>
  </si>
  <si>
    <t>-404458164</t>
  </si>
  <si>
    <t>https://podminky.urs.cz/item/CS_URS_2024_01/162201422</t>
  </si>
  <si>
    <t>162301501</t>
  </si>
  <si>
    <t>Vodorovné přemístění smýcených křovin do průměru kmene 100 mm na vzdálenost do 5 000 m</t>
  </si>
  <si>
    <t>-1175343284</t>
  </si>
  <si>
    <t>https://podminky.urs.cz/item/CS_URS_2024_01/162301501</t>
  </si>
  <si>
    <t>162301931</t>
  </si>
  <si>
    <t>Vodorovné přemístění větví, kmenů nebo pařezů s naložením, složením a dopravou Příplatek k cenám za každých dalších i započatých 1000 m přes 1000 m větví stromů listnatých, průměru kmene přes 100 do 300 mm</t>
  </si>
  <si>
    <t>-988643450</t>
  </si>
  <si>
    <t>https://podminky.urs.cz/item/CS_URS_2024_01/162301931</t>
  </si>
  <si>
    <t>50*9 'Přepočtené koeficientem množství</t>
  </si>
  <si>
    <t>162301932</t>
  </si>
  <si>
    <t>Vodorovné přemístění větví, kmenů nebo pařezů s naložením, složením a dopravou Příplatek k cenám za každých dalších i započatých 1000 m přes 1000 m větví stromů listnatých, průměru kmene přes 300 do 500 mm</t>
  </si>
  <si>
    <t>546632754</t>
  </si>
  <si>
    <t>https://podminky.urs.cz/item/CS_URS_2024_01/162301932</t>
  </si>
  <si>
    <t xml:space="preserve">Poznámka k položce:_x000d_
Odvoz na skládku._x000d_
</t>
  </si>
  <si>
    <t>5*9 'Přepočtené koeficientem množství</t>
  </si>
  <si>
    <t>162301951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</si>
  <si>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</si>
  <si>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-99522433</t>
  </si>
  <si>
    <t>https://podminky.urs.cz/item/CS_URS_2024_01/162301951</t>
  </si>
  <si>
    <t>162301952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</si>
  <si>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</si>
  <si>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248345259</t>
  </si>
  <si>
    <t>https://podminky.urs.cz/item/CS_URS_2024_01/162301952</t>
  </si>
  <si>
    <t>162301971</t>
  </si>
  <si>
    <t>Vodorovné přemístění větví, kmenů nebo pařezů s naložením, složením a dopravou Příplatek k cenám za každých dalších i započatých 1000 m přes 1000 m pařezů kmenů, průměru přes 100 do 300 mm</t>
  </si>
  <si>
    <t>-295444769</t>
  </si>
  <si>
    <t>https://podminky.urs.cz/item/CS_URS_2024_01/162301971</t>
  </si>
  <si>
    <t>162301972</t>
  </si>
  <si>
    <t>Vodorovné přemístění větví, kmenů nebo pařezů s naložením, složením a dopravou Příplatek k cenám za každých dalších i započatých 1000 m přes 1000 m pařezů kmenů, průměru přes 300 do 500 mm</t>
  </si>
  <si>
    <t>230350269</t>
  </si>
  <si>
    <t>https://podminky.urs.cz/item/CS_URS_2024_01/162301972</t>
  </si>
  <si>
    <t>208190906</t>
  </si>
  <si>
    <t>Hloubení jamek pro vysazování rostlin s výměnou půdy z 100%:</t>
  </si>
  <si>
    <t>"Stromy"5*0,5</t>
  </si>
  <si>
    <t>167151111</t>
  </si>
  <si>
    <t>Nakládání, skládání a překládání neulehlého výkopku nebo sypaniny strojně nakládání, množství přes 100 m3, z hornin třídy těžitelnosti I, skupiny 1 až 3</t>
  </si>
  <si>
    <t>-571849336</t>
  </si>
  <si>
    <t>https://podminky.urs.cz/item/CS_URS_2024_01/167151111</t>
  </si>
  <si>
    <t>1757400624</t>
  </si>
  <si>
    <t>2,5*1,9 'Přepočtené koeficientem množství</t>
  </si>
  <si>
    <t>385490779</t>
  </si>
  <si>
    <t>183101321</t>
  </si>
  <si>
    <t>Hloubení jamek pro vysazování rostlin v zemině skupiny 1 až 4 s výměnou půdy z 100% v rovině nebo na svahu do 1:5, objemu přes 0,40 do 1,00 m3</t>
  </si>
  <si>
    <t>527154126</t>
  </si>
  <si>
    <t>https://podminky.urs.cz/item/CS_URS_2024_01/183101321</t>
  </si>
  <si>
    <t>10321100</t>
  </si>
  <si>
    <t>zahradní substrát pro výsadbu VL</t>
  </si>
  <si>
    <t>-1174027969</t>
  </si>
  <si>
    <t>"Stromy"5*1,0</t>
  </si>
  <si>
    <t>184102115</t>
  </si>
  <si>
    <t>Výsadba dřeviny s balem do předem vyhloubené jamky se zalitím v rovině nebo na svahu do 1:5, při průměru balu přes 500 do 600 mm</t>
  </si>
  <si>
    <t>-4534490</t>
  </si>
  <si>
    <t>https://podminky.urs.cz/item/CS_URS_2024_01/184102115</t>
  </si>
  <si>
    <t>02650360.R01</t>
  </si>
  <si>
    <t>dub letní /Quercus robur/ 10/12</t>
  </si>
  <si>
    <t>na podkladě CS ÚRS</t>
  </si>
  <si>
    <t>324205864</t>
  </si>
  <si>
    <t>184215132</t>
  </si>
  <si>
    <t>Ukotvení dřeviny kůly v rovině nebo na svahu do 1:5 třemi kůly, délky přes 1 do 2 m</t>
  </si>
  <si>
    <t>-436621285</t>
  </si>
  <si>
    <t>https://podminky.urs.cz/item/CS_URS_2024_01/184215132</t>
  </si>
  <si>
    <t>60591253</t>
  </si>
  <si>
    <t>kůl vyvazovací dřevěný impregnovaný D 8cm dl 2m</t>
  </si>
  <si>
    <t>-1957074554</t>
  </si>
  <si>
    <t>5*3 'Přepočtené koeficientem množství</t>
  </si>
  <si>
    <t>184501121</t>
  </si>
  <si>
    <t>Zhotovení obalu kmene a spodních částí větví stromu z juty v jedné vrstvě v rovině nebo na svahu do 1:5</t>
  </si>
  <si>
    <t>1036861901</t>
  </si>
  <si>
    <t>https://podminky.urs.cz/item/CS_URS_2024_01/184501121</t>
  </si>
  <si>
    <t>5*4 'Přepočtené koeficientem množství</t>
  </si>
  <si>
    <t>184801121</t>
  </si>
  <si>
    <t>Ošetření vysazených dřevin solitérních v rovině nebo na svahu do 1:5</t>
  </si>
  <si>
    <t>-1311092033</t>
  </si>
  <si>
    <t>https://podminky.urs.cz/item/CS_URS_2024_01/184801121</t>
  </si>
  <si>
    <t>"Stromy"5</t>
  </si>
  <si>
    <t>184802111.R01</t>
  </si>
  <si>
    <t>Chemické odplevelení půdy před založením kultury, trávníku nebo zpevněných ploch o výměře jednotlivě přes 20 m2 v rovině nebo na svahu do 1:5 postřikem na široko</t>
  </si>
  <si>
    <t>2072714567</t>
  </si>
  <si>
    <t>Poznámka k položce:_x000d_
Popis viz Technická zpráva SO 801.</t>
  </si>
  <si>
    <t>"Stromy"5*(1,5*1,5)</t>
  </si>
  <si>
    <t>184818112</t>
  </si>
  <si>
    <t>Vyvětvení a tvarový ořez dřevin s úpravou koruny při výšce stromu přes 3 do 5 m</t>
  </si>
  <si>
    <t>239411256</t>
  </si>
  <si>
    <t>https://podminky.urs.cz/item/CS_URS_2024_01/184818112</t>
  </si>
  <si>
    <t>184851512</t>
  </si>
  <si>
    <t>Řez stromů tvarovací hlavový s opakovaným intervalem řezu do 2 let výšky nasazení hlavy přes 2 do 6 m</t>
  </si>
  <si>
    <t>388151347</t>
  </si>
  <si>
    <t>https://podminky.urs.cz/item/CS_URS_2024_01/184851512</t>
  </si>
  <si>
    <t>184911111</t>
  </si>
  <si>
    <t>Znovuuvázání dřeviny jedním úvazkem ke stávajícímu kůlu</t>
  </si>
  <si>
    <t>-1415434511</t>
  </si>
  <si>
    <t>https://podminky.urs.cz/item/CS_URS_2024_01/184911111</t>
  </si>
  <si>
    <t>184911421</t>
  </si>
  <si>
    <t>Mulčování vysazených rostlin mulčovací kůrou, tl. do 100 mm v rovině nebo na svahu do 1:5</t>
  </si>
  <si>
    <t>-1091937530</t>
  </si>
  <si>
    <t>https://podminky.urs.cz/item/CS_URS_2024_01/184911421</t>
  </si>
  <si>
    <t>10391100</t>
  </si>
  <si>
    <t>kůra mulčovací VL</t>
  </si>
  <si>
    <t>-1661311849</t>
  </si>
  <si>
    <t>5*0,05 'Přepočtené koeficientem množství</t>
  </si>
  <si>
    <t>185802114</t>
  </si>
  <si>
    <t>Hnojení půdy nebo trávníku v rovině nebo na svahu do 1:5 umělým hnojivem s rozdělením k jednotlivým rostlinám</t>
  </si>
  <si>
    <t>-1662546233</t>
  </si>
  <si>
    <t>https://podminky.urs.cz/item/CS_URS_2024_01/185802114</t>
  </si>
  <si>
    <t>"strom 100g"5</t>
  </si>
  <si>
    <t>5*0,001 'Přepočtené koeficientem množství</t>
  </si>
  <si>
    <t>25191199_R01</t>
  </si>
  <si>
    <t>silva Tabs na okrasné dřeviny</t>
  </si>
  <si>
    <t>-173546044</t>
  </si>
  <si>
    <t>Poznámka k položce:_x000d_
Popis viz Technická zpráva SO 808.</t>
  </si>
  <si>
    <t>25191199_R02</t>
  </si>
  <si>
    <t>půdní kondicionér (např. typ TerraCottem)</t>
  </si>
  <si>
    <t>927063454</t>
  </si>
  <si>
    <t>185804311</t>
  </si>
  <si>
    <t>Zalití rostlin vodou plochy záhonů jednotlivě do 20 m2</t>
  </si>
  <si>
    <t>-1728363993</t>
  </si>
  <si>
    <t>https://podminky.urs.cz/item/CS_URS_2024_01/185804311</t>
  </si>
  <si>
    <t>zálivku alespoň 2x opakovat:</t>
  </si>
  <si>
    <t>"strom 100 litrů"5*100/1000*2</t>
  </si>
  <si>
    <t>185851121</t>
  </si>
  <si>
    <t>Dovoz vody pro zálivku rostlin na vzdálenost do 1000 m</t>
  </si>
  <si>
    <t>-426017787</t>
  </si>
  <si>
    <t>https://podminky.urs.cz/item/CS_URS_2024_01/185851121</t>
  </si>
  <si>
    <t>185851129</t>
  </si>
  <si>
    <t>Dovoz vody pro zálivku rostlin Příplatek k ceně za každých dalších i započatých 1000 m</t>
  </si>
  <si>
    <t>-854688749</t>
  </si>
  <si>
    <t>https://podminky.urs.cz/item/CS_URS_2024_01/185851129</t>
  </si>
  <si>
    <t>44</t>
  </si>
  <si>
    <t>997221858</t>
  </si>
  <si>
    <t>Poplatek za uložení stavebního odpadu na recyklační skládce (skládkovné) z rostlinných pletiv zatříděného do Katalogu odpadů pod kódem 02 01 03</t>
  </si>
  <si>
    <t>20432471</t>
  </si>
  <si>
    <t>https://podminky.urs.cz/item/CS_URS_2024_01/997221858</t>
  </si>
  <si>
    <t>45</t>
  </si>
  <si>
    <t>998231311</t>
  </si>
  <si>
    <t>Přesun hmot pro sadovnické a krajinářské úpravy strojně dopravní vzdálenost do 5000 m</t>
  </si>
  <si>
    <t>1788083480</t>
  </si>
  <si>
    <t>https://podminky.urs.cz/item/CS_URS_2024_01/998231311</t>
  </si>
  <si>
    <t>SO 801.2 - Dokončovací péče</t>
  </si>
  <si>
    <t>-1899617797</t>
  </si>
  <si>
    <t>"Stromy 5x ošetření"5*5</t>
  </si>
  <si>
    <t>1563231166</t>
  </si>
  <si>
    <t>25*3 'Přepočtené koeficientem množství</t>
  </si>
  <si>
    <t>1239635477</t>
  </si>
  <si>
    <t>25*4 'Přepočtené koeficientem množství</t>
  </si>
  <si>
    <t>-1796187788</t>
  </si>
  <si>
    <t>"Stromy 5x ošetření"5*2</t>
  </si>
  <si>
    <t>-1805360030</t>
  </si>
  <si>
    <t>611543556</t>
  </si>
  <si>
    <t>-1090559871</t>
  </si>
  <si>
    <t>1272088119</t>
  </si>
  <si>
    <t>10*0,025 'Přepočtené koeficientem množství</t>
  </si>
  <si>
    <t>-927900659</t>
  </si>
  <si>
    <t>"strom 100g - 5x ošetření"5*100/1000*5</t>
  </si>
  <si>
    <t>2,5*0,001 'Přepočtené koeficientem množství</t>
  </si>
  <si>
    <t>-2014987116</t>
  </si>
  <si>
    <t>-731291674</t>
  </si>
  <si>
    <t>1810451480</t>
  </si>
  <si>
    <t>"strom 100 litrů - 20x zálivka"20*100/1000*1</t>
  </si>
  <si>
    <t>629765701</t>
  </si>
  <si>
    <t>558785443</t>
  </si>
  <si>
    <t>331063486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</si>
  <si>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</si>
  <si>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</si>
  <si>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</si>
  <si>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</si>
  <si>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</si>
  <si>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>119003227</t>
  </si>
  <si>
    <t>Pomocné konstrukce při zabezpečení výkopu svislé ocelové mobilní oplocení, výšky přes 1,5 do 2,2 m panely vyplněné dráty zřízení</t>
  </si>
  <si>
    <t>-1184114798</t>
  </si>
  <si>
    <t>https://podminky.urs.cz/item/CS_URS_2024_01/119003227</t>
  </si>
  <si>
    <t>Poznámka k položce:_x000d_
Včetně bezpečnostních tabulek.</t>
  </si>
  <si>
    <t>119003228</t>
  </si>
  <si>
    <t>Pomocné konstrukce při zabezpečení výkopu svislé ocelové mobilní oplocení, výšky přes 1,5 do 2,2 m panely vyplněné dráty odstranění</t>
  </si>
  <si>
    <t>-1939356505</t>
  </si>
  <si>
    <t>https://podminky.urs.cz/item/CS_URS_2024_01/119003228</t>
  </si>
  <si>
    <t>938908411</t>
  </si>
  <si>
    <t>Čištění vozovek splachováním vodou povrchu podkladu nebo krytu živičného, betonového nebo dlážděného</t>
  </si>
  <si>
    <t>-158275351</t>
  </si>
  <si>
    <t>https://podminky.urs.cz/item/CS_URS_2024_01/938908411</t>
  </si>
  <si>
    <t>Poznámka k položce:_x000d_
Průběžné čištěn příjezdové komunikace.</t>
  </si>
  <si>
    <t>50*3</t>
  </si>
  <si>
    <t>VRN1</t>
  </si>
  <si>
    <t>Průzkumné, geodetické a projektové práce</t>
  </si>
  <si>
    <t>011114000</t>
  </si>
  <si>
    <t>Inženýrsko-geologický průzkum</t>
  </si>
  <si>
    <t>komplet</t>
  </si>
  <si>
    <t>1024</t>
  </si>
  <si>
    <t>1691751400</t>
  </si>
  <si>
    <t>Poznámka k položce:_x000d_
Posudek autorizovaného geologa</t>
  </si>
  <si>
    <t>011503002</t>
  </si>
  <si>
    <t>Vytyčení trasy inženýrských sítí</t>
  </si>
  <si>
    <t>-1842379210</t>
  </si>
  <si>
    <t>011503003</t>
  </si>
  <si>
    <t>Vytyčení stavby včetně fotodokumentace</t>
  </si>
  <si>
    <t>407554952</t>
  </si>
  <si>
    <t>012103000</t>
  </si>
  <si>
    <t>Geodetické práce před výstavbou</t>
  </si>
  <si>
    <t>-1184623687</t>
  </si>
  <si>
    <t>Poznámka k položce:_x000d_
Včetně geometrického plánu pro zřízení věcného břemene.</t>
  </si>
  <si>
    <t>012303000</t>
  </si>
  <si>
    <t>Geodetické práce po výstavbě</t>
  </si>
  <si>
    <t>-1103063728</t>
  </si>
  <si>
    <t>Poznámka k položce:_x000d_
V rozsahu dle požadavků investora.</t>
  </si>
  <si>
    <t>013254000.1</t>
  </si>
  <si>
    <t>Zaměření skutečného provedení stavby</t>
  </si>
  <si>
    <t>629300120</t>
  </si>
  <si>
    <t>013254000.2</t>
  </si>
  <si>
    <t>Geometrické plány stavby pro vklad do KN</t>
  </si>
  <si>
    <t>256198719</t>
  </si>
  <si>
    <t>013254000.3</t>
  </si>
  <si>
    <t>Aktualizace dokladových částí projektové dokumentace</t>
  </si>
  <si>
    <t>-1314068748</t>
  </si>
  <si>
    <t>013254000.4</t>
  </si>
  <si>
    <t>Kompletní dokumentace ke kolaudaci stavby – provozní řády, revize a ostatní nutné podklady dle požadavků investora</t>
  </si>
  <si>
    <t>-1803102165</t>
  </si>
  <si>
    <t>013254001</t>
  </si>
  <si>
    <t>Dokumentace skutečného provedení stavby</t>
  </si>
  <si>
    <t>242877318</t>
  </si>
  <si>
    <t>Poznámka k položce:_x000d_
Ve formátech a rozsahu dle SoD.</t>
  </si>
  <si>
    <t>013274000</t>
  </si>
  <si>
    <t>Pasportizace Území před zahájením stavby dle požadavků investora</t>
  </si>
  <si>
    <t>-183737046</t>
  </si>
  <si>
    <t>VRN2</t>
  </si>
  <si>
    <t>Příprava staveniště</t>
  </si>
  <si>
    <t>024003007</t>
  </si>
  <si>
    <t>Administrativní činnost pro zajištění záborů pozemků, uzavírek komunikací a dopravních opatření</t>
  </si>
  <si>
    <t>229824196</t>
  </si>
  <si>
    <t>VRN3</t>
  </si>
  <si>
    <t>Zařízení staveniště</t>
  </si>
  <si>
    <t>011.1</t>
  </si>
  <si>
    <t>Náklady na zajištění bezpečnosti silničního provozu</t>
  </si>
  <si>
    <t>653556352</t>
  </si>
  <si>
    <t>Poznámka k položce:_x000d_
Náklady na zajištění bezpečnosti silničního provozu.</t>
  </si>
  <si>
    <t>012.1</t>
  </si>
  <si>
    <t>Dočasné dopravní značení a zajištění příkazu trvalého DZ</t>
  </si>
  <si>
    <t>814014997</t>
  </si>
  <si>
    <t xml:space="preserve">Poznámka k položce:_x000d_
Zřízení a instalace dočasného dopravního značení včetně případné aktualizace  projektu (dočasného dopravního značení). Součástí prací je zajištění provozu zařízení pro dočasné značení po dobu stavby a následná likvidace dočasného dopravního značení._x000d_
Včetně průběžného čištění značení po dobu realizace stavby.</t>
  </si>
  <si>
    <t>032103000</t>
  </si>
  <si>
    <t>Náklady na stavební buňky</t>
  </si>
  <si>
    <t>-497976194</t>
  </si>
  <si>
    <t>Poznámka k položce:_x000d_
montáž, pronájem po celou dobu výstavby, demontáž</t>
  </si>
  <si>
    <t>032103000.1</t>
  </si>
  <si>
    <t>Náklady na stavební buňky - chemické WC</t>
  </si>
  <si>
    <t>259755318</t>
  </si>
  <si>
    <t>032503000</t>
  </si>
  <si>
    <t>Skládky na staveništi</t>
  </si>
  <si>
    <t>-787260350</t>
  </si>
  <si>
    <t>032903000</t>
  </si>
  <si>
    <t>Náklady na provoz a údržbu vybavení staveniště</t>
  </si>
  <si>
    <t>-1896390870</t>
  </si>
  <si>
    <t>033203000</t>
  </si>
  <si>
    <t>Náklady na veškeré energie související s realizací stavby</t>
  </si>
  <si>
    <t>1371195125</t>
  </si>
  <si>
    <t>034503000</t>
  </si>
  <si>
    <t>Informační tabule na staveništi s údaji o stavbě (1,5 x 1,0 m)</t>
  </si>
  <si>
    <t>1937197723</t>
  </si>
  <si>
    <t>Poznámka k položce:_x000d_
Dle grafického návrhu investora</t>
  </si>
  <si>
    <t>039103000</t>
  </si>
  <si>
    <t>Rozebrání, bourání a odvoz zařízení staveniště</t>
  </si>
  <si>
    <t>-581461491</t>
  </si>
  <si>
    <t>039103001</t>
  </si>
  <si>
    <t>Zábory cizích pozemků (veřejných i soukromých)</t>
  </si>
  <si>
    <t>-1586376602</t>
  </si>
  <si>
    <t>039103003</t>
  </si>
  <si>
    <t>Dočasné zajištění podzemních sítí proti poškození</t>
  </si>
  <si>
    <t>-781122425</t>
  </si>
  <si>
    <t>VRN4</t>
  </si>
  <si>
    <t>Inženýrská činnost</t>
  </si>
  <si>
    <t>043134000</t>
  </si>
  <si>
    <t>Zkoušky zatěžovací</t>
  </si>
  <si>
    <t>291951298</t>
  </si>
  <si>
    <t>Poznámka k položce:_x000d_
Statická zátěžová zkouška dle ČSN 72 1006.</t>
  </si>
  <si>
    <t>045303000</t>
  </si>
  <si>
    <t>Koordinační a kompletační činnost dodavatele</t>
  </si>
  <si>
    <t>643131799</t>
  </si>
  <si>
    <t>SEZNAM FIGUR</t>
  </si>
  <si>
    <t>Výměra</t>
  </si>
  <si>
    <t xml:space="preserve"> SO 101</t>
  </si>
  <si>
    <t>VV0001</t>
  </si>
  <si>
    <t>Nový výkaz (1)</t>
  </si>
  <si>
    <t>227,704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</si>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</sst>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9"/>
      <color theme="10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3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7" xfId="1" applyFont="1" applyBorder="1" applyAlignment="1">
      <alignment vertical="center" wrapText="1"/>
    </xf>
    <xf numFmtId="0" fontId="42" fillId="0" borderId="23" xfId="0" applyFont="1" applyBorder="1" applyAlignment="1">
      <alignment horizontal="left" vertical="center" wrapText="1"/>
    </xf>
    <xf numFmtId="167" fontId="42" fillId="0" borderId="19" xfId="0" applyNumberFormat="1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vertical="top"/>
    </xf>
    <xf numFmtId="0" fontId="53" fillId="0" borderId="1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horizontal="center" vertical="center"/>
    </xf>
    <xf numFmtId="49" fontId="53" fillId="0" borderId="1" xfId="0" applyNumberFormat="1" applyFont="1" applyBorder="1" applyAlignment="1" applyProtection="1">
      <alignment horizontal="left" vertical="center"/>
    </xf>
    <xf numFmtId="0" fontId="52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151111" TargetMode="External" /><Relationship Id="rId2" Type="http://schemas.openxmlformats.org/officeDocument/2006/relationships/hyperlink" Target="https://podminky.urs.cz/item/CS_URS_2024_01/113107223" TargetMode="External" /><Relationship Id="rId3" Type="http://schemas.openxmlformats.org/officeDocument/2006/relationships/hyperlink" Target="https://podminky.urs.cz/item/CS_URS_2024_01/121151113" TargetMode="External" /><Relationship Id="rId4" Type="http://schemas.openxmlformats.org/officeDocument/2006/relationships/hyperlink" Target="https://podminky.urs.cz/item/CS_URS_2024_01/122452203" TargetMode="External" /><Relationship Id="rId5" Type="http://schemas.openxmlformats.org/officeDocument/2006/relationships/hyperlink" Target="https://podminky.urs.cz/item/CS_URS_2024_01/132251101" TargetMode="External" /><Relationship Id="rId6" Type="http://schemas.openxmlformats.org/officeDocument/2006/relationships/hyperlink" Target="https://podminky.urs.cz/item/CS_URS_2024_01/162751117" TargetMode="External" /><Relationship Id="rId7" Type="http://schemas.openxmlformats.org/officeDocument/2006/relationships/hyperlink" Target="https://podminky.urs.cz/item/CS_URS_2024_01/167151101" TargetMode="External" /><Relationship Id="rId8" Type="http://schemas.openxmlformats.org/officeDocument/2006/relationships/hyperlink" Target="https://podminky.urs.cz/item/CS_URS_2024_01/171201231" TargetMode="External" /><Relationship Id="rId9" Type="http://schemas.openxmlformats.org/officeDocument/2006/relationships/hyperlink" Target="https://podminky.urs.cz/item/CS_URS_2024_01/171251201" TargetMode="External" /><Relationship Id="rId10" Type="http://schemas.openxmlformats.org/officeDocument/2006/relationships/hyperlink" Target="https://podminky.urs.cz/item/CS_URS_2024_01/174151101" TargetMode="External" /><Relationship Id="rId11" Type="http://schemas.openxmlformats.org/officeDocument/2006/relationships/hyperlink" Target="https://podminky.urs.cz/item/CS_URS_2024_01/181351113" TargetMode="External" /><Relationship Id="rId12" Type="http://schemas.openxmlformats.org/officeDocument/2006/relationships/hyperlink" Target="https://podminky.urs.cz/item/CS_URS_2024_01/181951112" TargetMode="External" /><Relationship Id="rId13" Type="http://schemas.openxmlformats.org/officeDocument/2006/relationships/hyperlink" Target="https://podminky.urs.cz/item/CS_URS_2024_01/181451131" TargetMode="External" /><Relationship Id="rId14" Type="http://schemas.openxmlformats.org/officeDocument/2006/relationships/hyperlink" Target="https://podminky.urs.cz/item/CS_URS_2024_01/182303111" TargetMode="External" /><Relationship Id="rId15" Type="http://schemas.openxmlformats.org/officeDocument/2006/relationships/hyperlink" Target="https://podminky.urs.cz/item/CS_URS_2024_01/185803111" TargetMode="External" /><Relationship Id="rId16" Type="http://schemas.openxmlformats.org/officeDocument/2006/relationships/hyperlink" Target="https://podminky.urs.cz/item/CS_URS_2024_01/185803211" TargetMode="External" /><Relationship Id="rId17" Type="http://schemas.openxmlformats.org/officeDocument/2006/relationships/hyperlink" Target="https://podminky.urs.cz/item/CS_URS_2024_01/212752102" TargetMode="External" /><Relationship Id="rId18" Type="http://schemas.openxmlformats.org/officeDocument/2006/relationships/hyperlink" Target="https://podminky.urs.cz/item/CS_URS_2024_01/274313711" TargetMode="External" /><Relationship Id="rId19" Type="http://schemas.openxmlformats.org/officeDocument/2006/relationships/hyperlink" Target="https://podminky.urs.cz/item/CS_URS_2024_01/339921132" TargetMode="External" /><Relationship Id="rId20" Type="http://schemas.openxmlformats.org/officeDocument/2006/relationships/hyperlink" Target="https://podminky.urs.cz/item/CS_URS_2024_01/564861111" TargetMode="External" /><Relationship Id="rId21" Type="http://schemas.openxmlformats.org/officeDocument/2006/relationships/hyperlink" Target="https://podminky.urs.cz/item/CS_URS_2024_01/565135121" TargetMode="External" /><Relationship Id="rId22" Type="http://schemas.openxmlformats.org/officeDocument/2006/relationships/hyperlink" Target="https://podminky.urs.cz/item/CS_URS_2024_01/569951133" TargetMode="External" /><Relationship Id="rId23" Type="http://schemas.openxmlformats.org/officeDocument/2006/relationships/hyperlink" Target="https://podminky.urs.cz/item/CS_URS_2024_01/573111112" TargetMode="External" /><Relationship Id="rId24" Type="http://schemas.openxmlformats.org/officeDocument/2006/relationships/hyperlink" Target="https://podminky.urs.cz/item/CS_URS_2024_01/573231106" TargetMode="External" /><Relationship Id="rId25" Type="http://schemas.openxmlformats.org/officeDocument/2006/relationships/hyperlink" Target="https://podminky.urs.cz/item/CS_URS_2024_01/577143111" TargetMode="External" /><Relationship Id="rId26" Type="http://schemas.openxmlformats.org/officeDocument/2006/relationships/hyperlink" Target="https://podminky.urs.cz/item/CS_URS_2024_01/919726122" TargetMode="External" /><Relationship Id="rId27" Type="http://schemas.openxmlformats.org/officeDocument/2006/relationships/hyperlink" Target="https://podminky.urs.cz/item/CS_URS_2024_01/919732211" TargetMode="External" /><Relationship Id="rId28" Type="http://schemas.openxmlformats.org/officeDocument/2006/relationships/hyperlink" Target="https://podminky.urs.cz/item/CS_URS_2024_01/919735113" TargetMode="External" /><Relationship Id="rId29" Type="http://schemas.openxmlformats.org/officeDocument/2006/relationships/hyperlink" Target="https://podminky.urs.cz/item/CS_URS_2024_01/919748111" TargetMode="External" /><Relationship Id="rId30" Type="http://schemas.openxmlformats.org/officeDocument/2006/relationships/hyperlink" Target="https://podminky.urs.cz/item/CS_URS_2024_01/997006002" TargetMode="External" /><Relationship Id="rId31" Type="http://schemas.openxmlformats.org/officeDocument/2006/relationships/hyperlink" Target="https://podminky.urs.cz/item/CS_URS_2024_01/997221551" TargetMode="External" /><Relationship Id="rId32" Type="http://schemas.openxmlformats.org/officeDocument/2006/relationships/hyperlink" Target="https://podminky.urs.cz/item/CS_URS_2024_01/997221559" TargetMode="External" /><Relationship Id="rId33" Type="http://schemas.openxmlformats.org/officeDocument/2006/relationships/hyperlink" Target="https://podminky.urs.cz/item/CS_URS_2024_01/997221611" TargetMode="External" /><Relationship Id="rId34" Type="http://schemas.openxmlformats.org/officeDocument/2006/relationships/hyperlink" Target="https://podminky.urs.cz/item/CS_URS_2024_01/997221873" TargetMode="External" /><Relationship Id="rId35" Type="http://schemas.openxmlformats.org/officeDocument/2006/relationships/hyperlink" Target="https://podminky.urs.cz/item/CS_URS_2024_01/998225111" TargetMode="External" /><Relationship Id="rId36" Type="http://schemas.openxmlformats.org/officeDocument/2006/relationships/hyperlink" Target="https://podminky.urs.cz/item/CS_URS_2024_01/711161112" TargetMode="External" /><Relationship Id="rId37" Type="http://schemas.openxmlformats.org/officeDocument/2006/relationships/hyperlink" Target="https://podminky.urs.cz/item/CS_URS_2024_01/711161384" TargetMode="External" /><Relationship Id="rId3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22552205" TargetMode="External" /><Relationship Id="rId2" Type="http://schemas.openxmlformats.org/officeDocument/2006/relationships/hyperlink" Target="https://podminky.urs.cz/item/CS_URS_2024_01/162751117" TargetMode="External" /><Relationship Id="rId3" Type="http://schemas.openxmlformats.org/officeDocument/2006/relationships/hyperlink" Target="https://podminky.urs.cz/item/CS_URS_2024_01/167151101" TargetMode="External" /><Relationship Id="rId4" Type="http://schemas.openxmlformats.org/officeDocument/2006/relationships/hyperlink" Target="https://podminky.urs.cz/item/CS_URS_2024_01/171201231" TargetMode="External" /><Relationship Id="rId5" Type="http://schemas.openxmlformats.org/officeDocument/2006/relationships/hyperlink" Target="https://podminky.urs.cz/item/CS_URS_2024_01/171251201" TargetMode="External" /><Relationship Id="rId6" Type="http://schemas.openxmlformats.org/officeDocument/2006/relationships/hyperlink" Target="https://podminky.urs.cz/item/CS_URS_2024_01/181951114" TargetMode="External" /><Relationship Id="rId7" Type="http://schemas.openxmlformats.org/officeDocument/2006/relationships/hyperlink" Target="https://podminky.urs.cz/item/CS_URS_2024_01/564871116" TargetMode="External" /><Relationship Id="rId8" Type="http://schemas.openxmlformats.org/officeDocument/2006/relationships/hyperlink" Target="https://podminky.urs.cz/item/CS_URS_2024_01/919726227" TargetMode="External" /><Relationship Id="rId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29001101" TargetMode="External" /><Relationship Id="rId2" Type="http://schemas.openxmlformats.org/officeDocument/2006/relationships/hyperlink" Target="https://podminky.urs.cz/item/CS_URS_2024_01/131213701" TargetMode="External" /><Relationship Id="rId3" Type="http://schemas.openxmlformats.org/officeDocument/2006/relationships/hyperlink" Target="https://podminky.urs.cz/item/CS_URS_2024_01/162751117" TargetMode="External" /><Relationship Id="rId4" Type="http://schemas.openxmlformats.org/officeDocument/2006/relationships/hyperlink" Target="https://podminky.urs.cz/item/CS_URS_2024_01/167151101" TargetMode="External" /><Relationship Id="rId5" Type="http://schemas.openxmlformats.org/officeDocument/2006/relationships/hyperlink" Target="https://podminky.urs.cz/item/CS_URS_2024_01/171201231" TargetMode="External" /><Relationship Id="rId6" Type="http://schemas.openxmlformats.org/officeDocument/2006/relationships/hyperlink" Target="https://podminky.urs.cz/item/CS_URS_2024_01/171251201" TargetMode="External" /><Relationship Id="rId7" Type="http://schemas.openxmlformats.org/officeDocument/2006/relationships/hyperlink" Target="https://podminky.urs.cz/item/CS_URS_2024_01/275313511" TargetMode="External" /><Relationship Id="rId8" Type="http://schemas.openxmlformats.org/officeDocument/2006/relationships/hyperlink" Target="https://podminky.urs.cz/item/CS_URS_2024_01/914111111" TargetMode="External" /><Relationship Id="rId9" Type="http://schemas.openxmlformats.org/officeDocument/2006/relationships/hyperlink" Target="https://podminky.urs.cz/item/CS_URS_2024_01/914511113" TargetMode="External" /><Relationship Id="rId10" Type="http://schemas.openxmlformats.org/officeDocument/2006/relationships/hyperlink" Target="https://podminky.urs.cz/item/CS_URS_2024_01/915311111" TargetMode="External" /><Relationship Id="rId11" Type="http://schemas.openxmlformats.org/officeDocument/2006/relationships/hyperlink" Target="https://podminky.urs.cz/item/CS_URS_2024_01/915341112" TargetMode="External" /><Relationship Id="rId1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251102" TargetMode="External" /><Relationship Id="rId2" Type="http://schemas.openxmlformats.org/officeDocument/2006/relationships/hyperlink" Target="https://podminky.urs.cz/item/CS_URS_2024_01/112101101" TargetMode="External" /><Relationship Id="rId3" Type="http://schemas.openxmlformats.org/officeDocument/2006/relationships/hyperlink" Target="https://podminky.urs.cz/item/CS_URS_2024_01/112101102" TargetMode="External" /><Relationship Id="rId4" Type="http://schemas.openxmlformats.org/officeDocument/2006/relationships/hyperlink" Target="https://podminky.urs.cz/item/CS_URS_2024_01/112251101" TargetMode="External" /><Relationship Id="rId5" Type="http://schemas.openxmlformats.org/officeDocument/2006/relationships/hyperlink" Target="https://podminky.urs.cz/item/CS_URS_2024_01/112251102" TargetMode="External" /><Relationship Id="rId6" Type="http://schemas.openxmlformats.org/officeDocument/2006/relationships/hyperlink" Target="https://podminky.urs.cz/item/CS_URS_2024_01/119005155" TargetMode="External" /><Relationship Id="rId7" Type="http://schemas.openxmlformats.org/officeDocument/2006/relationships/hyperlink" Target="https://podminky.urs.cz/item/CS_URS_2024_01/162201401" TargetMode="External" /><Relationship Id="rId8" Type="http://schemas.openxmlformats.org/officeDocument/2006/relationships/hyperlink" Target="https://podminky.urs.cz/item/CS_URS_2024_01/162201402" TargetMode="External" /><Relationship Id="rId9" Type="http://schemas.openxmlformats.org/officeDocument/2006/relationships/hyperlink" Target="https://podminky.urs.cz/item/CS_URS_2024_01/162201411" TargetMode="External" /><Relationship Id="rId10" Type="http://schemas.openxmlformats.org/officeDocument/2006/relationships/hyperlink" Target="https://podminky.urs.cz/item/CS_URS_2024_01/162201412" TargetMode="External" /><Relationship Id="rId11" Type="http://schemas.openxmlformats.org/officeDocument/2006/relationships/hyperlink" Target="https://podminky.urs.cz/item/CS_URS_2024_01/162201421" TargetMode="External" /><Relationship Id="rId12" Type="http://schemas.openxmlformats.org/officeDocument/2006/relationships/hyperlink" Target="https://podminky.urs.cz/item/CS_URS_2024_01/162201422" TargetMode="External" /><Relationship Id="rId13" Type="http://schemas.openxmlformats.org/officeDocument/2006/relationships/hyperlink" Target="https://podminky.urs.cz/item/CS_URS_2024_01/162301501" TargetMode="External" /><Relationship Id="rId14" Type="http://schemas.openxmlformats.org/officeDocument/2006/relationships/hyperlink" Target="https://podminky.urs.cz/item/CS_URS_2024_01/162301931" TargetMode="External" /><Relationship Id="rId15" Type="http://schemas.openxmlformats.org/officeDocument/2006/relationships/hyperlink" Target="https://podminky.urs.cz/item/CS_URS_2024_01/162301932" TargetMode="External" /><Relationship Id="rId16" Type="http://schemas.openxmlformats.org/officeDocument/2006/relationships/hyperlink" Target="https://podminky.urs.cz/item/CS_URS_2024_01/162301951" TargetMode="External" /><Relationship Id="rId17" Type="http://schemas.openxmlformats.org/officeDocument/2006/relationships/hyperlink" Target="https://podminky.urs.cz/item/CS_URS_2024_01/162301952" TargetMode="External" /><Relationship Id="rId18" Type="http://schemas.openxmlformats.org/officeDocument/2006/relationships/hyperlink" Target="https://podminky.urs.cz/item/CS_URS_2024_01/162301971" TargetMode="External" /><Relationship Id="rId19" Type="http://schemas.openxmlformats.org/officeDocument/2006/relationships/hyperlink" Target="https://podminky.urs.cz/item/CS_URS_2024_01/162301972" TargetMode="External" /><Relationship Id="rId20" Type="http://schemas.openxmlformats.org/officeDocument/2006/relationships/hyperlink" Target="https://podminky.urs.cz/item/CS_URS_2024_01/162751117" TargetMode="External" /><Relationship Id="rId21" Type="http://schemas.openxmlformats.org/officeDocument/2006/relationships/hyperlink" Target="https://podminky.urs.cz/item/CS_URS_2024_01/167151111" TargetMode="External" /><Relationship Id="rId22" Type="http://schemas.openxmlformats.org/officeDocument/2006/relationships/hyperlink" Target="https://podminky.urs.cz/item/CS_URS_2024_01/171201231" TargetMode="External" /><Relationship Id="rId23" Type="http://schemas.openxmlformats.org/officeDocument/2006/relationships/hyperlink" Target="https://podminky.urs.cz/item/CS_URS_2024_01/171251201" TargetMode="External" /><Relationship Id="rId24" Type="http://schemas.openxmlformats.org/officeDocument/2006/relationships/hyperlink" Target="https://podminky.urs.cz/item/CS_URS_2024_01/183101321" TargetMode="External" /><Relationship Id="rId25" Type="http://schemas.openxmlformats.org/officeDocument/2006/relationships/hyperlink" Target="https://podminky.urs.cz/item/CS_URS_2024_01/184102115" TargetMode="External" /><Relationship Id="rId26" Type="http://schemas.openxmlformats.org/officeDocument/2006/relationships/hyperlink" Target="https://podminky.urs.cz/item/CS_URS_2024_01/184215132" TargetMode="External" /><Relationship Id="rId27" Type="http://schemas.openxmlformats.org/officeDocument/2006/relationships/hyperlink" Target="https://podminky.urs.cz/item/CS_URS_2024_01/184501121" TargetMode="External" /><Relationship Id="rId28" Type="http://schemas.openxmlformats.org/officeDocument/2006/relationships/hyperlink" Target="https://podminky.urs.cz/item/CS_URS_2024_01/184801121" TargetMode="External" /><Relationship Id="rId29" Type="http://schemas.openxmlformats.org/officeDocument/2006/relationships/hyperlink" Target="https://podminky.urs.cz/item/CS_URS_2024_01/184818112" TargetMode="External" /><Relationship Id="rId30" Type="http://schemas.openxmlformats.org/officeDocument/2006/relationships/hyperlink" Target="https://podminky.urs.cz/item/CS_URS_2024_01/184851512" TargetMode="External" /><Relationship Id="rId31" Type="http://schemas.openxmlformats.org/officeDocument/2006/relationships/hyperlink" Target="https://podminky.urs.cz/item/CS_URS_2024_01/184911111" TargetMode="External" /><Relationship Id="rId32" Type="http://schemas.openxmlformats.org/officeDocument/2006/relationships/hyperlink" Target="https://podminky.urs.cz/item/CS_URS_2024_01/184911421" TargetMode="External" /><Relationship Id="rId33" Type="http://schemas.openxmlformats.org/officeDocument/2006/relationships/hyperlink" Target="https://podminky.urs.cz/item/CS_URS_2024_01/185802114" TargetMode="External" /><Relationship Id="rId34" Type="http://schemas.openxmlformats.org/officeDocument/2006/relationships/hyperlink" Target="https://podminky.urs.cz/item/CS_URS_2024_01/185804311" TargetMode="External" /><Relationship Id="rId35" Type="http://schemas.openxmlformats.org/officeDocument/2006/relationships/hyperlink" Target="https://podminky.urs.cz/item/CS_URS_2024_01/185851121" TargetMode="External" /><Relationship Id="rId36" Type="http://schemas.openxmlformats.org/officeDocument/2006/relationships/hyperlink" Target="https://podminky.urs.cz/item/CS_URS_2024_01/185851129" TargetMode="External" /><Relationship Id="rId37" Type="http://schemas.openxmlformats.org/officeDocument/2006/relationships/hyperlink" Target="https://podminky.urs.cz/item/CS_URS_2024_01/997221858" TargetMode="External" /><Relationship Id="rId38" Type="http://schemas.openxmlformats.org/officeDocument/2006/relationships/hyperlink" Target="https://podminky.urs.cz/item/CS_URS_2024_01/998231311" TargetMode="External" /><Relationship Id="rId39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84215132" TargetMode="External" /><Relationship Id="rId2" Type="http://schemas.openxmlformats.org/officeDocument/2006/relationships/hyperlink" Target="https://podminky.urs.cz/item/CS_URS_2024_01/184501121" TargetMode="External" /><Relationship Id="rId3" Type="http://schemas.openxmlformats.org/officeDocument/2006/relationships/hyperlink" Target="https://podminky.urs.cz/item/CS_URS_2024_01/184801121" TargetMode="External" /><Relationship Id="rId4" Type="http://schemas.openxmlformats.org/officeDocument/2006/relationships/hyperlink" Target="https://podminky.urs.cz/item/CS_URS_2024_01/184851512" TargetMode="External" /><Relationship Id="rId5" Type="http://schemas.openxmlformats.org/officeDocument/2006/relationships/hyperlink" Target="https://podminky.urs.cz/item/CS_URS_2024_01/184911111" TargetMode="External" /><Relationship Id="rId6" Type="http://schemas.openxmlformats.org/officeDocument/2006/relationships/hyperlink" Target="https://podminky.urs.cz/item/CS_URS_2024_01/184911421" TargetMode="External" /><Relationship Id="rId7" Type="http://schemas.openxmlformats.org/officeDocument/2006/relationships/hyperlink" Target="https://podminky.urs.cz/item/CS_URS_2024_01/185802114" TargetMode="External" /><Relationship Id="rId8" Type="http://schemas.openxmlformats.org/officeDocument/2006/relationships/hyperlink" Target="https://podminky.urs.cz/item/CS_URS_2024_01/185804311" TargetMode="External" /><Relationship Id="rId9" Type="http://schemas.openxmlformats.org/officeDocument/2006/relationships/hyperlink" Target="https://podminky.urs.cz/item/CS_URS_2024_01/185851121" TargetMode="External" /><Relationship Id="rId10" Type="http://schemas.openxmlformats.org/officeDocument/2006/relationships/hyperlink" Target="https://podminky.urs.cz/item/CS_URS_2024_01/185851129" TargetMode="External" /><Relationship Id="rId11" Type="http://schemas.openxmlformats.org/officeDocument/2006/relationships/hyperlink" Target="https://podminky.urs.cz/item/CS_URS_2024_01/998231311" TargetMode="External" /><Relationship Id="rId12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9003227" TargetMode="External" /><Relationship Id="rId2" Type="http://schemas.openxmlformats.org/officeDocument/2006/relationships/hyperlink" Target="https://podminky.urs.cz/item/CS_URS_2024_01/119003228" TargetMode="External" /><Relationship Id="rId3" Type="http://schemas.openxmlformats.org/officeDocument/2006/relationships/hyperlink" Target="https://podminky.urs.cz/item/CS_URS_2024_01/938908411" TargetMode="External" /><Relationship Id="rId4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vymery.bimplatforma.cz/version/91368_vgmGKyzYn6_xJ5N235PZihTdkO118iq7HgYyfH0pcXTt_991MHspuyerkU-D3bStmPL8KiTOqr8JIoD4ckN_yQ" TargetMode="External" /><Relationship Id="rId2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35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36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37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38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39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40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41</v>
      </c>
      <c r="E29" s="49"/>
      <c r="F29" s="34" t="s">
        <v>42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43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44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45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46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47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48</v>
      </c>
      <c r="U35" s="56"/>
      <c r="V35" s="56"/>
      <c r="W35" s="56"/>
      <c r="X35" s="58" t="s">
        <v>49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50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255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Propojovací stezka u Vrbického jezera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k. ú. Pudlov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8. 2. 2024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Bohumín, Masarykova 158, Bohumín 735 8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INCA spol. s r.o.</v>
      </c>
      <c r="AN49" s="66"/>
      <c r="AO49" s="66"/>
      <c r="AP49" s="66"/>
      <c r="AQ49" s="42"/>
      <c r="AR49" s="46"/>
      <c r="AS49" s="76" t="s">
        <v>51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INCA spol. s 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52</v>
      </c>
      <c r="D52" s="89"/>
      <c r="E52" s="89"/>
      <c r="F52" s="89"/>
      <c r="G52" s="89"/>
      <c r="H52" s="90"/>
      <c r="I52" s="91" t="s">
        <v>53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54</v>
      </c>
      <c r="AH52" s="89"/>
      <c r="AI52" s="89"/>
      <c r="AJ52" s="89"/>
      <c r="AK52" s="89"/>
      <c r="AL52" s="89"/>
      <c r="AM52" s="89"/>
      <c r="AN52" s="91" t="s">
        <v>55</v>
      </c>
      <c r="AO52" s="89"/>
      <c r="AP52" s="89"/>
      <c r="AQ52" s="93" t="s">
        <v>56</v>
      </c>
      <c r="AR52" s="46"/>
      <c r="AS52" s="94" t="s">
        <v>57</v>
      </c>
      <c r="AT52" s="95" t="s">
        <v>58</v>
      </c>
      <c r="AU52" s="95" t="s">
        <v>59</v>
      </c>
      <c r="AV52" s="95" t="s">
        <v>60</v>
      </c>
      <c r="AW52" s="95" t="s">
        <v>61</v>
      </c>
      <c r="AX52" s="95" t="s">
        <v>62</v>
      </c>
      <c r="AY52" s="95" t="s">
        <v>63</v>
      </c>
      <c r="AZ52" s="95" t="s">
        <v>64</v>
      </c>
      <c r="BA52" s="95" t="s">
        <v>65</v>
      </c>
      <c r="BB52" s="95" t="s">
        <v>66</v>
      </c>
      <c r="BC52" s="95" t="s">
        <v>67</v>
      </c>
      <c r="BD52" s="96" t="s">
        <v>68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69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ROUND(AG55+AG59+AG62,2)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ROUND(AS55+AS59+AS62,2)</f>
        <v>0</v>
      </c>
      <c r="AT54" s="108">
        <f>ROUND(SUM(AV54:AW54),2)</f>
        <v>0</v>
      </c>
      <c r="AU54" s="109">
        <f>ROUND(AU55+AU59+AU62,5)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ROUND(AZ55+AZ59+AZ62,2)</f>
        <v>0</v>
      </c>
      <c r="BA54" s="108">
        <f>ROUND(BA55+BA59+BA62,2)</f>
        <v>0</v>
      </c>
      <c r="BB54" s="108">
        <f>ROUND(BB55+BB59+BB62,2)</f>
        <v>0</v>
      </c>
      <c r="BC54" s="108">
        <f>ROUND(BC55+BC59+BC62,2)</f>
        <v>0</v>
      </c>
      <c r="BD54" s="110">
        <f>ROUND(BD55+BD59+BD62,2)</f>
        <v>0</v>
      </c>
      <c r="BE54" s="6"/>
      <c r="BS54" s="111" t="s">
        <v>70</v>
      </c>
      <c r="BT54" s="111" t="s">
        <v>71</v>
      </c>
      <c r="BU54" s="112" t="s">
        <v>72</v>
      </c>
      <c r="BV54" s="111" t="s">
        <v>73</v>
      </c>
      <c r="BW54" s="111" t="s">
        <v>5</v>
      </c>
      <c r="BX54" s="111" t="s">
        <v>74</v>
      </c>
      <c r="CL54" s="111" t="s">
        <v>19</v>
      </c>
    </row>
    <row r="55" s="7" customFormat="1" ht="16.5" customHeight="1">
      <c r="A55" s="7"/>
      <c r="B55" s="113"/>
      <c r="C55" s="114"/>
      <c r="D55" s="115" t="s">
        <v>75</v>
      </c>
      <c r="E55" s="115"/>
      <c r="F55" s="115"/>
      <c r="G55" s="115"/>
      <c r="H55" s="115"/>
      <c r="I55" s="116"/>
      <c r="J55" s="115" t="s">
        <v>76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ROUND(SUM(AG56:AG58),2)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77</v>
      </c>
      <c r="AR55" s="120"/>
      <c r="AS55" s="121">
        <f>ROUND(SUM(AS56:AS58),2)</f>
        <v>0</v>
      </c>
      <c r="AT55" s="122">
        <f>ROUND(SUM(AV55:AW55),2)</f>
        <v>0</v>
      </c>
      <c r="AU55" s="123">
        <f>ROUND(SUM(AU56:AU58),5)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ROUND(SUM(AZ56:AZ58),2)</f>
        <v>0</v>
      </c>
      <c r="BA55" s="122">
        <f>ROUND(SUM(BA56:BA58),2)</f>
        <v>0</v>
      </c>
      <c r="BB55" s="122">
        <f>ROUND(SUM(BB56:BB58),2)</f>
        <v>0</v>
      </c>
      <c r="BC55" s="122">
        <f>ROUND(SUM(BC56:BC58),2)</f>
        <v>0</v>
      </c>
      <c r="BD55" s="124">
        <f>ROUND(SUM(BD56:BD58),2)</f>
        <v>0</v>
      </c>
      <c r="BE55" s="7"/>
      <c r="BS55" s="125" t="s">
        <v>70</v>
      </c>
      <c r="BT55" s="125" t="s">
        <v>78</v>
      </c>
      <c r="BV55" s="125" t="s">
        <v>73</v>
      </c>
      <c r="BW55" s="125" t="s">
        <v>79</v>
      </c>
      <c r="BX55" s="125" t="s">
        <v>5</v>
      </c>
      <c r="CL55" s="125" t="s">
        <v>19</v>
      </c>
      <c r="CM55" s="125" t="s">
        <v>80</v>
      </c>
    </row>
    <row r="56" s="4" customFormat="1" ht="16.5" customHeight="1">
      <c r="A56" s="126" t="s">
        <v>81</v>
      </c>
      <c r="B56" s="65"/>
      <c r="C56" s="127"/>
      <c r="D56" s="127"/>
      <c r="E56" s="128" t="s">
        <v>75</v>
      </c>
      <c r="F56" s="128"/>
      <c r="G56" s="128"/>
      <c r="H56" s="128"/>
      <c r="I56" s="128"/>
      <c r="J56" s="127"/>
      <c r="K56" s="128" t="s">
        <v>76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'SO 101 - Propojovací stezka'!J30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82</v>
      </c>
      <c r="AR56" s="67"/>
      <c r="AS56" s="131">
        <v>0</v>
      </c>
      <c r="AT56" s="132">
        <f>ROUND(SUM(AV56:AW56),2)</f>
        <v>0</v>
      </c>
      <c r="AU56" s="133">
        <f>'SO 101 - Propojovací stezka'!P89</f>
        <v>0</v>
      </c>
      <c r="AV56" s="132">
        <f>'SO 101 - Propojovací stezka'!J33</f>
        <v>0</v>
      </c>
      <c r="AW56" s="132">
        <f>'SO 101 - Propojovací stezka'!J34</f>
        <v>0</v>
      </c>
      <c r="AX56" s="132">
        <f>'SO 101 - Propojovací stezka'!J35</f>
        <v>0</v>
      </c>
      <c r="AY56" s="132">
        <f>'SO 101 - Propojovací stezka'!J36</f>
        <v>0</v>
      </c>
      <c r="AZ56" s="132">
        <f>'SO 101 - Propojovací stezka'!F33</f>
        <v>0</v>
      </c>
      <c r="BA56" s="132">
        <f>'SO 101 - Propojovací stezka'!F34</f>
        <v>0</v>
      </c>
      <c r="BB56" s="132">
        <f>'SO 101 - Propojovací stezka'!F35</f>
        <v>0</v>
      </c>
      <c r="BC56" s="132">
        <f>'SO 101 - Propojovací stezka'!F36</f>
        <v>0</v>
      </c>
      <c r="BD56" s="134">
        <f>'SO 101 - Propojovací stezka'!F37</f>
        <v>0</v>
      </c>
      <c r="BE56" s="4"/>
      <c r="BT56" s="135" t="s">
        <v>80</v>
      </c>
      <c r="BU56" s="135" t="s">
        <v>83</v>
      </c>
      <c r="BV56" s="135" t="s">
        <v>73</v>
      </c>
      <c r="BW56" s="135" t="s">
        <v>79</v>
      </c>
      <c r="BX56" s="135" t="s">
        <v>5</v>
      </c>
      <c r="CL56" s="135" t="s">
        <v>19</v>
      </c>
      <c r="CM56" s="135" t="s">
        <v>80</v>
      </c>
    </row>
    <row r="57" s="4" customFormat="1" ht="23.25" customHeight="1">
      <c r="A57" s="126" t="s">
        <v>81</v>
      </c>
      <c r="B57" s="65"/>
      <c r="C57" s="127"/>
      <c r="D57" s="127"/>
      <c r="E57" s="128" t="s">
        <v>84</v>
      </c>
      <c r="F57" s="128"/>
      <c r="G57" s="128"/>
      <c r="H57" s="128"/>
      <c r="I57" s="128"/>
      <c r="J57" s="127"/>
      <c r="K57" s="128" t="s">
        <v>85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'SO 101.2 - Propojovací st...'!J32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82</v>
      </c>
      <c r="AR57" s="67"/>
      <c r="AS57" s="131">
        <v>0</v>
      </c>
      <c r="AT57" s="132">
        <f>ROUND(SUM(AV57:AW57),2)</f>
        <v>0</v>
      </c>
      <c r="AU57" s="133">
        <f>'SO 101.2 - Propojovací st...'!P89</f>
        <v>0</v>
      </c>
      <c r="AV57" s="132">
        <f>'SO 101.2 - Propojovací st...'!J35</f>
        <v>0</v>
      </c>
      <c r="AW57" s="132">
        <f>'SO 101.2 - Propojovací st...'!J36</f>
        <v>0</v>
      </c>
      <c r="AX57" s="132">
        <f>'SO 101.2 - Propojovací st...'!J37</f>
        <v>0</v>
      </c>
      <c r="AY57" s="132">
        <f>'SO 101.2 - Propojovací st...'!J38</f>
        <v>0</v>
      </c>
      <c r="AZ57" s="132">
        <f>'SO 101.2 - Propojovací st...'!F35</f>
        <v>0</v>
      </c>
      <c r="BA57" s="132">
        <f>'SO 101.2 - Propojovací st...'!F36</f>
        <v>0</v>
      </c>
      <c r="BB57" s="132">
        <f>'SO 101.2 - Propojovací st...'!F37</f>
        <v>0</v>
      </c>
      <c r="BC57" s="132">
        <f>'SO 101.2 - Propojovací st...'!F38</f>
        <v>0</v>
      </c>
      <c r="BD57" s="134">
        <f>'SO 101.2 - Propojovací st...'!F39</f>
        <v>0</v>
      </c>
      <c r="BE57" s="4"/>
      <c r="BT57" s="135" t="s">
        <v>80</v>
      </c>
      <c r="BV57" s="135" t="s">
        <v>73</v>
      </c>
      <c r="BW57" s="135" t="s">
        <v>86</v>
      </c>
      <c r="BX57" s="135" t="s">
        <v>79</v>
      </c>
      <c r="CL57" s="135" t="s">
        <v>19</v>
      </c>
    </row>
    <row r="58" s="4" customFormat="1" ht="23.25" customHeight="1">
      <c r="A58" s="126" t="s">
        <v>81</v>
      </c>
      <c r="B58" s="65"/>
      <c r="C58" s="127"/>
      <c r="D58" s="127"/>
      <c r="E58" s="128" t="s">
        <v>87</v>
      </c>
      <c r="F58" s="128"/>
      <c r="G58" s="128"/>
      <c r="H58" s="128"/>
      <c r="I58" s="128"/>
      <c r="J58" s="127"/>
      <c r="K58" s="128" t="s">
        <v>88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'SO 101.3 - Dopravní značení'!J32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82</v>
      </c>
      <c r="AR58" s="67"/>
      <c r="AS58" s="131">
        <v>0</v>
      </c>
      <c r="AT58" s="132">
        <f>ROUND(SUM(AV58:AW58),2)</f>
        <v>0</v>
      </c>
      <c r="AU58" s="133">
        <f>'SO 101.3 - Dopravní značení'!P88</f>
        <v>0</v>
      </c>
      <c r="AV58" s="132">
        <f>'SO 101.3 - Dopravní značení'!J35</f>
        <v>0</v>
      </c>
      <c r="AW58" s="132">
        <f>'SO 101.3 - Dopravní značení'!J36</f>
        <v>0</v>
      </c>
      <c r="AX58" s="132">
        <f>'SO 101.3 - Dopravní značení'!J37</f>
        <v>0</v>
      </c>
      <c r="AY58" s="132">
        <f>'SO 101.3 - Dopravní značení'!J38</f>
        <v>0</v>
      </c>
      <c r="AZ58" s="132">
        <f>'SO 101.3 - Dopravní značení'!F35</f>
        <v>0</v>
      </c>
      <c r="BA58" s="132">
        <f>'SO 101.3 - Dopravní značení'!F36</f>
        <v>0</v>
      </c>
      <c r="BB58" s="132">
        <f>'SO 101.3 - Dopravní značení'!F37</f>
        <v>0</v>
      </c>
      <c r="BC58" s="132">
        <f>'SO 101.3 - Dopravní značení'!F38</f>
        <v>0</v>
      </c>
      <c r="BD58" s="134">
        <f>'SO 101.3 - Dopravní značení'!F39</f>
        <v>0</v>
      </c>
      <c r="BE58" s="4"/>
      <c r="BT58" s="135" t="s">
        <v>80</v>
      </c>
      <c r="BV58" s="135" t="s">
        <v>73</v>
      </c>
      <c r="BW58" s="135" t="s">
        <v>89</v>
      </c>
      <c r="BX58" s="135" t="s">
        <v>79</v>
      </c>
      <c r="CL58" s="135" t="s">
        <v>19</v>
      </c>
    </row>
    <row r="59" s="7" customFormat="1" ht="16.5" customHeight="1">
      <c r="A59" s="7"/>
      <c r="B59" s="113"/>
      <c r="C59" s="114"/>
      <c r="D59" s="115" t="s">
        <v>90</v>
      </c>
      <c r="E59" s="115"/>
      <c r="F59" s="115"/>
      <c r="G59" s="115"/>
      <c r="H59" s="115"/>
      <c r="I59" s="116"/>
      <c r="J59" s="115" t="s">
        <v>91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ROUND(SUM(AG60:AG61),2)</f>
        <v>0</v>
      </c>
      <c r="AH59" s="116"/>
      <c r="AI59" s="116"/>
      <c r="AJ59" s="116"/>
      <c r="AK59" s="116"/>
      <c r="AL59" s="116"/>
      <c r="AM59" s="116"/>
      <c r="AN59" s="118">
        <f>SUM(AG59,AT59)</f>
        <v>0</v>
      </c>
      <c r="AO59" s="116"/>
      <c r="AP59" s="116"/>
      <c r="AQ59" s="119" t="s">
        <v>77</v>
      </c>
      <c r="AR59" s="120"/>
      <c r="AS59" s="121">
        <f>ROUND(SUM(AS60:AS61),2)</f>
        <v>0</v>
      </c>
      <c r="AT59" s="122">
        <f>ROUND(SUM(AV59:AW59),2)</f>
        <v>0</v>
      </c>
      <c r="AU59" s="123">
        <f>ROUND(SUM(AU60:AU61),5)</f>
        <v>0</v>
      </c>
      <c r="AV59" s="122">
        <f>ROUND(AZ59*L29,2)</f>
        <v>0</v>
      </c>
      <c r="AW59" s="122">
        <f>ROUND(BA59*L30,2)</f>
        <v>0</v>
      </c>
      <c r="AX59" s="122">
        <f>ROUND(BB59*L29,2)</f>
        <v>0</v>
      </c>
      <c r="AY59" s="122">
        <f>ROUND(BC59*L30,2)</f>
        <v>0</v>
      </c>
      <c r="AZ59" s="122">
        <f>ROUND(SUM(AZ60:AZ61),2)</f>
        <v>0</v>
      </c>
      <c r="BA59" s="122">
        <f>ROUND(SUM(BA60:BA61),2)</f>
        <v>0</v>
      </c>
      <c r="BB59" s="122">
        <f>ROUND(SUM(BB60:BB61),2)</f>
        <v>0</v>
      </c>
      <c r="BC59" s="122">
        <f>ROUND(SUM(BC60:BC61),2)</f>
        <v>0</v>
      </c>
      <c r="BD59" s="124">
        <f>ROUND(SUM(BD60:BD61),2)</f>
        <v>0</v>
      </c>
      <c r="BE59" s="7"/>
      <c r="BS59" s="125" t="s">
        <v>70</v>
      </c>
      <c r="BT59" s="125" t="s">
        <v>78</v>
      </c>
      <c r="BU59" s="125" t="s">
        <v>72</v>
      </c>
      <c r="BV59" s="125" t="s">
        <v>73</v>
      </c>
      <c r="BW59" s="125" t="s">
        <v>92</v>
      </c>
      <c r="BX59" s="125" t="s">
        <v>5</v>
      </c>
      <c r="CL59" s="125" t="s">
        <v>19</v>
      </c>
      <c r="CM59" s="125" t="s">
        <v>80</v>
      </c>
    </row>
    <row r="60" s="4" customFormat="1" ht="23.25" customHeight="1">
      <c r="A60" s="126" t="s">
        <v>81</v>
      </c>
      <c r="B60" s="65"/>
      <c r="C60" s="127"/>
      <c r="D60" s="127"/>
      <c r="E60" s="128" t="s">
        <v>93</v>
      </c>
      <c r="F60" s="128"/>
      <c r="G60" s="128"/>
      <c r="H60" s="128"/>
      <c r="I60" s="128"/>
      <c r="J60" s="127"/>
      <c r="K60" s="128" t="s">
        <v>91</v>
      </c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9">
        <f>'SO 801.1 - Vegetační úpravy'!J32</f>
        <v>0</v>
      </c>
      <c r="AH60" s="127"/>
      <c r="AI60" s="127"/>
      <c r="AJ60" s="127"/>
      <c r="AK60" s="127"/>
      <c r="AL60" s="127"/>
      <c r="AM60" s="127"/>
      <c r="AN60" s="129">
        <f>SUM(AG60,AT60)</f>
        <v>0</v>
      </c>
      <c r="AO60" s="127"/>
      <c r="AP60" s="127"/>
      <c r="AQ60" s="130" t="s">
        <v>82</v>
      </c>
      <c r="AR60" s="67"/>
      <c r="AS60" s="131">
        <v>0</v>
      </c>
      <c r="AT60" s="132">
        <f>ROUND(SUM(AV60:AW60),2)</f>
        <v>0</v>
      </c>
      <c r="AU60" s="133">
        <f>'SO 801.1 - Vegetační úpravy'!P89</f>
        <v>0</v>
      </c>
      <c r="AV60" s="132">
        <f>'SO 801.1 - Vegetační úpravy'!J35</f>
        <v>0</v>
      </c>
      <c r="AW60" s="132">
        <f>'SO 801.1 - Vegetační úpravy'!J36</f>
        <v>0</v>
      </c>
      <c r="AX60" s="132">
        <f>'SO 801.1 - Vegetační úpravy'!J37</f>
        <v>0</v>
      </c>
      <c r="AY60" s="132">
        <f>'SO 801.1 - Vegetační úpravy'!J38</f>
        <v>0</v>
      </c>
      <c r="AZ60" s="132">
        <f>'SO 801.1 - Vegetační úpravy'!F35</f>
        <v>0</v>
      </c>
      <c r="BA60" s="132">
        <f>'SO 801.1 - Vegetační úpravy'!F36</f>
        <v>0</v>
      </c>
      <c r="BB60" s="132">
        <f>'SO 801.1 - Vegetační úpravy'!F37</f>
        <v>0</v>
      </c>
      <c r="BC60" s="132">
        <f>'SO 801.1 - Vegetační úpravy'!F38</f>
        <v>0</v>
      </c>
      <c r="BD60" s="134">
        <f>'SO 801.1 - Vegetační úpravy'!F39</f>
        <v>0</v>
      </c>
      <c r="BE60" s="4"/>
      <c r="BT60" s="135" t="s">
        <v>80</v>
      </c>
      <c r="BV60" s="135" t="s">
        <v>73</v>
      </c>
      <c r="BW60" s="135" t="s">
        <v>94</v>
      </c>
      <c r="BX60" s="135" t="s">
        <v>92</v>
      </c>
      <c r="CL60" s="135" t="s">
        <v>19</v>
      </c>
    </row>
    <row r="61" s="4" customFormat="1" ht="23.25" customHeight="1">
      <c r="A61" s="126" t="s">
        <v>81</v>
      </c>
      <c r="B61" s="65"/>
      <c r="C61" s="127"/>
      <c r="D61" s="127"/>
      <c r="E61" s="128" t="s">
        <v>95</v>
      </c>
      <c r="F61" s="128"/>
      <c r="G61" s="128"/>
      <c r="H61" s="128"/>
      <c r="I61" s="128"/>
      <c r="J61" s="127"/>
      <c r="K61" s="128" t="s">
        <v>96</v>
      </c>
      <c r="L61" s="128"/>
      <c r="M61" s="128"/>
      <c r="N61" s="128"/>
      <c r="O61" s="128"/>
      <c r="P61" s="128"/>
      <c r="Q61" s="128"/>
      <c r="R61" s="128"/>
      <c r="S61" s="128"/>
      <c r="T61" s="128"/>
      <c r="U61" s="128"/>
      <c r="V61" s="128"/>
      <c r="W61" s="128"/>
      <c r="X61" s="128"/>
      <c r="Y61" s="128"/>
      <c r="Z61" s="128"/>
      <c r="AA61" s="128"/>
      <c r="AB61" s="128"/>
      <c r="AC61" s="128"/>
      <c r="AD61" s="128"/>
      <c r="AE61" s="128"/>
      <c r="AF61" s="128"/>
      <c r="AG61" s="129">
        <f>'SO 801.2 - Dokončovací péče'!J32</f>
        <v>0</v>
      </c>
      <c r="AH61" s="127"/>
      <c r="AI61" s="127"/>
      <c r="AJ61" s="127"/>
      <c r="AK61" s="127"/>
      <c r="AL61" s="127"/>
      <c r="AM61" s="127"/>
      <c r="AN61" s="129">
        <f>SUM(AG61,AT61)</f>
        <v>0</v>
      </c>
      <c r="AO61" s="127"/>
      <c r="AP61" s="127"/>
      <c r="AQ61" s="130" t="s">
        <v>82</v>
      </c>
      <c r="AR61" s="67"/>
      <c r="AS61" s="131">
        <v>0</v>
      </c>
      <c r="AT61" s="132">
        <f>ROUND(SUM(AV61:AW61),2)</f>
        <v>0</v>
      </c>
      <c r="AU61" s="133">
        <f>'SO 801.2 - Dokončovací péče'!P88</f>
        <v>0</v>
      </c>
      <c r="AV61" s="132">
        <f>'SO 801.2 - Dokončovací péče'!J35</f>
        <v>0</v>
      </c>
      <c r="AW61" s="132">
        <f>'SO 801.2 - Dokončovací péče'!J36</f>
        <v>0</v>
      </c>
      <c r="AX61" s="132">
        <f>'SO 801.2 - Dokončovací péče'!J37</f>
        <v>0</v>
      </c>
      <c r="AY61" s="132">
        <f>'SO 801.2 - Dokončovací péče'!J38</f>
        <v>0</v>
      </c>
      <c r="AZ61" s="132">
        <f>'SO 801.2 - Dokončovací péče'!F35</f>
        <v>0</v>
      </c>
      <c r="BA61" s="132">
        <f>'SO 801.2 - Dokončovací péče'!F36</f>
        <v>0</v>
      </c>
      <c r="BB61" s="132">
        <f>'SO 801.2 - Dokončovací péče'!F37</f>
        <v>0</v>
      </c>
      <c r="BC61" s="132">
        <f>'SO 801.2 - Dokončovací péče'!F38</f>
        <v>0</v>
      </c>
      <c r="BD61" s="134">
        <f>'SO 801.2 - Dokončovací péče'!F39</f>
        <v>0</v>
      </c>
      <c r="BE61" s="4"/>
      <c r="BT61" s="135" t="s">
        <v>80</v>
      </c>
      <c r="BV61" s="135" t="s">
        <v>73</v>
      </c>
      <c r="BW61" s="135" t="s">
        <v>97</v>
      </c>
      <c r="BX61" s="135" t="s">
        <v>92</v>
      </c>
      <c r="CL61" s="135" t="s">
        <v>19</v>
      </c>
    </row>
    <row r="62" s="7" customFormat="1" ht="16.5" customHeight="1">
      <c r="A62" s="126" t="s">
        <v>81</v>
      </c>
      <c r="B62" s="113"/>
      <c r="C62" s="114"/>
      <c r="D62" s="115" t="s">
        <v>98</v>
      </c>
      <c r="E62" s="115"/>
      <c r="F62" s="115"/>
      <c r="G62" s="115"/>
      <c r="H62" s="115"/>
      <c r="I62" s="116"/>
      <c r="J62" s="115" t="s">
        <v>99</v>
      </c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8">
        <f>'VRN - Vedlejší rozpočtové...'!J30</f>
        <v>0</v>
      </c>
      <c r="AH62" s="116"/>
      <c r="AI62" s="116"/>
      <c r="AJ62" s="116"/>
      <c r="AK62" s="116"/>
      <c r="AL62" s="116"/>
      <c r="AM62" s="116"/>
      <c r="AN62" s="118">
        <f>SUM(AG62,AT62)</f>
        <v>0</v>
      </c>
      <c r="AO62" s="116"/>
      <c r="AP62" s="116"/>
      <c r="AQ62" s="119" t="s">
        <v>77</v>
      </c>
      <c r="AR62" s="120"/>
      <c r="AS62" s="136">
        <v>0</v>
      </c>
      <c r="AT62" s="137">
        <f>ROUND(SUM(AV62:AW62),2)</f>
        <v>0</v>
      </c>
      <c r="AU62" s="138">
        <f>'VRN - Vedlejší rozpočtové...'!P87</f>
        <v>0</v>
      </c>
      <c r="AV62" s="137">
        <f>'VRN - Vedlejší rozpočtové...'!J33</f>
        <v>0</v>
      </c>
      <c r="AW62" s="137">
        <f>'VRN - Vedlejší rozpočtové...'!J34</f>
        <v>0</v>
      </c>
      <c r="AX62" s="137">
        <f>'VRN - Vedlejší rozpočtové...'!J35</f>
        <v>0</v>
      </c>
      <c r="AY62" s="137">
        <f>'VRN - Vedlejší rozpočtové...'!J36</f>
        <v>0</v>
      </c>
      <c r="AZ62" s="137">
        <f>'VRN - Vedlejší rozpočtové...'!F33</f>
        <v>0</v>
      </c>
      <c r="BA62" s="137">
        <f>'VRN - Vedlejší rozpočtové...'!F34</f>
        <v>0</v>
      </c>
      <c r="BB62" s="137">
        <f>'VRN - Vedlejší rozpočtové...'!F35</f>
        <v>0</v>
      </c>
      <c r="BC62" s="137">
        <f>'VRN - Vedlejší rozpočtové...'!F36</f>
        <v>0</v>
      </c>
      <c r="BD62" s="139">
        <f>'VRN - Vedlejší rozpočtové...'!F37</f>
        <v>0</v>
      </c>
      <c r="BE62" s="7"/>
      <c r="BT62" s="125" t="s">
        <v>78</v>
      </c>
      <c r="BV62" s="125" t="s">
        <v>73</v>
      </c>
      <c r="BW62" s="125" t="s">
        <v>100</v>
      </c>
      <c r="BX62" s="125" t="s">
        <v>5</v>
      </c>
      <c r="CL62" s="125" t="s">
        <v>19</v>
      </c>
      <c r="CM62" s="125" t="s">
        <v>80</v>
      </c>
    </row>
    <row r="63" s="2" customFormat="1" ht="30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6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2"/>
      <c r="AP64" s="62"/>
      <c r="AQ64" s="62"/>
      <c r="AR64" s="46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</row>
  </sheetData>
  <sheetProtection sheet="1" formatColumns="0" formatRows="0" objects="1" scenarios="1" spinCount="100000" saltValue="I87YQq0frr2yNMJHcmROOPxAzdXwi1nEYBPF00WtL0/qSAMkgYgekESClroHbnRdMmYCUVHKypbIkkPNnJ0nGw==" hashValue="MPa5OWVBmmy57I5Wfp3Kn5fCOoH1ERZ4ST6xWnGfBORumehVxXRKX8T4euq99udTuzT8rk6Xb5FlVn83PYO/sA==" algorithmName="SHA-512" password="CC35"/>
  <mergeCells count="70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AN62:AP62"/>
    <mergeCell ref="AG62:AM62"/>
    <mergeCell ref="D62:H62"/>
    <mergeCell ref="J62:AF62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SO 101 - Propojovací stezka'!C2" display="/"/>
    <hyperlink ref="A57" location="'SO 101.2 - Propojovací st...'!C2" display="/"/>
    <hyperlink ref="A58" location="'SO 101.3 - Dopravní značení'!C2" display="/"/>
    <hyperlink ref="A60" location="'SO 801.1 - Vegetační úpravy'!C2" display="/"/>
    <hyperlink ref="A61" location="'SO 801.2 - Dokončovací péče'!C2" display="/"/>
    <hyperlink ref="A62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79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80</v>
      </c>
    </row>
    <row r="4" s="1" customFormat="1" ht="24.96" customHeight="1">
      <c r="B4" s="22"/>
      <c r="D4" s="142" t="s">
        <v>101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Propojovací stezka u Vrbického jezera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102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103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8. 2. 2024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">
        <v>19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27</v>
      </c>
      <c r="F15" s="40"/>
      <c r="G15" s="40"/>
      <c r="H15" s="40"/>
      <c r="I15" s="144" t="s">
        <v>28</v>
      </c>
      <c r="J15" s="135" t="s">
        <v>19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29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28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31</v>
      </c>
      <c r="E20" s="40"/>
      <c r="F20" s="40"/>
      <c r="G20" s="40"/>
      <c r="H20" s="40"/>
      <c r="I20" s="144" t="s">
        <v>26</v>
      </c>
      <c r="J20" s="135" t="s">
        <v>19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32</v>
      </c>
      <c r="F21" s="40"/>
      <c r="G21" s="40"/>
      <c r="H21" s="40"/>
      <c r="I21" s="144" t="s">
        <v>28</v>
      </c>
      <c r="J21" s="135" t="s">
        <v>19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34</v>
      </c>
      <c r="E23" s="40"/>
      <c r="F23" s="40"/>
      <c r="G23" s="40"/>
      <c r="H23" s="40"/>
      <c r="I23" s="144" t="s">
        <v>26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32</v>
      </c>
      <c r="F24" s="40"/>
      <c r="G24" s="40"/>
      <c r="H24" s="40"/>
      <c r="I24" s="144" t="s">
        <v>28</v>
      </c>
      <c r="J24" s="135" t="s">
        <v>19</v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35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9"/>
      <c r="B27" s="150"/>
      <c r="C27" s="149"/>
      <c r="D27" s="149"/>
      <c r="E27" s="151" t="s">
        <v>36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37</v>
      </c>
      <c r="E30" s="40"/>
      <c r="F30" s="40"/>
      <c r="G30" s="40"/>
      <c r="H30" s="40"/>
      <c r="I30" s="40"/>
      <c r="J30" s="155">
        <f>ROUND(J89,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39</v>
      </c>
      <c r="G32" s="40"/>
      <c r="H32" s="40"/>
      <c r="I32" s="156" t="s">
        <v>38</v>
      </c>
      <c r="J32" s="156" t="s">
        <v>40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41</v>
      </c>
      <c r="E33" s="144" t="s">
        <v>42</v>
      </c>
      <c r="F33" s="158">
        <f>ROUND((SUM(BE89:BE226)),  2)</f>
        <v>0</v>
      </c>
      <c r="G33" s="40"/>
      <c r="H33" s="40"/>
      <c r="I33" s="159">
        <v>0.20999999999999999</v>
      </c>
      <c r="J33" s="158">
        <f>ROUND(((SUM(BE89:BE226))*I33),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43</v>
      </c>
      <c r="F34" s="158">
        <f>ROUND((SUM(BF89:BF226)),  2)</f>
        <v>0</v>
      </c>
      <c r="G34" s="40"/>
      <c r="H34" s="40"/>
      <c r="I34" s="159">
        <v>0.12</v>
      </c>
      <c r="J34" s="158">
        <f>ROUND(((SUM(BF89:BF226))*I34),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44</v>
      </c>
      <c r="F35" s="158">
        <f>ROUND((SUM(BG89:BG226)),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45</v>
      </c>
      <c r="F36" s="158">
        <f>ROUND((SUM(BH89:BH226)),  2)</f>
        <v>0</v>
      </c>
      <c r="G36" s="40"/>
      <c r="H36" s="40"/>
      <c r="I36" s="159">
        <v>0.12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46</v>
      </c>
      <c r="F37" s="158">
        <f>ROUND((SUM(BI89:BI226)),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47</v>
      </c>
      <c r="E39" s="162"/>
      <c r="F39" s="162"/>
      <c r="G39" s="163" t="s">
        <v>48</v>
      </c>
      <c r="H39" s="164" t="s">
        <v>49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104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Propojovací stezka u Vrbického jezera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102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101 - Propojovací stezka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k. ú. Pudlov</v>
      </c>
      <c r="G52" s="42"/>
      <c r="H52" s="42"/>
      <c r="I52" s="34" t="s">
        <v>23</v>
      </c>
      <c r="J52" s="74" t="str">
        <f>IF(J12="","",J12)</f>
        <v>8. 2. 2024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Bohumín, Masarykova 158, Bohumín 735 8</v>
      </c>
      <c r="G54" s="42"/>
      <c r="H54" s="42"/>
      <c r="I54" s="34" t="s">
        <v>31</v>
      </c>
      <c r="J54" s="38" t="str">
        <f>E21</f>
        <v>INCA spol. s r.o.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INCA spol. s r.o.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105</v>
      </c>
      <c r="D57" s="173"/>
      <c r="E57" s="173"/>
      <c r="F57" s="173"/>
      <c r="G57" s="173"/>
      <c r="H57" s="173"/>
      <c r="I57" s="173"/>
      <c r="J57" s="174" t="s">
        <v>106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69</v>
      </c>
      <c r="D59" s="42"/>
      <c r="E59" s="42"/>
      <c r="F59" s="42"/>
      <c r="G59" s="42"/>
      <c r="H59" s="42"/>
      <c r="I59" s="42"/>
      <c r="J59" s="104">
        <f>J89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107</v>
      </c>
    </row>
    <row r="60" s="9" customFormat="1" ht="24.96" customHeight="1">
      <c r="A60" s="9"/>
      <c r="B60" s="176"/>
      <c r="C60" s="177"/>
      <c r="D60" s="178" t="s">
        <v>108</v>
      </c>
      <c r="E60" s="179"/>
      <c r="F60" s="179"/>
      <c r="G60" s="179"/>
      <c r="H60" s="179"/>
      <c r="I60" s="179"/>
      <c r="J60" s="180">
        <f>J90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109</v>
      </c>
      <c r="E61" s="184"/>
      <c r="F61" s="184"/>
      <c r="G61" s="184"/>
      <c r="H61" s="184"/>
      <c r="I61" s="184"/>
      <c r="J61" s="185">
        <f>J91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110</v>
      </c>
      <c r="E62" s="184"/>
      <c r="F62" s="184"/>
      <c r="G62" s="184"/>
      <c r="H62" s="184"/>
      <c r="I62" s="184"/>
      <c r="J62" s="185">
        <f>J153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7"/>
      <c r="D63" s="183" t="s">
        <v>111</v>
      </c>
      <c r="E63" s="184"/>
      <c r="F63" s="184"/>
      <c r="G63" s="184"/>
      <c r="H63" s="184"/>
      <c r="I63" s="184"/>
      <c r="J63" s="185">
        <f>J160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27"/>
      <c r="D64" s="183" t="s">
        <v>112</v>
      </c>
      <c r="E64" s="184"/>
      <c r="F64" s="184"/>
      <c r="G64" s="184"/>
      <c r="H64" s="184"/>
      <c r="I64" s="184"/>
      <c r="J64" s="185">
        <f>J164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27"/>
      <c r="D65" s="183" t="s">
        <v>113</v>
      </c>
      <c r="E65" s="184"/>
      <c r="F65" s="184"/>
      <c r="G65" s="184"/>
      <c r="H65" s="184"/>
      <c r="I65" s="184"/>
      <c r="J65" s="185">
        <f>J187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114</v>
      </c>
      <c r="E66" s="184"/>
      <c r="F66" s="184"/>
      <c r="G66" s="184"/>
      <c r="H66" s="184"/>
      <c r="I66" s="184"/>
      <c r="J66" s="185">
        <f>J203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115</v>
      </c>
      <c r="E67" s="184"/>
      <c r="F67" s="184"/>
      <c r="G67" s="184"/>
      <c r="H67" s="184"/>
      <c r="I67" s="184"/>
      <c r="J67" s="185">
        <f>J216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6"/>
      <c r="C68" s="177"/>
      <c r="D68" s="178" t="s">
        <v>116</v>
      </c>
      <c r="E68" s="179"/>
      <c r="F68" s="179"/>
      <c r="G68" s="179"/>
      <c r="H68" s="179"/>
      <c r="I68" s="179"/>
      <c r="J68" s="180">
        <f>J219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7"/>
      <c r="D69" s="183" t="s">
        <v>117</v>
      </c>
      <c r="E69" s="184"/>
      <c r="F69" s="184"/>
      <c r="G69" s="184"/>
      <c r="H69" s="184"/>
      <c r="I69" s="184"/>
      <c r="J69" s="185">
        <f>J220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118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71" t="str">
        <f>E7</f>
        <v>Propojovací stezka u Vrbického jezera</v>
      </c>
      <c r="F79" s="34"/>
      <c r="G79" s="34"/>
      <c r="H79" s="34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102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E9</f>
        <v>SO 101 - Propojovací stezka</v>
      </c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F12</f>
        <v>k. ú. Pudlov</v>
      </c>
      <c r="G83" s="42"/>
      <c r="H83" s="42"/>
      <c r="I83" s="34" t="s">
        <v>23</v>
      </c>
      <c r="J83" s="74" t="str">
        <f>IF(J12="","",J12)</f>
        <v>8. 2. 2024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25</v>
      </c>
      <c r="D85" s="42"/>
      <c r="E85" s="42"/>
      <c r="F85" s="29" t="str">
        <f>E15</f>
        <v>Město Bohumín, Masarykova 158, Bohumín 735 8</v>
      </c>
      <c r="G85" s="42"/>
      <c r="H85" s="42"/>
      <c r="I85" s="34" t="s">
        <v>31</v>
      </c>
      <c r="J85" s="38" t="str">
        <f>E21</f>
        <v>INCA spol. s r.o.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29</v>
      </c>
      <c r="D86" s="42"/>
      <c r="E86" s="42"/>
      <c r="F86" s="29" t="str">
        <f>IF(E18="","",E18)</f>
        <v>Vyplň údaj</v>
      </c>
      <c r="G86" s="42"/>
      <c r="H86" s="42"/>
      <c r="I86" s="34" t="s">
        <v>34</v>
      </c>
      <c r="J86" s="38" t="str">
        <f>E24</f>
        <v>INCA spol. s r.o.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87"/>
      <c r="B88" s="188"/>
      <c r="C88" s="189" t="s">
        <v>119</v>
      </c>
      <c r="D88" s="190" t="s">
        <v>56</v>
      </c>
      <c r="E88" s="190" t="s">
        <v>52</v>
      </c>
      <c r="F88" s="190" t="s">
        <v>53</v>
      </c>
      <c r="G88" s="190" t="s">
        <v>120</v>
      </c>
      <c r="H88" s="190" t="s">
        <v>121</v>
      </c>
      <c r="I88" s="190" t="s">
        <v>122</v>
      </c>
      <c r="J88" s="190" t="s">
        <v>106</v>
      </c>
      <c r="K88" s="191" t="s">
        <v>123</v>
      </c>
      <c r="L88" s="192"/>
      <c r="M88" s="94" t="s">
        <v>19</v>
      </c>
      <c r="N88" s="95" t="s">
        <v>41</v>
      </c>
      <c r="O88" s="95" t="s">
        <v>124</v>
      </c>
      <c r="P88" s="95" t="s">
        <v>125</v>
      </c>
      <c r="Q88" s="95" t="s">
        <v>126</v>
      </c>
      <c r="R88" s="95" t="s">
        <v>127</v>
      </c>
      <c r="S88" s="95" t="s">
        <v>128</v>
      </c>
      <c r="T88" s="96" t="s">
        <v>129</v>
      </c>
      <c r="U88" s="187"/>
      <c r="V88" s="187"/>
      <c r="W88" s="187"/>
      <c r="X88" s="187"/>
      <c r="Y88" s="187"/>
      <c r="Z88" s="187"/>
      <c r="AA88" s="187"/>
      <c r="AB88" s="187"/>
      <c r="AC88" s="187"/>
      <c r="AD88" s="187"/>
      <c r="AE88" s="187"/>
    </row>
    <row r="89" s="2" customFormat="1" ht="22.8" customHeight="1">
      <c r="A89" s="40"/>
      <c r="B89" s="41"/>
      <c r="C89" s="101" t="s">
        <v>130</v>
      </c>
      <c r="D89" s="42"/>
      <c r="E89" s="42"/>
      <c r="F89" s="42"/>
      <c r="G89" s="42"/>
      <c r="H89" s="42"/>
      <c r="I89" s="42"/>
      <c r="J89" s="193">
        <f>BK89</f>
        <v>0</v>
      </c>
      <c r="K89" s="42"/>
      <c r="L89" s="46"/>
      <c r="M89" s="97"/>
      <c r="N89" s="194"/>
      <c r="O89" s="98"/>
      <c r="P89" s="195">
        <f>P90+P219</f>
        <v>0</v>
      </c>
      <c r="Q89" s="98"/>
      <c r="R89" s="195">
        <f>R90+R219</f>
        <v>156.58161871160002</v>
      </c>
      <c r="S89" s="98"/>
      <c r="T89" s="196">
        <f>T90+T219</f>
        <v>792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70</v>
      </c>
      <c r="AU89" s="19" t="s">
        <v>107</v>
      </c>
      <c r="BK89" s="197">
        <f>BK90+BK219</f>
        <v>0</v>
      </c>
    </row>
    <row r="90" s="12" customFormat="1" ht="25.92" customHeight="1">
      <c r="A90" s="12"/>
      <c r="B90" s="198"/>
      <c r="C90" s="199"/>
      <c r="D90" s="200" t="s">
        <v>70</v>
      </c>
      <c r="E90" s="201" t="s">
        <v>131</v>
      </c>
      <c r="F90" s="201" t="s">
        <v>132</v>
      </c>
      <c r="G90" s="199"/>
      <c r="H90" s="199"/>
      <c r="I90" s="202"/>
      <c r="J90" s="203">
        <f>BK90</f>
        <v>0</v>
      </c>
      <c r="K90" s="199"/>
      <c r="L90" s="204"/>
      <c r="M90" s="205"/>
      <c r="N90" s="206"/>
      <c r="O90" s="206"/>
      <c r="P90" s="207">
        <f>P91+P153+P160+P164+P187+P203+P216</f>
        <v>0</v>
      </c>
      <c r="Q90" s="206"/>
      <c r="R90" s="207">
        <f>R91+R153+R160+R164+R187+R203+R216</f>
        <v>156.56525996160002</v>
      </c>
      <c r="S90" s="206"/>
      <c r="T90" s="208">
        <f>T91+T153+T160+T164+T187+T203+T216</f>
        <v>792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78</v>
      </c>
      <c r="AT90" s="210" t="s">
        <v>70</v>
      </c>
      <c r="AU90" s="210" t="s">
        <v>71</v>
      </c>
      <c r="AY90" s="209" t="s">
        <v>133</v>
      </c>
      <c r="BK90" s="211">
        <f>BK91+BK153+BK160+BK164+BK187+BK203+BK216</f>
        <v>0</v>
      </c>
    </row>
    <row r="91" s="12" customFormat="1" ht="22.8" customHeight="1">
      <c r="A91" s="12"/>
      <c r="B91" s="198"/>
      <c r="C91" s="199"/>
      <c r="D91" s="200" t="s">
        <v>70</v>
      </c>
      <c r="E91" s="212" t="s">
        <v>78</v>
      </c>
      <c r="F91" s="212" t="s">
        <v>134</v>
      </c>
      <c r="G91" s="199"/>
      <c r="H91" s="199"/>
      <c r="I91" s="202"/>
      <c r="J91" s="213">
        <f>BK91</f>
        <v>0</v>
      </c>
      <c r="K91" s="199"/>
      <c r="L91" s="204"/>
      <c r="M91" s="205"/>
      <c r="N91" s="206"/>
      <c r="O91" s="206"/>
      <c r="P91" s="207">
        <f>SUM(P92:P152)</f>
        <v>0</v>
      </c>
      <c r="Q91" s="206"/>
      <c r="R91" s="207">
        <f>SUM(R92:R152)</f>
        <v>0</v>
      </c>
      <c r="S91" s="206"/>
      <c r="T91" s="208">
        <f>SUM(T92:T152)</f>
        <v>792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78</v>
      </c>
      <c r="AT91" s="210" t="s">
        <v>70</v>
      </c>
      <c r="AU91" s="210" t="s">
        <v>78</v>
      </c>
      <c r="AY91" s="209" t="s">
        <v>133</v>
      </c>
      <c r="BK91" s="211">
        <f>SUM(BK92:BK152)</f>
        <v>0</v>
      </c>
    </row>
    <row r="92" s="2" customFormat="1" ht="24.15" customHeight="1">
      <c r="A92" s="40"/>
      <c r="B92" s="41"/>
      <c r="C92" s="214" t="s">
        <v>78</v>
      </c>
      <c r="D92" s="214" t="s">
        <v>135</v>
      </c>
      <c r="E92" s="215" t="s">
        <v>136</v>
      </c>
      <c r="F92" s="216" t="s">
        <v>137</v>
      </c>
      <c r="G92" s="217" t="s">
        <v>138</v>
      </c>
      <c r="H92" s="218">
        <v>800</v>
      </c>
      <c r="I92" s="219"/>
      <c r="J92" s="220">
        <f>ROUND(I92*H92,2)</f>
        <v>0</v>
      </c>
      <c r="K92" s="216" t="s">
        <v>139</v>
      </c>
      <c r="L92" s="46"/>
      <c r="M92" s="221" t="s">
        <v>19</v>
      </c>
      <c r="N92" s="222" t="s">
        <v>42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140</v>
      </c>
      <c r="AT92" s="225" t="s">
        <v>135</v>
      </c>
      <c r="AU92" s="225" t="s">
        <v>80</v>
      </c>
      <c r="AY92" s="19" t="s">
        <v>133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78</v>
      </c>
      <c r="BK92" s="226">
        <f>ROUND(I92*H92,2)</f>
        <v>0</v>
      </c>
      <c r="BL92" s="19" t="s">
        <v>140</v>
      </c>
      <c r="BM92" s="225" t="s">
        <v>141</v>
      </c>
    </row>
    <row r="93" s="2" customFormat="1">
      <c r="A93" s="40"/>
      <c r="B93" s="41"/>
      <c r="C93" s="42"/>
      <c r="D93" s="227" t="s">
        <v>142</v>
      </c>
      <c r="E93" s="42"/>
      <c r="F93" s="228" t="s">
        <v>143</v>
      </c>
      <c r="G93" s="42"/>
      <c r="H93" s="42"/>
      <c r="I93" s="229"/>
      <c r="J93" s="42"/>
      <c r="K93" s="42"/>
      <c r="L93" s="46"/>
      <c r="M93" s="230"/>
      <c r="N93" s="231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142</v>
      </c>
      <c r="AU93" s="19" t="s">
        <v>80</v>
      </c>
    </row>
    <row r="94" s="2" customFormat="1">
      <c r="A94" s="40"/>
      <c r="B94" s="41"/>
      <c r="C94" s="42"/>
      <c r="D94" s="232" t="s">
        <v>144</v>
      </c>
      <c r="E94" s="42"/>
      <c r="F94" s="233" t="s">
        <v>145</v>
      </c>
      <c r="G94" s="42"/>
      <c r="H94" s="42"/>
      <c r="I94" s="229"/>
      <c r="J94" s="42"/>
      <c r="K94" s="42"/>
      <c r="L94" s="46"/>
      <c r="M94" s="230"/>
      <c r="N94" s="231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144</v>
      </c>
      <c r="AU94" s="19" t="s">
        <v>80</v>
      </c>
    </row>
    <row r="95" s="13" customFormat="1">
      <c r="A95" s="13"/>
      <c r="B95" s="234"/>
      <c r="C95" s="235"/>
      <c r="D95" s="232" t="s">
        <v>146</v>
      </c>
      <c r="E95" s="236" t="s">
        <v>19</v>
      </c>
      <c r="F95" s="237" t="s">
        <v>147</v>
      </c>
      <c r="G95" s="235"/>
      <c r="H95" s="238">
        <v>800</v>
      </c>
      <c r="I95" s="239"/>
      <c r="J95" s="235"/>
      <c r="K95" s="235"/>
      <c r="L95" s="240"/>
      <c r="M95" s="241"/>
      <c r="N95" s="242"/>
      <c r="O95" s="242"/>
      <c r="P95" s="242"/>
      <c r="Q95" s="242"/>
      <c r="R95" s="242"/>
      <c r="S95" s="242"/>
      <c r="T95" s="24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4" t="s">
        <v>146</v>
      </c>
      <c r="AU95" s="244" t="s">
        <v>80</v>
      </c>
      <c r="AV95" s="13" t="s">
        <v>80</v>
      </c>
      <c r="AW95" s="13" t="s">
        <v>33</v>
      </c>
      <c r="AX95" s="13" t="s">
        <v>78</v>
      </c>
      <c r="AY95" s="244" t="s">
        <v>133</v>
      </c>
    </row>
    <row r="96" s="2" customFormat="1" ht="66.75" customHeight="1">
      <c r="A96" s="40"/>
      <c r="B96" s="41"/>
      <c r="C96" s="214" t="s">
        <v>80</v>
      </c>
      <c r="D96" s="214" t="s">
        <v>135</v>
      </c>
      <c r="E96" s="215" t="s">
        <v>148</v>
      </c>
      <c r="F96" s="216" t="s">
        <v>149</v>
      </c>
      <c r="G96" s="217" t="s">
        <v>138</v>
      </c>
      <c r="H96" s="218">
        <v>1800</v>
      </c>
      <c r="I96" s="219"/>
      <c r="J96" s="220">
        <f>ROUND(I96*H96,2)</f>
        <v>0</v>
      </c>
      <c r="K96" s="216" t="s">
        <v>139</v>
      </c>
      <c r="L96" s="46"/>
      <c r="M96" s="221" t="s">
        <v>19</v>
      </c>
      <c r="N96" s="222" t="s">
        <v>42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0.44</v>
      </c>
      <c r="T96" s="224">
        <f>S96*H96</f>
        <v>792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140</v>
      </c>
      <c r="AT96" s="225" t="s">
        <v>135</v>
      </c>
      <c r="AU96" s="225" t="s">
        <v>80</v>
      </c>
      <c r="AY96" s="19" t="s">
        <v>133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78</v>
      </c>
      <c r="BK96" s="226">
        <f>ROUND(I96*H96,2)</f>
        <v>0</v>
      </c>
      <c r="BL96" s="19" t="s">
        <v>140</v>
      </c>
      <c r="BM96" s="225" t="s">
        <v>150</v>
      </c>
    </row>
    <row r="97" s="2" customFormat="1">
      <c r="A97" s="40"/>
      <c r="B97" s="41"/>
      <c r="C97" s="42"/>
      <c r="D97" s="227" t="s">
        <v>142</v>
      </c>
      <c r="E97" s="42"/>
      <c r="F97" s="228" t="s">
        <v>151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142</v>
      </c>
      <c r="AU97" s="19" t="s">
        <v>80</v>
      </c>
    </row>
    <row r="98" s="13" customFormat="1">
      <c r="A98" s="13"/>
      <c r="B98" s="234"/>
      <c r="C98" s="235"/>
      <c r="D98" s="232" t="s">
        <v>146</v>
      </c>
      <c r="E98" s="236" t="s">
        <v>19</v>
      </c>
      <c r="F98" s="237" t="s">
        <v>152</v>
      </c>
      <c r="G98" s="235"/>
      <c r="H98" s="238">
        <v>1800</v>
      </c>
      <c r="I98" s="239"/>
      <c r="J98" s="235"/>
      <c r="K98" s="235"/>
      <c r="L98" s="240"/>
      <c r="M98" s="241"/>
      <c r="N98" s="242"/>
      <c r="O98" s="242"/>
      <c r="P98" s="242"/>
      <c r="Q98" s="242"/>
      <c r="R98" s="242"/>
      <c r="S98" s="242"/>
      <c r="T98" s="24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4" t="s">
        <v>146</v>
      </c>
      <c r="AU98" s="244" t="s">
        <v>80</v>
      </c>
      <c r="AV98" s="13" t="s">
        <v>80</v>
      </c>
      <c r="AW98" s="13" t="s">
        <v>33</v>
      </c>
      <c r="AX98" s="13" t="s">
        <v>78</v>
      </c>
      <c r="AY98" s="244" t="s">
        <v>133</v>
      </c>
    </row>
    <row r="99" s="2" customFormat="1" ht="24.15" customHeight="1">
      <c r="A99" s="40"/>
      <c r="B99" s="41"/>
      <c r="C99" s="214" t="s">
        <v>153</v>
      </c>
      <c r="D99" s="214" t="s">
        <v>135</v>
      </c>
      <c r="E99" s="215" t="s">
        <v>154</v>
      </c>
      <c r="F99" s="216" t="s">
        <v>155</v>
      </c>
      <c r="G99" s="217" t="s">
        <v>138</v>
      </c>
      <c r="H99" s="218">
        <v>1090</v>
      </c>
      <c r="I99" s="219"/>
      <c r="J99" s="220">
        <f>ROUND(I99*H99,2)</f>
        <v>0</v>
      </c>
      <c r="K99" s="216" t="s">
        <v>139</v>
      </c>
      <c r="L99" s="46"/>
      <c r="M99" s="221" t="s">
        <v>19</v>
      </c>
      <c r="N99" s="222" t="s">
        <v>42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140</v>
      </c>
      <c r="AT99" s="225" t="s">
        <v>135</v>
      </c>
      <c r="AU99" s="225" t="s">
        <v>80</v>
      </c>
      <c r="AY99" s="19" t="s">
        <v>133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78</v>
      </c>
      <c r="BK99" s="226">
        <f>ROUND(I99*H99,2)</f>
        <v>0</v>
      </c>
      <c r="BL99" s="19" t="s">
        <v>140</v>
      </c>
      <c r="BM99" s="225" t="s">
        <v>156</v>
      </c>
    </row>
    <row r="100" s="2" customFormat="1">
      <c r="A100" s="40"/>
      <c r="B100" s="41"/>
      <c r="C100" s="42"/>
      <c r="D100" s="227" t="s">
        <v>142</v>
      </c>
      <c r="E100" s="42"/>
      <c r="F100" s="228" t="s">
        <v>157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142</v>
      </c>
      <c r="AU100" s="19" t="s">
        <v>80</v>
      </c>
    </row>
    <row r="101" s="13" customFormat="1">
      <c r="A101" s="13"/>
      <c r="B101" s="234"/>
      <c r="C101" s="235"/>
      <c r="D101" s="232" t="s">
        <v>146</v>
      </c>
      <c r="E101" s="236" t="s">
        <v>19</v>
      </c>
      <c r="F101" s="237" t="s">
        <v>158</v>
      </c>
      <c r="G101" s="235"/>
      <c r="H101" s="238">
        <v>1090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4" t="s">
        <v>146</v>
      </c>
      <c r="AU101" s="244" t="s">
        <v>80</v>
      </c>
      <c r="AV101" s="13" t="s">
        <v>80</v>
      </c>
      <c r="AW101" s="13" t="s">
        <v>33</v>
      </c>
      <c r="AX101" s="13" t="s">
        <v>78</v>
      </c>
      <c r="AY101" s="244" t="s">
        <v>133</v>
      </c>
    </row>
    <row r="102" s="2" customFormat="1" ht="33" customHeight="1">
      <c r="A102" s="40"/>
      <c r="B102" s="41"/>
      <c r="C102" s="214" t="s">
        <v>140</v>
      </c>
      <c r="D102" s="214" t="s">
        <v>135</v>
      </c>
      <c r="E102" s="215" t="s">
        <v>159</v>
      </c>
      <c r="F102" s="216" t="s">
        <v>160</v>
      </c>
      <c r="G102" s="217" t="s">
        <v>161</v>
      </c>
      <c r="H102" s="218">
        <v>163.5</v>
      </c>
      <c r="I102" s="219"/>
      <c r="J102" s="220">
        <f>ROUND(I102*H102,2)</f>
        <v>0</v>
      </c>
      <c r="K102" s="216" t="s">
        <v>139</v>
      </c>
      <c r="L102" s="46"/>
      <c r="M102" s="221" t="s">
        <v>19</v>
      </c>
      <c r="N102" s="222" t="s">
        <v>42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140</v>
      </c>
      <c r="AT102" s="225" t="s">
        <v>135</v>
      </c>
      <c r="AU102" s="225" t="s">
        <v>80</v>
      </c>
      <c r="AY102" s="19" t="s">
        <v>133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78</v>
      </c>
      <c r="BK102" s="226">
        <f>ROUND(I102*H102,2)</f>
        <v>0</v>
      </c>
      <c r="BL102" s="19" t="s">
        <v>140</v>
      </c>
      <c r="BM102" s="225" t="s">
        <v>162</v>
      </c>
    </row>
    <row r="103" s="2" customFormat="1">
      <c r="A103" s="40"/>
      <c r="B103" s="41"/>
      <c r="C103" s="42"/>
      <c r="D103" s="227" t="s">
        <v>142</v>
      </c>
      <c r="E103" s="42"/>
      <c r="F103" s="228" t="s">
        <v>163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142</v>
      </c>
      <c r="AU103" s="19" t="s">
        <v>80</v>
      </c>
    </row>
    <row r="104" s="13" customFormat="1">
      <c r="A104" s="13"/>
      <c r="B104" s="234"/>
      <c r="C104" s="235"/>
      <c r="D104" s="232" t="s">
        <v>146</v>
      </c>
      <c r="E104" s="236" t="s">
        <v>19</v>
      </c>
      <c r="F104" s="237" t="s">
        <v>164</v>
      </c>
      <c r="G104" s="235"/>
      <c r="H104" s="238">
        <v>163.5</v>
      </c>
      <c r="I104" s="239"/>
      <c r="J104" s="235"/>
      <c r="K104" s="235"/>
      <c r="L104" s="240"/>
      <c r="M104" s="241"/>
      <c r="N104" s="242"/>
      <c r="O104" s="242"/>
      <c r="P104" s="242"/>
      <c r="Q104" s="242"/>
      <c r="R104" s="242"/>
      <c r="S104" s="242"/>
      <c r="T104" s="24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4" t="s">
        <v>146</v>
      </c>
      <c r="AU104" s="244" t="s">
        <v>80</v>
      </c>
      <c r="AV104" s="13" t="s">
        <v>80</v>
      </c>
      <c r="AW104" s="13" t="s">
        <v>33</v>
      </c>
      <c r="AX104" s="13" t="s">
        <v>78</v>
      </c>
      <c r="AY104" s="244" t="s">
        <v>133</v>
      </c>
    </row>
    <row r="105" s="2" customFormat="1" ht="44.25" customHeight="1">
      <c r="A105" s="40"/>
      <c r="B105" s="41"/>
      <c r="C105" s="214" t="s">
        <v>165</v>
      </c>
      <c r="D105" s="214" t="s">
        <v>135</v>
      </c>
      <c r="E105" s="215" t="s">
        <v>166</v>
      </c>
      <c r="F105" s="216" t="s">
        <v>167</v>
      </c>
      <c r="G105" s="217" t="s">
        <v>161</v>
      </c>
      <c r="H105" s="218">
        <v>20</v>
      </c>
      <c r="I105" s="219"/>
      <c r="J105" s="220">
        <f>ROUND(I105*H105,2)</f>
        <v>0</v>
      </c>
      <c r="K105" s="216" t="s">
        <v>139</v>
      </c>
      <c r="L105" s="46"/>
      <c r="M105" s="221" t="s">
        <v>19</v>
      </c>
      <c r="N105" s="222" t="s">
        <v>42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140</v>
      </c>
      <c r="AT105" s="225" t="s">
        <v>135</v>
      </c>
      <c r="AU105" s="225" t="s">
        <v>80</v>
      </c>
      <c r="AY105" s="19" t="s">
        <v>133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78</v>
      </c>
      <c r="BK105" s="226">
        <f>ROUND(I105*H105,2)</f>
        <v>0</v>
      </c>
      <c r="BL105" s="19" t="s">
        <v>140</v>
      </c>
      <c r="BM105" s="225" t="s">
        <v>168</v>
      </c>
    </row>
    <row r="106" s="2" customFormat="1">
      <c r="A106" s="40"/>
      <c r="B106" s="41"/>
      <c r="C106" s="42"/>
      <c r="D106" s="227" t="s">
        <v>142</v>
      </c>
      <c r="E106" s="42"/>
      <c r="F106" s="228" t="s">
        <v>169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142</v>
      </c>
      <c r="AU106" s="19" t="s">
        <v>80</v>
      </c>
    </row>
    <row r="107" s="13" customFormat="1">
      <c r="A107" s="13"/>
      <c r="B107" s="234"/>
      <c r="C107" s="235"/>
      <c r="D107" s="232" t="s">
        <v>146</v>
      </c>
      <c r="E107" s="236" t="s">
        <v>19</v>
      </c>
      <c r="F107" s="237" t="s">
        <v>170</v>
      </c>
      <c r="G107" s="235"/>
      <c r="H107" s="238">
        <v>20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4" t="s">
        <v>146</v>
      </c>
      <c r="AU107" s="244" t="s">
        <v>80</v>
      </c>
      <c r="AV107" s="13" t="s">
        <v>80</v>
      </c>
      <c r="AW107" s="13" t="s">
        <v>33</v>
      </c>
      <c r="AX107" s="13" t="s">
        <v>78</v>
      </c>
      <c r="AY107" s="244" t="s">
        <v>133</v>
      </c>
    </row>
    <row r="108" s="2" customFormat="1" ht="62.7" customHeight="1">
      <c r="A108" s="40"/>
      <c r="B108" s="41"/>
      <c r="C108" s="214" t="s">
        <v>171</v>
      </c>
      <c r="D108" s="214" t="s">
        <v>135</v>
      </c>
      <c r="E108" s="215" t="s">
        <v>172</v>
      </c>
      <c r="F108" s="216" t="s">
        <v>173</v>
      </c>
      <c r="G108" s="217" t="s">
        <v>161</v>
      </c>
      <c r="H108" s="218">
        <v>347</v>
      </c>
      <c r="I108" s="219"/>
      <c r="J108" s="220">
        <f>ROUND(I108*H108,2)</f>
        <v>0</v>
      </c>
      <c r="K108" s="216" t="s">
        <v>139</v>
      </c>
      <c r="L108" s="46"/>
      <c r="M108" s="221" t="s">
        <v>19</v>
      </c>
      <c r="N108" s="222" t="s">
        <v>42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140</v>
      </c>
      <c r="AT108" s="225" t="s">
        <v>135</v>
      </c>
      <c r="AU108" s="225" t="s">
        <v>80</v>
      </c>
      <c r="AY108" s="19" t="s">
        <v>133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78</v>
      </c>
      <c r="BK108" s="226">
        <f>ROUND(I108*H108,2)</f>
        <v>0</v>
      </c>
      <c r="BL108" s="19" t="s">
        <v>140</v>
      </c>
      <c r="BM108" s="225" t="s">
        <v>174</v>
      </c>
    </row>
    <row r="109" s="2" customFormat="1">
      <c r="A109" s="40"/>
      <c r="B109" s="41"/>
      <c r="C109" s="42"/>
      <c r="D109" s="227" t="s">
        <v>142</v>
      </c>
      <c r="E109" s="42"/>
      <c r="F109" s="228" t="s">
        <v>175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142</v>
      </c>
      <c r="AU109" s="19" t="s">
        <v>80</v>
      </c>
    </row>
    <row r="110" s="2" customFormat="1">
      <c r="A110" s="40"/>
      <c r="B110" s="41"/>
      <c r="C110" s="42"/>
      <c r="D110" s="232" t="s">
        <v>144</v>
      </c>
      <c r="E110" s="42"/>
      <c r="F110" s="233" t="s">
        <v>176</v>
      </c>
      <c r="G110" s="42"/>
      <c r="H110" s="42"/>
      <c r="I110" s="229"/>
      <c r="J110" s="42"/>
      <c r="K110" s="42"/>
      <c r="L110" s="46"/>
      <c r="M110" s="230"/>
      <c r="N110" s="231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144</v>
      </c>
      <c r="AU110" s="19" t="s">
        <v>80</v>
      </c>
    </row>
    <row r="111" s="13" customFormat="1">
      <c r="A111" s="13"/>
      <c r="B111" s="234"/>
      <c r="C111" s="235"/>
      <c r="D111" s="232" t="s">
        <v>146</v>
      </c>
      <c r="E111" s="236" t="s">
        <v>19</v>
      </c>
      <c r="F111" s="237" t="s">
        <v>177</v>
      </c>
      <c r="G111" s="235"/>
      <c r="H111" s="238">
        <v>327</v>
      </c>
      <c r="I111" s="239"/>
      <c r="J111" s="235"/>
      <c r="K111" s="235"/>
      <c r="L111" s="240"/>
      <c r="M111" s="241"/>
      <c r="N111" s="242"/>
      <c r="O111" s="242"/>
      <c r="P111" s="242"/>
      <c r="Q111" s="242"/>
      <c r="R111" s="242"/>
      <c r="S111" s="242"/>
      <c r="T111" s="24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4" t="s">
        <v>146</v>
      </c>
      <c r="AU111" s="244" t="s">
        <v>80</v>
      </c>
      <c r="AV111" s="13" t="s">
        <v>80</v>
      </c>
      <c r="AW111" s="13" t="s">
        <v>33</v>
      </c>
      <c r="AX111" s="13" t="s">
        <v>71</v>
      </c>
      <c r="AY111" s="244" t="s">
        <v>133</v>
      </c>
    </row>
    <row r="112" s="13" customFormat="1">
      <c r="A112" s="13"/>
      <c r="B112" s="234"/>
      <c r="C112" s="235"/>
      <c r="D112" s="232" t="s">
        <v>146</v>
      </c>
      <c r="E112" s="236" t="s">
        <v>19</v>
      </c>
      <c r="F112" s="237" t="s">
        <v>170</v>
      </c>
      <c r="G112" s="235"/>
      <c r="H112" s="238">
        <v>20</v>
      </c>
      <c r="I112" s="239"/>
      <c r="J112" s="235"/>
      <c r="K112" s="235"/>
      <c r="L112" s="240"/>
      <c r="M112" s="241"/>
      <c r="N112" s="242"/>
      <c r="O112" s="242"/>
      <c r="P112" s="242"/>
      <c r="Q112" s="242"/>
      <c r="R112" s="242"/>
      <c r="S112" s="242"/>
      <c r="T112" s="24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4" t="s">
        <v>146</v>
      </c>
      <c r="AU112" s="244" t="s">
        <v>80</v>
      </c>
      <c r="AV112" s="13" t="s">
        <v>80</v>
      </c>
      <c r="AW112" s="13" t="s">
        <v>33</v>
      </c>
      <c r="AX112" s="13" t="s">
        <v>71</v>
      </c>
      <c r="AY112" s="244" t="s">
        <v>133</v>
      </c>
    </row>
    <row r="113" s="14" customFormat="1">
      <c r="A113" s="14"/>
      <c r="B113" s="245"/>
      <c r="C113" s="246"/>
      <c r="D113" s="232" t="s">
        <v>146</v>
      </c>
      <c r="E113" s="247" t="s">
        <v>19</v>
      </c>
      <c r="F113" s="248" t="s">
        <v>178</v>
      </c>
      <c r="G113" s="246"/>
      <c r="H113" s="249">
        <v>347</v>
      </c>
      <c r="I113" s="250"/>
      <c r="J113" s="246"/>
      <c r="K113" s="246"/>
      <c r="L113" s="251"/>
      <c r="M113" s="252"/>
      <c r="N113" s="253"/>
      <c r="O113" s="253"/>
      <c r="P113" s="253"/>
      <c r="Q113" s="253"/>
      <c r="R113" s="253"/>
      <c r="S113" s="253"/>
      <c r="T113" s="25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5" t="s">
        <v>146</v>
      </c>
      <c r="AU113" s="255" t="s">
        <v>80</v>
      </c>
      <c r="AV113" s="14" t="s">
        <v>140</v>
      </c>
      <c r="AW113" s="14" t="s">
        <v>33</v>
      </c>
      <c r="AX113" s="14" t="s">
        <v>78</v>
      </c>
      <c r="AY113" s="255" t="s">
        <v>133</v>
      </c>
    </row>
    <row r="114" s="2" customFormat="1" ht="44.25" customHeight="1">
      <c r="A114" s="40"/>
      <c r="B114" s="41"/>
      <c r="C114" s="214" t="s">
        <v>179</v>
      </c>
      <c r="D114" s="214" t="s">
        <v>135</v>
      </c>
      <c r="E114" s="215" t="s">
        <v>180</v>
      </c>
      <c r="F114" s="216" t="s">
        <v>181</v>
      </c>
      <c r="G114" s="217" t="s">
        <v>161</v>
      </c>
      <c r="H114" s="218">
        <v>347</v>
      </c>
      <c r="I114" s="219"/>
      <c r="J114" s="220">
        <f>ROUND(I114*H114,2)</f>
        <v>0</v>
      </c>
      <c r="K114" s="216" t="s">
        <v>139</v>
      </c>
      <c r="L114" s="46"/>
      <c r="M114" s="221" t="s">
        <v>19</v>
      </c>
      <c r="N114" s="222" t="s">
        <v>42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140</v>
      </c>
      <c r="AT114" s="225" t="s">
        <v>135</v>
      </c>
      <c r="AU114" s="225" t="s">
        <v>80</v>
      </c>
      <c r="AY114" s="19" t="s">
        <v>133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78</v>
      </c>
      <c r="BK114" s="226">
        <f>ROUND(I114*H114,2)</f>
        <v>0</v>
      </c>
      <c r="BL114" s="19" t="s">
        <v>140</v>
      </c>
      <c r="BM114" s="225" t="s">
        <v>182</v>
      </c>
    </row>
    <row r="115" s="2" customFormat="1">
      <c r="A115" s="40"/>
      <c r="B115" s="41"/>
      <c r="C115" s="42"/>
      <c r="D115" s="227" t="s">
        <v>142</v>
      </c>
      <c r="E115" s="42"/>
      <c r="F115" s="228" t="s">
        <v>183</v>
      </c>
      <c r="G115" s="42"/>
      <c r="H115" s="42"/>
      <c r="I115" s="229"/>
      <c r="J115" s="42"/>
      <c r="K115" s="42"/>
      <c r="L115" s="46"/>
      <c r="M115" s="230"/>
      <c r="N115" s="231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142</v>
      </c>
      <c r="AU115" s="19" t="s">
        <v>80</v>
      </c>
    </row>
    <row r="116" s="2" customFormat="1" ht="44.25" customHeight="1">
      <c r="A116" s="40"/>
      <c r="B116" s="41"/>
      <c r="C116" s="214" t="s">
        <v>184</v>
      </c>
      <c r="D116" s="214" t="s">
        <v>135</v>
      </c>
      <c r="E116" s="215" t="s">
        <v>185</v>
      </c>
      <c r="F116" s="216" t="s">
        <v>186</v>
      </c>
      <c r="G116" s="217" t="s">
        <v>187</v>
      </c>
      <c r="H116" s="218">
        <v>659.29999999999995</v>
      </c>
      <c r="I116" s="219"/>
      <c r="J116" s="220">
        <f>ROUND(I116*H116,2)</f>
        <v>0</v>
      </c>
      <c r="K116" s="216" t="s">
        <v>139</v>
      </c>
      <c r="L116" s="46"/>
      <c r="M116" s="221" t="s">
        <v>19</v>
      </c>
      <c r="N116" s="222" t="s">
        <v>42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140</v>
      </c>
      <c r="AT116" s="225" t="s">
        <v>135</v>
      </c>
      <c r="AU116" s="225" t="s">
        <v>80</v>
      </c>
      <c r="AY116" s="19" t="s">
        <v>133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78</v>
      </c>
      <c r="BK116" s="226">
        <f>ROUND(I116*H116,2)</f>
        <v>0</v>
      </c>
      <c r="BL116" s="19" t="s">
        <v>140</v>
      </c>
      <c r="BM116" s="225" t="s">
        <v>188</v>
      </c>
    </row>
    <row r="117" s="2" customFormat="1">
      <c r="A117" s="40"/>
      <c r="B117" s="41"/>
      <c r="C117" s="42"/>
      <c r="D117" s="227" t="s">
        <v>142</v>
      </c>
      <c r="E117" s="42"/>
      <c r="F117" s="228" t="s">
        <v>189</v>
      </c>
      <c r="G117" s="42"/>
      <c r="H117" s="42"/>
      <c r="I117" s="229"/>
      <c r="J117" s="42"/>
      <c r="K117" s="42"/>
      <c r="L117" s="46"/>
      <c r="M117" s="230"/>
      <c r="N117" s="231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142</v>
      </c>
      <c r="AU117" s="19" t="s">
        <v>80</v>
      </c>
    </row>
    <row r="118" s="2" customFormat="1">
      <c r="A118" s="40"/>
      <c r="B118" s="41"/>
      <c r="C118" s="42"/>
      <c r="D118" s="232" t="s">
        <v>144</v>
      </c>
      <c r="E118" s="42"/>
      <c r="F118" s="233" t="s">
        <v>190</v>
      </c>
      <c r="G118" s="42"/>
      <c r="H118" s="42"/>
      <c r="I118" s="229"/>
      <c r="J118" s="42"/>
      <c r="K118" s="42"/>
      <c r="L118" s="46"/>
      <c r="M118" s="230"/>
      <c r="N118" s="231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144</v>
      </c>
      <c r="AU118" s="19" t="s">
        <v>80</v>
      </c>
    </row>
    <row r="119" s="13" customFormat="1">
      <c r="A119" s="13"/>
      <c r="B119" s="234"/>
      <c r="C119" s="235"/>
      <c r="D119" s="232" t="s">
        <v>146</v>
      </c>
      <c r="E119" s="235"/>
      <c r="F119" s="237" t="s">
        <v>191</v>
      </c>
      <c r="G119" s="235"/>
      <c r="H119" s="238">
        <v>659.29999999999995</v>
      </c>
      <c r="I119" s="239"/>
      <c r="J119" s="235"/>
      <c r="K119" s="235"/>
      <c r="L119" s="240"/>
      <c r="M119" s="241"/>
      <c r="N119" s="242"/>
      <c r="O119" s="242"/>
      <c r="P119" s="242"/>
      <c r="Q119" s="242"/>
      <c r="R119" s="242"/>
      <c r="S119" s="242"/>
      <c r="T119" s="24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4" t="s">
        <v>146</v>
      </c>
      <c r="AU119" s="244" t="s">
        <v>80</v>
      </c>
      <c r="AV119" s="13" t="s">
        <v>80</v>
      </c>
      <c r="AW119" s="13" t="s">
        <v>4</v>
      </c>
      <c r="AX119" s="13" t="s">
        <v>78</v>
      </c>
      <c r="AY119" s="244" t="s">
        <v>133</v>
      </c>
    </row>
    <row r="120" s="2" customFormat="1" ht="37.8" customHeight="1">
      <c r="A120" s="40"/>
      <c r="B120" s="41"/>
      <c r="C120" s="214" t="s">
        <v>192</v>
      </c>
      <c r="D120" s="214" t="s">
        <v>135</v>
      </c>
      <c r="E120" s="215" t="s">
        <v>193</v>
      </c>
      <c r="F120" s="216" t="s">
        <v>194</v>
      </c>
      <c r="G120" s="217" t="s">
        <v>161</v>
      </c>
      <c r="H120" s="218">
        <v>347</v>
      </c>
      <c r="I120" s="219"/>
      <c r="J120" s="220">
        <f>ROUND(I120*H120,2)</f>
        <v>0</v>
      </c>
      <c r="K120" s="216" t="s">
        <v>139</v>
      </c>
      <c r="L120" s="46"/>
      <c r="M120" s="221" t="s">
        <v>19</v>
      </c>
      <c r="N120" s="222" t="s">
        <v>42</v>
      </c>
      <c r="O120" s="86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140</v>
      </c>
      <c r="AT120" s="225" t="s">
        <v>135</v>
      </c>
      <c r="AU120" s="225" t="s">
        <v>80</v>
      </c>
      <c r="AY120" s="19" t="s">
        <v>133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78</v>
      </c>
      <c r="BK120" s="226">
        <f>ROUND(I120*H120,2)</f>
        <v>0</v>
      </c>
      <c r="BL120" s="19" t="s">
        <v>140</v>
      </c>
      <c r="BM120" s="225" t="s">
        <v>195</v>
      </c>
    </row>
    <row r="121" s="2" customFormat="1">
      <c r="A121" s="40"/>
      <c r="B121" s="41"/>
      <c r="C121" s="42"/>
      <c r="D121" s="227" t="s">
        <v>142</v>
      </c>
      <c r="E121" s="42"/>
      <c r="F121" s="228" t="s">
        <v>196</v>
      </c>
      <c r="G121" s="42"/>
      <c r="H121" s="42"/>
      <c r="I121" s="229"/>
      <c r="J121" s="42"/>
      <c r="K121" s="42"/>
      <c r="L121" s="46"/>
      <c r="M121" s="230"/>
      <c r="N121" s="231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142</v>
      </c>
      <c r="AU121" s="19" t="s">
        <v>80</v>
      </c>
    </row>
    <row r="122" s="2" customFormat="1" ht="44.25" customHeight="1">
      <c r="A122" s="40"/>
      <c r="B122" s="41"/>
      <c r="C122" s="214" t="s">
        <v>197</v>
      </c>
      <c r="D122" s="214" t="s">
        <v>135</v>
      </c>
      <c r="E122" s="215" t="s">
        <v>198</v>
      </c>
      <c r="F122" s="216" t="s">
        <v>199</v>
      </c>
      <c r="G122" s="217" t="s">
        <v>161</v>
      </c>
      <c r="H122" s="218">
        <v>230</v>
      </c>
      <c r="I122" s="219"/>
      <c r="J122" s="220">
        <f>ROUND(I122*H122,2)</f>
        <v>0</v>
      </c>
      <c r="K122" s="216" t="s">
        <v>139</v>
      </c>
      <c r="L122" s="46"/>
      <c r="M122" s="221" t="s">
        <v>19</v>
      </c>
      <c r="N122" s="222" t="s">
        <v>42</v>
      </c>
      <c r="O122" s="86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140</v>
      </c>
      <c r="AT122" s="225" t="s">
        <v>135</v>
      </c>
      <c r="AU122" s="225" t="s">
        <v>80</v>
      </c>
      <c r="AY122" s="19" t="s">
        <v>133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78</v>
      </c>
      <c r="BK122" s="226">
        <f>ROUND(I122*H122,2)</f>
        <v>0</v>
      </c>
      <c r="BL122" s="19" t="s">
        <v>140</v>
      </c>
      <c r="BM122" s="225" t="s">
        <v>200</v>
      </c>
    </row>
    <row r="123" s="2" customFormat="1">
      <c r="A123" s="40"/>
      <c r="B123" s="41"/>
      <c r="C123" s="42"/>
      <c r="D123" s="227" t="s">
        <v>142</v>
      </c>
      <c r="E123" s="42"/>
      <c r="F123" s="228" t="s">
        <v>201</v>
      </c>
      <c r="G123" s="42"/>
      <c r="H123" s="42"/>
      <c r="I123" s="229"/>
      <c r="J123" s="42"/>
      <c r="K123" s="42"/>
      <c r="L123" s="46"/>
      <c r="M123" s="230"/>
      <c r="N123" s="231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142</v>
      </c>
      <c r="AU123" s="19" t="s">
        <v>80</v>
      </c>
    </row>
    <row r="124" s="13" customFormat="1">
      <c r="A124" s="13"/>
      <c r="B124" s="234"/>
      <c r="C124" s="235"/>
      <c r="D124" s="232" t="s">
        <v>146</v>
      </c>
      <c r="E124" s="236" t="s">
        <v>19</v>
      </c>
      <c r="F124" s="237" t="s">
        <v>202</v>
      </c>
      <c r="G124" s="235"/>
      <c r="H124" s="238">
        <v>210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4" t="s">
        <v>146</v>
      </c>
      <c r="AU124" s="244" t="s">
        <v>80</v>
      </c>
      <c r="AV124" s="13" t="s">
        <v>80</v>
      </c>
      <c r="AW124" s="13" t="s">
        <v>33</v>
      </c>
      <c r="AX124" s="13" t="s">
        <v>71</v>
      </c>
      <c r="AY124" s="244" t="s">
        <v>133</v>
      </c>
    </row>
    <row r="125" s="13" customFormat="1">
      <c r="A125" s="13"/>
      <c r="B125" s="234"/>
      <c r="C125" s="235"/>
      <c r="D125" s="232" t="s">
        <v>146</v>
      </c>
      <c r="E125" s="236" t="s">
        <v>19</v>
      </c>
      <c r="F125" s="237" t="s">
        <v>203</v>
      </c>
      <c r="G125" s="235"/>
      <c r="H125" s="238">
        <v>20</v>
      </c>
      <c r="I125" s="239"/>
      <c r="J125" s="235"/>
      <c r="K125" s="235"/>
      <c r="L125" s="240"/>
      <c r="M125" s="241"/>
      <c r="N125" s="242"/>
      <c r="O125" s="242"/>
      <c r="P125" s="242"/>
      <c r="Q125" s="242"/>
      <c r="R125" s="242"/>
      <c r="S125" s="242"/>
      <c r="T125" s="24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4" t="s">
        <v>146</v>
      </c>
      <c r="AU125" s="244" t="s">
        <v>80</v>
      </c>
      <c r="AV125" s="13" t="s">
        <v>80</v>
      </c>
      <c r="AW125" s="13" t="s">
        <v>33</v>
      </c>
      <c r="AX125" s="13" t="s">
        <v>71</v>
      </c>
      <c r="AY125" s="244" t="s">
        <v>133</v>
      </c>
    </row>
    <row r="126" s="14" customFormat="1">
      <c r="A126" s="14"/>
      <c r="B126" s="245"/>
      <c r="C126" s="246"/>
      <c r="D126" s="232" t="s">
        <v>146</v>
      </c>
      <c r="E126" s="247" t="s">
        <v>19</v>
      </c>
      <c r="F126" s="248" t="s">
        <v>178</v>
      </c>
      <c r="G126" s="246"/>
      <c r="H126" s="249">
        <v>230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5" t="s">
        <v>146</v>
      </c>
      <c r="AU126" s="255" t="s">
        <v>80</v>
      </c>
      <c r="AV126" s="14" t="s">
        <v>140</v>
      </c>
      <c r="AW126" s="14" t="s">
        <v>33</v>
      </c>
      <c r="AX126" s="14" t="s">
        <v>78</v>
      </c>
      <c r="AY126" s="255" t="s">
        <v>133</v>
      </c>
    </row>
    <row r="127" s="2" customFormat="1" ht="16.5" customHeight="1">
      <c r="A127" s="40"/>
      <c r="B127" s="41"/>
      <c r="C127" s="256" t="s">
        <v>204</v>
      </c>
      <c r="D127" s="256" t="s">
        <v>205</v>
      </c>
      <c r="E127" s="257" t="s">
        <v>206</v>
      </c>
      <c r="F127" s="258" t="s">
        <v>207</v>
      </c>
      <c r="G127" s="259" t="s">
        <v>187</v>
      </c>
      <c r="H127" s="260">
        <v>399</v>
      </c>
      <c r="I127" s="261"/>
      <c r="J127" s="262">
        <f>ROUND(I127*H127,2)</f>
        <v>0</v>
      </c>
      <c r="K127" s="258" t="s">
        <v>139</v>
      </c>
      <c r="L127" s="263"/>
      <c r="M127" s="264" t="s">
        <v>19</v>
      </c>
      <c r="N127" s="265" t="s">
        <v>42</v>
      </c>
      <c r="O127" s="86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184</v>
      </c>
      <c r="AT127" s="225" t="s">
        <v>205</v>
      </c>
      <c r="AU127" s="225" t="s">
        <v>80</v>
      </c>
      <c r="AY127" s="19" t="s">
        <v>133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78</v>
      </c>
      <c r="BK127" s="226">
        <f>ROUND(I127*H127,2)</f>
        <v>0</v>
      </c>
      <c r="BL127" s="19" t="s">
        <v>140</v>
      </c>
      <c r="BM127" s="225" t="s">
        <v>208</v>
      </c>
    </row>
    <row r="128" s="2" customFormat="1">
      <c r="A128" s="40"/>
      <c r="B128" s="41"/>
      <c r="C128" s="42"/>
      <c r="D128" s="232" t="s">
        <v>144</v>
      </c>
      <c r="E128" s="42"/>
      <c r="F128" s="233" t="s">
        <v>209</v>
      </c>
      <c r="G128" s="42"/>
      <c r="H128" s="42"/>
      <c r="I128" s="229"/>
      <c r="J128" s="42"/>
      <c r="K128" s="42"/>
      <c r="L128" s="46"/>
      <c r="M128" s="230"/>
      <c r="N128" s="231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144</v>
      </c>
      <c r="AU128" s="19" t="s">
        <v>80</v>
      </c>
    </row>
    <row r="129" s="13" customFormat="1">
      <c r="A129" s="13"/>
      <c r="B129" s="234"/>
      <c r="C129" s="235"/>
      <c r="D129" s="232" t="s">
        <v>146</v>
      </c>
      <c r="E129" s="236" t="s">
        <v>19</v>
      </c>
      <c r="F129" s="237" t="s">
        <v>202</v>
      </c>
      <c r="G129" s="235"/>
      <c r="H129" s="238">
        <v>210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146</v>
      </c>
      <c r="AU129" s="244" t="s">
        <v>80</v>
      </c>
      <c r="AV129" s="13" t="s">
        <v>80</v>
      </c>
      <c r="AW129" s="13" t="s">
        <v>33</v>
      </c>
      <c r="AX129" s="13" t="s">
        <v>78</v>
      </c>
      <c r="AY129" s="244" t="s">
        <v>133</v>
      </c>
    </row>
    <row r="130" s="13" customFormat="1">
      <c r="A130" s="13"/>
      <c r="B130" s="234"/>
      <c r="C130" s="235"/>
      <c r="D130" s="232" t="s">
        <v>146</v>
      </c>
      <c r="E130" s="235"/>
      <c r="F130" s="237" t="s">
        <v>210</v>
      </c>
      <c r="G130" s="235"/>
      <c r="H130" s="238">
        <v>399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146</v>
      </c>
      <c r="AU130" s="244" t="s">
        <v>80</v>
      </c>
      <c r="AV130" s="13" t="s">
        <v>80</v>
      </c>
      <c r="AW130" s="13" t="s">
        <v>4</v>
      </c>
      <c r="AX130" s="13" t="s">
        <v>78</v>
      </c>
      <c r="AY130" s="244" t="s">
        <v>133</v>
      </c>
    </row>
    <row r="131" s="2" customFormat="1" ht="16.5" customHeight="1">
      <c r="A131" s="40"/>
      <c r="B131" s="41"/>
      <c r="C131" s="256" t="s">
        <v>8</v>
      </c>
      <c r="D131" s="256" t="s">
        <v>205</v>
      </c>
      <c r="E131" s="257" t="s">
        <v>211</v>
      </c>
      <c r="F131" s="258" t="s">
        <v>212</v>
      </c>
      <c r="G131" s="259" t="s">
        <v>187</v>
      </c>
      <c r="H131" s="260">
        <v>38</v>
      </c>
      <c r="I131" s="261"/>
      <c r="J131" s="262">
        <f>ROUND(I131*H131,2)</f>
        <v>0</v>
      </c>
      <c r="K131" s="258" t="s">
        <v>139</v>
      </c>
      <c r="L131" s="263"/>
      <c r="M131" s="264" t="s">
        <v>19</v>
      </c>
      <c r="N131" s="265" t="s">
        <v>42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184</v>
      </c>
      <c r="AT131" s="225" t="s">
        <v>205</v>
      </c>
      <c r="AU131" s="225" t="s">
        <v>80</v>
      </c>
      <c r="AY131" s="19" t="s">
        <v>133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78</v>
      </c>
      <c r="BK131" s="226">
        <f>ROUND(I131*H131,2)</f>
        <v>0</v>
      </c>
      <c r="BL131" s="19" t="s">
        <v>140</v>
      </c>
      <c r="BM131" s="225" t="s">
        <v>213</v>
      </c>
    </row>
    <row r="132" s="2" customFormat="1">
      <c r="A132" s="40"/>
      <c r="B132" s="41"/>
      <c r="C132" s="42"/>
      <c r="D132" s="232" t="s">
        <v>144</v>
      </c>
      <c r="E132" s="42"/>
      <c r="F132" s="233" t="s">
        <v>209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144</v>
      </c>
      <c r="AU132" s="19" t="s">
        <v>80</v>
      </c>
    </row>
    <row r="133" s="13" customFormat="1">
      <c r="A133" s="13"/>
      <c r="B133" s="234"/>
      <c r="C133" s="235"/>
      <c r="D133" s="232" t="s">
        <v>146</v>
      </c>
      <c r="E133" s="236" t="s">
        <v>19</v>
      </c>
      <c r="F133" s="237" t="s">
        <v>203</v>
      </c>
      <c r="G133" s="235"/>
      <c r="H133" s="238">
        <v>20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146</v>
      </c>
      <c r="AU133" s="244" t="s">
        <v>80</v>
      </c>
      <c r="AV133" s="13" t="s">
        <v>80</v>
      </c>
      <c r="AW133" s="13" t="s">
        <v>33</v>
      </c>
      <c r="AX133" s="13" t="s">
        <v>78</v>
      </c>
      <c r="AY133" s="244" t="s">
        <v>133</v>
      </c>
    </row>
    <row r="134" s="13" customFormat="1">
      <c r="A134" s="13"/>
      <c r="B134" s="234"/>
      <c r="C134" s="235"/>
      <c r="D134" s="232" t="s">
        <v>146</v>
      </c>
      <c r="E134" s="235"/>
      <c r="F134" s="237" t="s">
        <v>214</v>
      </c>
      <c r="G134" s="235"/>
      <c r="H134" s="238">
        <v>38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146</v>
      </c>
      <c r="AU134" s="244" t="s">
        <v>80</v>
      </c>
      <c r="AV134" s="13" t="s">
        <v>80</v>
      </c>
      <c r="AW134" s="13" t="s">
        <v>4</v>
      </c>
      <c r="AX134" s="13" t="s">
        <v>78</v>
      </c>
      <c r="AY134" s="244" t="s">
        <v>133</v>
      </c>
    </row>
    <row r="135" s="2" customFormat="1" ht="37.8" customHeight="1">
      <c r="A135" s="40"/>
      <c r="B135" s="41"/>
      <c r="C135" s="214" t="s">
        <v>215</v>
      </c>
      <c r="D135" s="214" t="s">
        <v>135</v>
      </c>
      <c r="E135" s="215" t="s">
        <v>216</v>
      </c>
      <c r="F135" s="216" t="s">
        <v>217</v>
      </c>
      <c r="G135" s="217" t="s">
        <v>138</v>
      </c>
      <c r="H135" s="218">
        <v>1090</v>
      </c>
      <c r="I135" s="219"/>
      <c r="J135" s="220">
        <f>ROUND(I135*H135,2)</f>
        <v>0</v>
      </c>
      <c r="K135" s="216" t="s">
        <v>139</v>
      </c>
      <c r="L135" s="46"/>
      <c r="M135" s="221" t="s">
        <v>19</v>
      </c>
      <c r="N135" s="222" t="s">
        <v>42</v>
      </c>
      <c r="O135" s="86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5" t="s">
        <v>140</v>
      </c>
      <c r="AT135" s="225" t="s">
        <v>135</v>
      </c>
      <c r="AU135" s="225" t="s">
        <v>80</v>
      </c>
      <c r="AY135" s="19" t="s">
        <v>133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9" t="s">
        <v>78</v>
      </c>
      <c r="BK135" s="226">
        <f>ROUND(I135*H135,2)</f>
        <v>0</v>
      </c>
      <c r="BL135" s="19" t="s">
        <v>140</v>
      </c>
      <c r="BM135" s="225" t="s">
        <v>218</v>
      </c>
    </row>
    <row r="136" s="2" customFormat="1">
      <c r="A136" s="40"/>
      <c r="B136" s="41"/>
      <c r="C136" s="42"/>
      <c r="D136" s="227" t="s">
        <v>142</v>
      </c>
      <c r="E136" s="42"/>
      <c r="F136" s="228" t="s">
        <v>219</v>
      </c>
      <c r="G136" s="42"/>
      <c r="H136" s="42"/>
      <c r="I136" s="229"/>
      <c r="J136" s="42"/>
      <c r="K136" s="42"/>
      <c r="L136" s="46"/>
      <c r="M136" s="230"/>
      <c r="N136" s="231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142</v>
      </c>
      <c r="AU136" s="19" t="s">
        <v>80</v>
      </c>
    </row>
    <row r="137" s="2" customFormat="1" ht="33" customHeight="1">
      <c r="A137" s="40"/>
      <c r="B137" s="41"/>
      <c r="C137" s="214" t="s">
        <v>220</v>
      </c>
      <c r="D137" s="214" t="s">
        <v>135</v>
      </c>
      <c r="E137" s="215" t="s">
        <v>221</v>
      </c>
      <c r="F137" s="216" t="s">
        <v>222</v>
      </c>
      <c r="G137" s="217" t="s">
        <v>138</v>
      </c>
      <c r="H137" s="218">
        <v>2793.75</v>
      </c>
      <c r="I137" s="219"/>
      <c r="J137" s="220">
        <f>ROUND(I137*H137,2)</f>
        <v>0</v>
      </c>
      <c r="K137" s="216" t="s">
        <v>139</v>
      </c>
      <c r="L137" s="46"/>
      <c r="M137" s="221" t="s">
        <v>19</v>
      </c>
      <c r="N137" s="222" t="s">
        <v>42</v>
      </c>
      <c r="O137" s="86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140</v>
      </c>
      <c r="AT137" s="225" t="s">
        <v>135</v>
      </c>
      <c r="AU137" s="225" t="s">
        <v>80</v>
      </c>
      <c r="AY137" s="19" t="s">
        <v>133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9" t="s">
        <v>78</v>
      </c>
      <c r="BK137" s="226">
        <f>ROUND(I137*H137,2)</f>
        <v>0</v>
      </c>
      <c r="BL137" s="19" t="s">
        <v>140</v>
      </c>
      <c r="BM137" s="225" t="s">
        <v>223</v>
      </c>
    </row>
    <row r="138" s="2" customFormat="1">
      <c r="A138" s="40"/>
      <c r="B138" s="41"/>
      <c r="C138" s="42"/>
      <c r="D138" s="227" t="s">
        <v>142</v>
      </c>
      <c r="E138" s="42"/>
      <c r="F138" s="228" t="s">
        <v>224</v>
      </c>
      <c r="G138" s="42"/>
      <c r="H138" s="42"/>
      <c r="I138" s="229"/>
      <c r="J138" s="42"/>
      <c r="K138" s="42"/>
      <c r="L138" s="46"/>
      <c r="M138" s="230"/>
      <c r="N138" s="231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142</v>
      </c>
      <c r="AU138" s="19" t="s">
        <v>80</v>
      </c>
    </row>
    <row r="139" s="13" customFormat="1">
      <c r="A139" s="13"/>
      <c r="B139" s="234"/>
      <c r="C139" s="235"/>
      <c r="D139" s="232" t="s">
        <v>146</v>
      </c>
      <c r="E139" s="236" t="s">
        <v>19</v>
      </c>
      <c r="F139" s="237" t="s">
        <v>225</v>
      </c>
      <c r="G139" s="235"/>
      <c r="H139" s="238">
        <v>2235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146</v>
      </c>
      <c r="AU139" s="244" t="s">
        <v>80</v>
      </c>
      <c r="AV139" s="13" t="s">
        <v>80</v>
      </c>
      <c r="AW139" s="13" t="s">
        <v>33</v>
      </c>
      <c r="AX139" s="13" t="s">
        <v>78</v>
      </c>
      <c r="AY139" s="244" t="s">
        <v>133</v>
      </c>
    </row>
    <row r="140" s="13" customFormat="1">
      <c r="A140" s="13"/>
      <c r="B140" s="234"/>
      <c r="C140" s="235"/>
      <c r="D140" s="232" t="s">
        <v>146</v>
      </c>
      <c r="E140" s="235"/>
      <c r="F140" s="237" t="s">
        <v>226</v>
      </c>
      <c r="G140" s="235"/>
      <c r="H140" s="238">
        <v>2793.75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146</v>
      </c>
      <c r="AU140" s="244" t="s">
        <v>80</v>
      </c>
      <c r="AV140" s="13" t="s">
        <v>80</v>
      </c>
      <c r="AW140" s="13" t="s">
        <v>4</v>
      </c>
      <c r="AX140" s="13" t="s">
        <v>78</v>
      </c>
      <c r="AY140" s="244" t="s">
        <v>133</v>
      </c>
    </row>
    <row r="141" s="2" customFormat="1" ht="37.8" customHeight="1">
      <c r="A141" s="40"/>
      <c r="B141" s="41"/>
      <c r="C141" s="214" t="s">
        <v>227</v>
      </c>
      <c r="D141" s="214" t="s">
        <v>135</v>
      </c>
      <c r="E141" s="215" t="s">
        <v>228</v>
      </c>
      <c r="F141" s="216" t="s">
        <v>229</v>
      </c>
      <c r="G141" s="217" t="s">
        <v>138</v>
      </c>
      <c r="H141" s="218">
        <v>800</v>
      </c>
      <c r="I141" s="219"/>
      <c r="J141" s="220">
        <f>ROUND(I141*H141,2)</f>
        <v>0</v>
      </c>
      <c r="K141" s="216" t="s">
        <v>139</v>
      </c>
      <c r="L141" s="46"/>
      <c r="M141" s="221" t="s">
        <v>19</v>
      </c>
      <c r="N141" s="222" t="s">
        <v>42</v>
      </c>
      <c r="O141" s="86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5" t="s">
        <v>140</v>
      </c>
      <c r="AT141" s="225" t="s">
        <v>135</v>
      </c>
      <c r="AU141" s="225" t="s">
        <v>80</v>
      </c>
      <c r="AY141" s="19" t="s">
        <v>133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9" t="s">
        <v>78</v>
      </c>
      <c r="BK141" s="226">
        <f>ROUND(I141*H141,2)</f>
        <v>0</v>
      </c>
      <c r="BL141" s="19" t="s">
        <v>140</v>
      </c>
      <c r="BM141" s="225" t="s">
        <v>230</v>
      </c>
    </row>
    <row r="142" s="2" customFormat="1">
      <c r="A142" s="40"/>
      <c r="B142" s="41"/>
      <c r="C142" s="42"/>
      <c r="D142" s="227" t="s">
        <v>142</v>
      </c>
      <c r="E142" s="42"/>
      <c r="F142" s="228" t="s">
        <v>231</v>
      </c>
      <c r="G142" s="42"/>
      <c r="H142" s="42"/>
      <c r="I142" s="229"/>
      <c r="J142" s="42"/>
      <c r="K142" s="42"/>
      <c r="L142" s="46"/>
      <c r="M142" s="230"/>
      <c r="N142" s="231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142</v>
      </c>
      <c r="AU142" s="19" t="s">
        <v>80</v>
      </c>
    </row>
    <row r="143" s="2" customFormat="1" ht="16.5" customHeight="1">
      <c r="A143" s="40"/>
      <c r="B143" s="41"/>
      <c r="C143" s="256" t="s">
        <v>232</v>
      </c>
      <c r="D143" s="256" t="s">
        <v>205</v>
      </c>
      <c r="E143" s="257" t="s">
        <v>233</v>
      </c>
      <c r="F143" s="258" t="s">
        <v>234</v>
      </c>
      <c r="G143" s="259" t="s">
        <v>235</v>
      </c>
      <c r="H143" s="260">
        <v>40</v>
      </c>
      <c r="I143" s="261"/>
      <c r="J143" s="262">
        <f>ROUND(I143*H143,2)</f>
        <v>0</v>
      </c>
      <c r="K143" s="258" t="s">
        <v>139</v>
      </c>
      <c r="L143" s="263"/>
      <c r="M143" s="264" t="s">
        <v>19</v>
      </c>
      <c r="N143" s="265" t="s">
        <v>42</v>
      </c>
      <c r="O143" s="86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184</v>
      </c>
      <c r="AT143" s="225" t="s">
        <v>205</v>
      </c>
      <c r="AU143" s="225" t="s">
        <v>80</v>
      </c>
      <c r="AY143" s="19" t="s">
        <v>133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78</v>
      </c>
      <c r="BK143" s="226">
        <f>ROUND(I143*H143,2)</f>
        <v>0</v>
      </c>
      <c r="BL143" s="19" t="s">
        <v>140</v>
      </c>
      <c r="BM143" s="225" t="s">
        <v>236</v>
      </c>
    </row>
    <row r="144" s="13" customFormat="1">
      <c r="A144" s="13"/>
      <c r="B144" s="234"/>
      <c r="C144" s="235"/>
      <c r="D144" s="232" t="s">
        <v>146</v>
      </c>
      <c r="E144" s="235"/>
      <c r="F144" s="237" t="s">
        <v>237</v>
      </c>
      <c r="G144" s="235"/>
      <c r="H144" s="238">
        <v>40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146</v>
      </c>
      <c r="AU144" s="244" t="s">
        <v>80</v>
      </c>
      <c r="AV144" s="13" t="s">
        <v>80</v>
      </c>
      <c r="AW144" s="13" t="s">
        <v>4</v>
      </c>
      <c r="AX144" s="13" t="s">
        <v>78</v>
      </c>
      <c r="AY144" s="244" t="s">
        <v>133</v>
      </c>
    </row>
    <row r="145" s="2" customFormat="1" ht="37.8" customHeight="1">
      <c r="A145" s="40"/>
      <c r="B145" s="41"/>
      <c r="C145" s="214" t="s">
        <v>238</v>
      </c>
      <c r="D145" s="214" t="s">
        <v>135</v>
      </c>
      <c r="E145" s="215" t="s">
        <v>239</v>
      </c>
      <c r="F145" s="216" t="s">
        <v>240</v>
      </c>
      <c r="G145" s="217" t="s">
        <v>138</v>
      </c>
      <c r="H145" s="218">
        <v>800</v>
      </c>
      <c r="I145" s="219"/>
      <c r="J145" s="220">
        <f>ROUND(I145*H145,2)</f>
        <v>0</v>
      </c>
      <c r="K145" s="216" t="s">
        <v>139</v>
      </c>
      <c r="L145" s="46"/>
      <c r="M145" s="221" t="s">
        <v>19</v>
      </c>
      <c r="N145" s="222" t="s">
        <v>42</v>
      </c>
      <c r="O145" s="86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140</v>
      </c>
      <c r="AT145" s="225" t="s">
        <v>135</v>
      </c>
      <c r="AU145" s="225" t="s">
        <v>80</v>
      </c>
      <c r="AY145" s="19" t="s">
        <v>133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78</v>
      </c>
      <c r="BK145" s="226">
        <f>ROUND(I145*H145,2)</f>
        <v>0</v>
      </c>
      <c r="BL145" s="19" t="s">
        <v>140</v>
      </c>
      <c r="BM145" s="225" t="s">
        <v>241</v>
      </c>
    </row>
    <row r="146" s="2" customFormat="1">
      <c r="A146" s="40"/>
      <c r="B146" s="41"/>
      <c r="C146" s="42"/>
      <c r="D146" s="227" t="s">
        <v>142</v>
      </c>
      <c r="E146" s="42"/>
      <c r="F146" s="228" t="s">
        <v>242</v>
      </c>
      <c r="G146" s="42"/>
      <c r="H146" s="42"/>
      <c r="I146" s="229"/>
      <c r="J146" s="42"/>
      <c r="K146" s="42"/>
      <c r="L146" s="46"/>
      <c r="M146" s="230"/>
      <c r="N146" s="231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142</v>
      </c>
      <c r="AU146" s="19" t="s">
        <v>80</v>
      </c>
    </row>
    <row r="147" s="2" customFormat="1" ht="16.5" customHeight="1">
      <c r="A147" s="40"/>
      <c r="B147" s="41"/>
      <c r="C147" s="256" t="s">
        <v>243</v>
      </c>
      <c r="D147" s="256" t="s">
        <v>205</v>
      </c>
      <c r="E147" s="257" t="s">
        <v>244</v>
      </c>
      <c r="F147" s="258" t="s">
        <v>245</v>
      </c>
      <c r="G147" s="259" t="s">
        <v>161</v>
      </c>
      <c r="H147" s="260">
        <v>120</v>
      </c>
      <c r="I147" s="261"/>
      <c r="J147" s="262">
        <f>ROUND(I147*H147,2)</f>
        <v>0</v>
      </c>
      <c r="K147" s="258" t="s">
        <v>139</v>
      </c>
      <c r="L147" s="263"/>
      <c r="M147" s="264" t="s">
        <v>19</v>
      </c>
      <c r="N147" s="265" t="s">
        <v>42</v>
      </c>
      <c r="O147" s="86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184</v>
      </c>
      <c r="AT147" s="225" t="s">
        <v>205</v>
      </c>
      <c r="AU147" s="225" t="s">
        <v>80</v>
      </c>
      <c r="AY147" s="19" t="s">
        <v>133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78</v>
      </c>
      <c r="BK147" s="226">
        <f>ROUND(I147*H147,2)</f>
        <v>0</v>
      </c>
      <c r="BL147" s="19" t="s">
        <v>140</v>
      </c>
      <c r="BM147" s="225" t="s">
        <v>246</v>
      </c>
    </row>
    <row r="148" s="13" customFormat="1">
      <c r="A148" s="13"/>
      <c r="B148" s="234"/>
      <c r="C148" s="235"/>
      <c r="D148" s="232" t="s">
        <v>146</v>
      </c>
      <c r="E148" s="235"/>
      <c r="F148" s="237" t="s">
        <v>247</v>
      </c>
      <c r="G148" s="235"/>
      <c r="H148" s="238">
        <v>120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146</v>
      </c>
      <c r="AU148" s="244" t="s">
        <v>80</v>
      </c>
      <c r="AV148" s="13" t="s">
        <v>80</v>
      </c>
      <c r="AW148" s="13" t="s">
        <v>4</v>
      </c>
      <c r="AX148" s="13" t="s">
        <v>78</v>
      </c>
      <c r="AY148" s="244" t="s">
        <v>133</v>
      </c>
    </row>
    <row r="149" s="2" customFormat="1" ht="24.15" customHeight="1">
      <c r="A149" s="40"/>
      <c r="B149" s="41"/>
      <c r="C149" s="214" t="s">
        <v>248</v>
      </c>
      <c r="D149" s="214" t="s">
        <v>135</v>
      </c>
      <c r="E149" s="215" t="s">
        <v>249</v>
      </c>
      <c r="F149" s="216" t="s">
        <v>250</v>
      </c>
      <c r="G149" s="217" t="s">
        <v>138</v>
      </c>
      <c r="H149" s="218">
        <v>800</v>
      </c>
      <c r="I149" s="219"/>
      <c r="J149" s="220">
        <f>ROUND(I149*H149,2)</f>
        <v>0</v>
      </c>
      <c r="K149" s="216" t="s">
        <v>139</v>
      </c>
      <c r="L149" s="46"/>
      <c r="M149" s="221" t="s">
        <v>19</v>
      </c>
      <c r="N149" s="222" t="s">
        <v>42</v>
      </c>
      <c r="O149" s="86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140</v>
      </c>
      <c r="AT149" s="225" t="s">
        <v>135</v>
      </c>
      <c r="AU149" s="225" t="s">
        <v>80</v>
      </c>
      <c r="AY149" s="19" t="s">
        <v>133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78</v>
      </c>
      <c r="BK149" s="226">
        <f>ROUND(I149*H149,2)</f>
        <v>0</v>
      </c>
      <c r="BL149" s="19" t="s">
        <v>140</v>
      </c>
      <c r="BM149" s="225" t="s">
        <v>251</v>
      </c>
    </row>
    <row r="150" s="2" customFormat="1">
      <c r="A150" s="40"/>
      <c r="B150" s="41"/>
      <c r="C150" s="42"/>
      <c r="D150" s="227" t="s">
        <v>142</v>
      </c>
      <c r="E150" s="42"/>
      <c r="F150" s="228" t="s">
        <v>252</v>
      </c>
      <c r="G150" s="42"/>
      <c r="H150" s="42"/>
      <c r="I150" s="229"/>
      <c r="J150" s="42"/>
      <c r="K150" s="42"/>
      <c r="L150" s="46"/>
      <c r="M150" s="230"/>
      <c r="N150" s="231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142</v>
      </c>
      <c r="AU150" s="19" t="s">
        <v>80</v>
      </c>
    </row>
    <row r="151" s="2" customFormat="1" ht="21.75" customHeight="1">
      <c r="A151" s="40"/>
      <c r="B151" s="41"/>
      <c r="C151" s="214" t="s">
        <v>253</v>
      </c>
      <c r="D151" s="214" t="s">
        <v>135</v>
      </c>
      <c r="E151" s="215" t="s">
        <v>254</v>
      </c>
      <c r="F151" s="216" t="s">
        <v>255</v>
      </c>
      <c r="G151" s="217" t="s">
        <v>138</v>
      </c>
      <c r="H151" s="218">
        <v>800</v>
      </c>
      <c r="I151" s="219"/>
      <c r="J151" s="220">
        <f>ROUND(I151*H151,2)</f>
        <v>0</v>
      </c>
      <c r="K151" s="216" t="s">
        <v>139</v>
      </c>
      <c r="L151" s="46"/>
      <c r="M151" s="221" t="s">
        <v>19</v>
      </c>
      <c r="N151" s="222" t="s">
        <v>42</v>
      </c>
      <c r="O151" s="86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140</v>
      </c>
      <c r="AT151" s="225" t="s">
        <v>135</v>
      </c>
      <c r="AU151" s="225" t="s">
        <v>80</v>
      </c>
      <c r="AY151" s="19" t="s">
        <v>133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9" t="s">
        <v>78</v>
      </c>
      <c r="BK151" s="226">
        <f>ROUND(I151*H151,2)</f>
        <v>0</v>
      </c>
      <c r="BL151" s="19" t="s">
        <v>140</v>
      </c>
      <c r="BM151" s="225" t="s">
        <v>256</v>
      </c>
    </row>
    <row r="152" s="2" customFormat="1">
      <c r="A152" s="40"/>
      <c r="B152" s="41"/>
      <c r="C152" s="42"/>
      <c r="D152" s="227" t="s">
        <v>142</v>
      </c>
      <c r="E152" s="42"/>
      <c r="F152" s="228" t="s">
        <v>257</v>
      </c>
      <c r="G152" s="42"/>
      <c r="H152" s="42"/>
      <c r="I152" s="229"/>
      <c r="J152" s="42"/>
      <c r="K152" s="42"/>
      <c r="L152" s="46"/>
      <c r="M152" s="230"/>
      <c r="N152" s="231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142</v>
      </c>
      <c r="AU152" s="19" t="s">
        <v>80</v>
      </c>
    </row>
    <row r="153" s="12" customFormat="1" ht="22.8" customHeight="1">
      <c r="A153" s="12"/>
      <c r="B153" s="198"/>
      <c r="C153" s="199"/>
      <c r="D153" s="200" t="s">
        <v>70</v>
      </c>
      <c r="E153" s="212" t="s">
        <v>80</v>
      </c>
      <c r="F153" s="212" t="s">
        <v>258</v>
      </c>
      <c r="G153" s="199"/>
      <c r="H153" s="199"/>
      <c r="I153" s="202"/>
      <c r="J153" s="213">
        <f>BK153</f>
        <v>0</v>
      </c>
      <c r="K153" s="199"/>
      <c r="L153" s="204"/>
      <c r="M153" s="205"/>
      <c r="N153" s="206"/>
      <c r="O153" s="206"/>
      <c r="P153" s="207">
        <f>SUM(P154:P159)</f>
        <v>0</v>
      </c>
      <c r="Q153" s="206"/>
      <c r="R153" s="207">
        <f>SUM(R154:R159)</f>
        <v>23.559858207600001</v>
      </c>
      <c r="S153" s="206"/>
      <c r="T153" s="208">
        <f>SUM(T154:T159)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9" t="s">
        <v>78</v>
      </c>
      <c r="AT153" s="210" t="s">
        <v>70</v>
      </c>
      <c r="AU153" s="210" t="s">
        <v>78</v>
      </c>
      <c r="AY153" s="209" t="s">
        <v>133</v>
      </c>
      <c r="BK153" s="211">
        <f>SUM(BK154:BK159)</f>
        <v>0</v>
      </c>
    </row>
    <row r="154" s="2" customFormat="1" ht="55.5" customHeight="1">
      <c r="A154" s="40"/>
      <c r="B154" s="41"/>
      <c r="C154" s="214" t="s">
        <v>7</v>
      </c>
      <c r="D154" s="214" t="s">
        <v>135</v>
      </c>
      <c r="E154" s="215" t="s">
        <v>259</v>
      </c>
      <c r="F154" s="216" t="s">
        <v>260</v>
      </c>
      <c r="G154" s="217" t="s">
        <v>261</v>
      </c>
      <c r="H154" s="218">
        <v>23</v>
      </c>
      <c r="I154" s="219"/>
      <c r="J154" s="220">
        <f>ROUND(I154*H154,2)</f>
        <v>0</v>
      </c>
      <c r="K154" s="216" t="s">
        <v>139</v>
      </c>
      <c r="L154" s="46"/>
      <c r="M154" s="221" t="s">
        <v>19</v>
      </c>
      <c r="N154" s="222" t="s">
        <v>42</v>
      </c>
      <c r="O154" s="86"/>
      <c r="P154" s="223">
        <f>O154*H154</f>
        <v>0</v>
      </c>
      <c r="Q154" s="223">
        <v>0.27378000000000002</v>
      </c>
      <c r="R154" s="223">
        <f>Q154*H154</f>
        <v>6.2969400000000002</v>
      </c>
      <c r="S154" s="223">
        <v>0</v>
      </c>
      <c r="T154" s="22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140</v>
      </c>
      <c r="AT154" s="225" t="s">
        <v>135</v>
      </c>
      <c r="AU154" s="225" t="s">
        <v>80</v>
      </c>
      <c r="AY154" s="19" t="s">
        <v>133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78</v>
      </c>
      <c r="BK154" s="226">
        <f>ROUND(I154*H154,2)</f>
        <v>0</v>
      </c>
      <c r="BL154" s="19" t="s">
        <v>140</v>
      </c>
      <c r="BM154" s="225" t="s">
        <v>262</v>
      </c>
    </row>
    <row r="155" s="2" customFormat="1">
      <c r="A155" s="40"/>
      <c r="B155" s="41"/>
      <c r="C155" s="42"/>
      <c r="D155" s="227" t="s">
        <v>142</v>
      </c>
      <c r="E155" s="42"/>
      <c r="F155" s="228" t="s">
        <v>263</v>
      </c>
      <c r="G155" s="42"/>
      <c r="H155" s="42"/>
      <c r="I155" s="229"/>
      <c r="J155" s="42"/>
      <c r="K155" s="42"/>
      <c r="L155" s="46"/>
      <c r="M155" s="230"/>
      <c r="N155" s="231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142</v>
      </c>
      <c r="AU155" s="19" t="s">
        <v>80</v>
      </c>
    </row>
    <row r="156" s="13" customFormat="1">
      <c r="A156" s="13"/>
      <c r="B156" s="234"/>
      <c r="C156" s="235"/>
      <c r="D156" s="232" t="s">
        <v>146</v>
      </c>
      <c r="E156" s="236" t="s">
        <v>19</v>
      </c>
      <c r="F156" s="237" t="s">
        <v>264</v>
      </c>
      <c r="G156" s="235"/>
      <c r="H156" s="238">
        <v>23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146</v>
      </c>
      <c r="AU156" s="244" t="s">
        <v>80</v>
      </c>
      <c r="AV156" s="13" t="s">
        <v>80</v>
      </c>
      <c r="AW156" s="13" t="s">
        <v>33</v>
      </c>
      <c r="AX156" s="13" t="s">
        <v>78</v>
      </c>
      <c r="AY156" s="244" t="s">
        <v>133</v>
      </c>
    </row>
    <row r="157" s="2" customFormat="1" ht="24.15" customHeight="1">
      <c r="A157" s="40"/>
      <c r="B157" s="41"/>
      <c r="C157" s="214" t="s">
        <v>265</v>
      </c>
      <c r="D157" s="214" t="s">
        <v>135</v>
      </c>
      <c r="E157" s="215" t="s">
        <v>266</v>
      </c>
      <c r="F157" s="216" t="s">
        <v>267</v>
      </c>
      <c r="G157" s="217" t="s">
        <v>161</v>
      </c>
      <c r="H157" s="218">
        <v>6.9000000000000004</v>
      </c>
      <c r="I157" s="219"/>
      <c r="J157" s="220">
        <f>ROUND(I157*H157,2)</f>
        <v>0</v>
      </c>
      <c r="K157" s="216" t="s">
        <v>139</v>
      </c>
      <c r="L157" s="46"/>
      <c r="M157" s="221" t="s">
        <v>19</v>
      </c>
      <c r="N157" s="222" t="s">
        <v>42</v>
      </c>
      <c r="O157" s="86"/>
      <c r="P157" s="223">
        <f>O157*H157</f>
        <v>0</v>
      </c>
      <c r="Q157" s="223">
        <v>2.5018722040000001</v>
      </c>
      <c r="R157" s="223">
        <f>Q157*H157</f>
        <v>17.262918207600002</v>
      </c>
      <c r="S157" s="223">
        <v>0</v>
      </c>
      <c r="T157" s="224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140</v>
      </c>
      <c r="AT157" s="225" t="s">
        <v>135</v>
      </c>
      <c r="AU157" s="225" t="s">
        <v>80</v>
      </c>
      <c r="AY157" s="19" t="s">
        <v>133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9" t="s">
        <v>78</v>
      </c>
      <c r="BK157" s="226">
        <f>ROUND(I157*H157,2)</f>
        <v>0</v>
      </c>
      <c r="BL157" s="19" t="s">
        <v>140</v>
      </c>
      <c r="BM157" s="225" t="s">
        <v>268</v>
      </c>
    </row>
    <row r="158" s="2" customFormat="1">
      <c r="A158" s="40"/>
      <c r="B158" s="41"/>
      <c r="C158" s="42"/>
      <c r="D158" s="227" t="s">
        <v>142</v>
      </c>
      <c r="E158" s="42"/>
      <c r="F158" s="228" t="s">
        <v>269</v>
      </c>
      <c r="G158" s="42"/>
      <c r="H158" s="42"/>
      <c r="I158" s="229"/>
      <c r="J158" s="42"/>
      <c r="K158" s="42"/>
      <c r="L158" s="46"/>
      <c r="M158" s="230"/>
      <c r="N158" s="231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142</v>
      </c>
      <c r="AU158" s="19" t="s">
        <v>80</v>
      </c>
    </row>
    <row r="159" s="13" customFormat="1">
      <c r="A159" s="13"/>
      <c r="B159" s="234"/>
      <c r="C159" s="235"/>
      <c r="D159" s="232" t="s">
        <v>146</v>
      </c>
      <c r="E159" s="236" t="s">
        <v>19</v>
      </c>
      <c r="F159" s="237" t="s">
        <v>270</v>
      </c>
      <c r="G159" s="235"/>
      <c r="H159" s="238">
        <v>6.9000000000000004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146</v>
      </c>
      <c r="AU159" s="244" t="s">
        <v>80</v>
      </c>
      <c r="AV159" s="13" t="s">
        <v>80</v>
      </c>
      <c r="AW159" s="13" t="s">
        <v>33</v>
      </c>
      <c r="AX159" s="13" t="s">
        <v>78</v>
      </c>
      <c r="AY159" s="244" t="s">
        <v>133</v>
      </c>
    </row>
    <row r="160" s="12" customFormat="1" ht="22.8" customHeight="1">
      <c r="A160" s="12"/>
      <c r="B160" s="198"/>
      <c r="C160" s="199"/>
      <c r="D160" s="200" t="s">
        <v>70</v>
      </c>
      <c r="E160" s="212" t="s">
        <v>153</v>
      </c>
      <c r="F160" s="212" t="s">
        <v>271</v>
      </c>
      <c r="G160" s="199"/>
      <c r="H160" s="199"/>
      <c r="I160" s="202"/>
      <c r="J160" s="213">
        <f>BK160</f>
        <v>0</v>
      </c>
      <c r="K160" s="199"/>
      <c r="L160" s="204"/>
      <c r="M160" s="205"/>
      <c r="N160" s="206"/>
      <c r="O160" s="206"/>
      <c r="P160" s="207">
        <f>SUM(P161:P163)</f>
        <v>0</v>
      </c>
      <c r="Q160" s="206"/>
      <c r="R160" s="207">
        <f>SUM(R161:R163)</f>
        <v>13.04921</v>
      </c>
      <c r="S160" s="206"/>
      <c r="T160" s="208">
        <f>SUM(T161:T163)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9" t="s">
        <v>78</v>
      </c>
      <c r="AT160" s="210" t="s">
        <v>70</v>
      </c>
      <c r="AU160" s="210" t="s">
        <v>78</v>
      </c>
      <c r="AY160" s="209" t="s">
        <v>133</v>
      </c>
      <c r="BK160" s="211">
        <f>SUM(BK161:BK163)</f>
        <v>0</v>
      </c>
    </row>
    <row r="161" s="2" customFormat="1" ht="33" customHeight="1">
      <c r="A161" s="40"/>
      <c r="B161" s="41"/>
      <c r="C161" s="214" t="s">
        <v>272</v>
      </c>
      <c r="D161" s="214" t="s">
        <v>135</v>
      </c>
      <c r="E161" s="215" t="s">
        <v>273</v>
      </c>
      <c r="F161" s="216" t="s">
        <v>274</v>
      </c>
      <c r="G161" s="217" t="s">
        <v>261</v>
      </c>
      <c r="H161" s="218">
        <v>23</v>
      </c>
      <c r="I161" s="219"/>
      <c r="J161" s="220">
        <f>ROUND(I161*H161,2)</f>
        <v>0</v>
      </c>
      <c r="K161" s="216" t="s">
        <v>139</v>
      </c>
      <c r="L161" s="46"/>
      <c r="M161" s="221" t="s">
        <v>19</v>
      </c>
      <c r="N161" s="222" t="s">
        <v>42</v>
      </c>
      <c r="O161" s="86"/>
      <c r="P161" s="223">
        <f>O161*H161</f>
        <v>0</v>
      </c>
      <c r="Q161" s="223">
        <v>0.24127000000000001</v>
      </c>
      <c r="R161" s="223">
        <f>Q161*H161</f>
        <v>5.5492100000000004</v>
      </c>
      <c r="S161" s="223">
        <v>0</v>
      </c>
      <c r="T161" s="224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5" t="s">
        <v>140</v>
      </c>
      <c r="AT161" s="225" t="s">
        <v>135</v>
      </c>
      <c r="AU161" s="225" t="s">
        <v>80</v>
      </c>
      <c r="AY161" s="19" t="s">
        <v>133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9" t="s">
        <v>78</v>
      </c>
      <c r="BK161" s="226">
        <f>ROUND(I161*H161,2)</f>
        <v>0</v>
      </c>
      <c r="BL161" s="19" t="s">
        <v>140</v>
      </c>
      <c r="BM161" s="225" t="s">
        <v>275</v>
      </c>
    </row>
    <row r="162" s="2" customFormat="1">
      <c r="A162" s="40"/>
      <c r="B162" s="41"/>
      <c r="C162" s="42"/>
      <c r="D162" s="227" t="s">
        <v>142</v>
      </c>
      <c r="E162" s="42"/>
      <c r="F162" s="228" t="s">
        <v>276</v>
      </c>
      <c r="G162" s="42"/>
      <c r="H162" s="42"/>
      <c r="I162" s="229"/>
      <c r="J162" s="42"/>
      <c r="K162" s="42"/>
      <c r="L162" s="46"/>
      <c r="M162" s="230"/>
      <c r="N162" s="231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142</v>
      </c>
      <c r="AU162" s="19" t="s">
        <v>80</v>
      </c>
    </row>
    <row r="163" s="2" customFormat="1" ht="24.15" customHeight="1">
      <c r="A163" s="40"/>
      <c r="B163" s="41"/>
      <c r="C163" s="256" t="s">
        <v>277</v>
      </c>
      <c r="D163" s="256" t="s">
        <v>205</v>
      </c>
      <c r="E163" s="257" t="s">
        <v>278</v>
      </c>
      <c r="F163" s="258" t="s">
        <v>279</v>
      </c>
      <c r="G163" s="259" t="s">
        <v>280</v>
      </c>
      <c r="H163" s="260">
        <v>150</v>
      </c>
      <c r="I163" s="261"/>
      <c r="J163" s="262">
        <f>ROUND(I163*H163,2)</f>
        <v>0</v>
      </c>
      <c r="K163" s="258" t="s">
        <v>139</v>
      </c>
      <c r="L163" s="263"/>
      <c r="M163" s="264" t="s">
        <v>19</v>
      </c>
      <c r="N163" s="265" t="s">
        <v>42</v>
      </c>
      <c r="O163" s="86"/>
      <c r="P163" s="223">
        <f>O163*H163</f>
        <v>0</v>
      </c>
      <c r="Q163" s="223">
        <v>0.050000000000000003</v>
      </c>
      <c r="R163" s="223">
        <f>Q163*H163</f>
        <v>7.5</v>
      </c>
      <c r="S163" s="223">
        <v>0</v>
      </c>
      <c r="T163" s="224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5" t="s">
        <v>184</v>
      </c>
      <c r="AT163" s="225" t="s">
        <v>205</v>
      </c>
      <c r="AU163" s="225" t="s">
        <v>80</v>
      </c>
      <c r="AY163" s="19" t="s">
        <v>133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9" t="s">
        <v>78</v>
      </c>
      <c r="BK163" s="226">
        <f>ROUND(I163*H163,2)</f>
        <v>0</v>
      </c>
      <c r="BL163" s="19" t="s">
        <v>140</v>
      </c>
      <c r="BM163" s="225" t="s">
        <v>281</v>
      </c>
    </row>
    <row r="164" s="12" customFormat="1" ht="22.8" customHeight="1">
      <c r="A164" s="12"/>
      <c r="B164" s="198"/>
      <c r="C164" s="199"/>
      <c r="D164" s="200" t="s">
        <v>70</v>
      </c>
      <c r="E164" s="212" t="s">
        <v>165</v>
      </c>
      <c r="F164" s="212" t="s">
        <v>282</v>
      </c>
      <c r="G164" s="199"/>
      <c r="H164" s="199"/>
      <c r="I164" s="202"/>
      <c r="J164" s="213">
        <f>BK164</f>
        <v>0</v>
      </c>
      <c r="K164" s="199"/>
      <c r="L164" s="204"/>
      <c r="M164" s="205"/>
      <c r="N164" s="206"/>
      <c r="O164" s="206"/>
      <c r="P164" s="207">
        <f>SUM(P165:P186)</f>
        <v>0</v>
      </c>
      <c r="Q164" s="206"/>
      <c r="R164" s="207">
        <f>SUM(R165:R186)</f>
        <v>119.88000000000001</v>
      </c>
      <c r="S164" s="206"/>
      <c r="T164" s="208">
        <f>SUM(T165:T186)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9" t="s">
        <v>78</v>
      </c>
      <c r="AT164" s="210" t="s">
        <v>70</v>
      </c>
      <c r="AU164" s="210" t="s">
        <v>78</v>
      </c>
      <c r="AY164" s="209" t="s">
        <v>133</v>
      </c>
      <c r="BK164" s="211">
        <f>SUM(BK165:BK186)</f>
        <v>0</v>
      </c>
    </row>
    <row r="165" s="2" customFormat="1" ht="33" customHeight="1">
      <c r="A165" s="40"/>
      <c r="B165" s="41"/>
      <c r="C165" s="214" t="s">
        <v>283</v>
      </c>
      <c r="D165" s="214" t="s">
        <v>135</v>
      </c>
      <c r="E165" s="215" t="s">
        <v>284</v>
      </c>
      <c r="F165" s="216" t="s">
        <v>285</v>
      </c>
      <c r="G165" s="217" t="s">
        <v>138</v>
      </c>
      <c r="H165" s="218">
        <v>2793.75</v>
      </c>
      <c r="I165" s="219"/>
      <c r="J165" s="220">
        <f>ROUND(I165*H165,2)</f>
        <v>0</v>
      </c>
      <c r="K165" s="216" t="s">
        <v>139</v>
      </c>
      <c r="L165" s="46"/>
      <c r="M165" s="221" t="s">
        <v>19</v>
      </c>
      <c r="N165" s="222" t="s">
        <v>42</v>
      </c>
      <c r="O165" s="86"/>
      <c r="P165" s="223">
        <f>O165*H165</f>
        <v>0</v>
      </c>
      <c r="Q165" s="223">
        <v>0</v>
      </c>
      <c r="R165" s="223">
        <f>Q165*H165</f>
        <v>0</v>
      </c>
      <c r="S165" s="223">
        <v>0</v>
      </c>
      <c r="T165" s="224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5" t="s">
        <v>140</v>
      </c>
      <c r="AT165" s="225" t="s">
        <v>135</v>
      </c>
      <c r="AU165" s="225" t="s">
        <v>80</v>
      </c>
      <c r="AY165" s="19" t="s">
        <v>133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9" t="s">
        <v>78</v>
      </c>
      <c r="BK165" s="226">
        <f>ROUND(I165*H165,2)</f>
        <v>0</v>
      </c>
      <c r="BL165" s="19" t="s">
        <v>140</v>
      </c>
      <c r="BM165" s="225" t="s">
        <v>286</v>
      </c>
    </row>
    <row r="166" s="2" customFormat="1">
      <c r="A166" s="40"/>
      <c r="B166" s="41"/>
      <c r="C166" s="42"/>
      <c r="D166" s="227" t="s">
        <v>142</v>
      </c>
      <c r="E166" s="42"/>
      <c r="F166" s="228" t="s">
        <v>287</v>
      </c>
      <c r="G166" s="42"/>
      <c r="H166" s="42"/>
      <c r="I166" s="229"/>
      <c r="J166" s="42"/>
      <c r="K166" s="42"/>
      <c r="L166" s="46"/>
      <c r="M166" s="230"/>
      <c r="N166" s="231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142</v>
      </c>
      <c r="AU166" s="19" t="s">
        <v>80</v>
      </c>
    </row>
    <row r="167" s="13" customFormat="1">
      <c r="A167" s="13"/>
      <c r="B167" s="234"/>
      <c r="C167" s="235"/>
      <c r="D167" s="232" t="s">
        <v>146</v>
      </c>
      <c r="E167" s="236" t="s">
        <v>19</v>
      </c>
      <c r="F167" s="237" t="s">
        <v>225</v>
      </c>
      <c r="G167" s="235"/>
      <c r="H167" s="238">
        <v>2235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146</v>
      </c>
      <c r="AU167" s="244" t="s">
        <v>80</v>
      </c>
      <c r="AV167" s="13" t="s">
        <v>80</v>
      </c>
      <c r="AW167" s="13" t="s">
        <v>33</v>
      </c>
      <c r="AX167" s="13" t="s">
        <v>78</v>
      </c>
      <c r="AY167" s="244" t="s">
        <v>133</v>
      </c>
    </row>
    <row r="168" s="13" customFormat="1">
      <c r="A168" s="13"/>
      <c r="B168" s="234"/>
      <c r="C168" s="235"/>
      <c r="D168" s="232" t="s">
        <v>146</v>
      </c>
      <c r="E168" s="235"/>
      <c r="F168" s="237" t="s">
        <v>226</v>
      </c>
      <c r="G168" s="235"/>
      <c r="H168" s="238">
        <v>2793.75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146</v>
      </c>
      <c r="AU168" s="244" t="s">
        <v>80</v>
      </c>
      <c r="AV168" s="13" t="s">
        <v>80</v>
      </c>
      <c r="AW168" s="13" t="s">
        <v>4</v>
      </c>
      <c r="AX168" s="13" t="s">
        <v>78</v>
      </c>
      <c r="AY168" s="244" t="s">
        <v>133</v>
      </c>
    </row>
    <row r="169" s="2" customFormat="1" ht="49.05" customHeight="1">
      <c r="A169" s="40"/>
      <c r="B169" s="41"/>
      <c r="C169" s="214" t="s">
        <v>288</v>
      </c>
      <c r="D169" s="214" t="s">
        <v>135</v>
      </c>
      <c r="E169" s="215" t="s">
        <v>289</v>
      </c>
      <c r="F169" s="216" t="s">
        <v>290</v>
      </c>
      <c r="G169" s="217" t="s">
        <v>138</v>
      </c>
      <c r="H169" s="218">
        <v>2346.75</v>
      </c>
      <c r="I169" s="219"/>
      <c r="J169" s="220">
        <f>ROUND(I169*H169,2)</f>
        <v>0</v>
      </c>
      <c r="K169" s="216" t="s">
        <v>139</v>
      </c>
      <c r="L169" s="46"/>
      <c r="M169" s="221" t="s">
        <v>19</v>
      </c>
      <c r="N169" s="222" t="s">
        <v>42</v>
      </c>
      <c r="O169" s="86"/>
      <c r="P169" s="223">
        <f>O169*H169</f>
        <v>0</v>
      </c>
      <c r="Q169" s="223">
        <v>0</v>
      </c>
      <c r="R169" s="223">
        <f>Q169*H169</f>
        <v>0</v>
      </c>
      <c r="S169" s="223">
        <v>0</v>
      </c>
      <c r="T169" s="224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5" t="s">
        <v>140</v>
      </c>
      <c r="AT169" s="225" t="s">
        <v>135</v>
      </c>
      <c r="AU169" s="225" t="s">
        <v>80</v>
      </c>
      <c r="AY169" s="19" t="s">
        <v>133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9" t="s">
        <v>78</v>
      </c>
      <c r="BK169" s="226">
        <f>ROUND(I169*H169,2)</f>
        <v>0</v>
      </c>
      <c r="BL169" s="19" t="s">
        <v>140</v>
      </c>
      <c r="BM169" s="225" t="s">
        <v>291</v>
      </c>
    </row>
    <row r="170" s="2" customFormat="1">
      <c r="A170" s="40"/>
      <c r="B170" s="41"/>
      <c r="C170" s="42"/>
      <c r="D170" s="227" t="s">
        <v>142</v>
      </c>
      <c r="E170" s="42"/>
      <c r="F170" s="228" t="s">
        <v>292</v>
      </c>
      <c r="G170" s="42"/>
      <c r="H170" s="42"/>
      <c r="I170" s="229"/>
      <c r="J170" s="42"/>
      <c r="K170" s="42"/>
      <c r="L170" s="46"/>
      <c r="M170" s="230"/>
      <c r="N170" s="231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142</v>
      </c>
      <c r="AU170" s="19" t="s">
        <v>80</v>
      </c>
    </row>
    <row r="171" s="13" customFormat="1">
      <c r="A171" s="13"/>
      <c r="B171" s="234"/>
      <c r="C171" s="235"/>
      <c r="D171" s="232" t="s">
        <v>146</v>
      </c>
      <c r="E171" s="236" t="s">
        <v>19</v>
      </c>
      <c r="F171" s="237" t="s">
        <v>225</v>
      </c>
      <c r="G171" s="235"/>
      <c r="H171" s="238">
        <v>2235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146</v>
      </c>
      <c r="AU171" s="244" t="s">
        <v>80</v>
      </c>
      <c r="AV171" s="13" t="s">
        <v>80</v>
      </c>
      <c r="AW171" s="13" t="s">
        <v>33</v>
      </c>
      <c r="AX171" s="13" t="s">
        <v>78</v>
      </c>
      <c r="AY171" s="244" t="s">
        <v>133</v>
      </c>
    </row>
    <row r="172" s="13" customFormat="1">
      <c r="A172" s="13"/>
      <c r="B172" s="234"/>
      <c r="C172" s="235"/>
      <c r="D172" s="232" t="s">
        <v>146</v>
      </c>
      <c r="E172" s="235"/>
      <c r="F172" s="237" t="s">
        <v>293</v>
      </c>
      <c r="G172" s="235"/>
      <c r="H172" s="238">
        <v>2346.75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146</v>
      </c>
      <c r="AU172" s="244" t="s">
        <v>80</v>
      </c>
      <c r="AV172" s="13" t="s">
        <v>80</v>
      </c>
      <c r="AW172" s="13" t="s">
        <v>4</v>
      </c>
      <c r="AX172" s="13" t="s">
        <v>78</v>
      </c>
      <c r="AY172" s="244" t="s">
        <v>133</v>
      </c>
    </row>
    <row r="173" s="2" customFormat="1" ht="37.8" customHeight="1">
      <c r="A173" s="40"/>
      <c r="B173" s="41"/>
      <c r="C173" s="214" t="s">
        <v>294</v>
      </c>
      <c r="D173" s="214" t="s">
        <v>135</v>
      </c>
      <c r="E173" s="215" t="s">
        <v>295</v>
      </c>
      <c r="F173" s="216" t="s">
        <v>296</v>
      </c>
      <c r="G173" s="217" t="s">
        <v>138</v>
      </c>
      <c r="H173" s="218">
        <v>370</v>
      </c>
      <c r="I173" s="219"/>
      <c r="J173" s="220">
        <f>ROUND(I173*H173,2)</f>
        <v>0</v>
      </c>
      <c r="K173" s="216" t="s">
        <v>139</v>
      </c>
      <c r="L173" s="46"/>
      <c r="M173" s="221" t="s">
        <v>19</v>
      </c>
      <c r="N173" s="222" t="s">
        <v>42</v>
      </c>
      <c r="O173" s="86"/>
      <c r="P173" s="223">
        <f>O173*H173</f>
        <v>0</v>
      </c>
      <c r="Q173" s="223">
        <v>0.32400000000000001</v>
      </c>
      <c r="R173" s="223">
        <f>Q173*H173</f>
        <v>119.88000000000001</v>
      </c>
      <c r="S173" s="223">
        <v>0</v>
      </c>
      <c r="T173" s="224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5" t="s">
        <v>140</v>
      </c>
      <c r="AT173" s="225" t="s">
        <v>135</v>
      </c>
      <c r="AU173" s="225" t="s">
        <v>80</v>
      </c>
      <c r="AY173" s="19" t="s">
        <v>133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9" t="s">
        <v>78</v>
      </c>
      <c r="BK173" s="226">
        <f>ROUND(I173*H173,2)</f>
        <v>0</v>
      </c>
      <c r="BL173" s="19" t="s">
        <v>140</v>
      </c>
      <c r="BM173" s="225" t="s">
        <v>297</v>
      </c>
    </row>
    <row r="174" s="2" customFormat="1">
      <c r="A174" s="40"/>
      <c r="B174" s="41"/>
      <c r="C174" s="42"/>
      <c r="D174" s="227" t="s">
        <v>142</v>
      </c>
      <c r="E174" s="42"/>
      <c r="F174" s="228" t="s">
        <v>298</v>
      </c>
      <c r="G174" s="42"/>
      <c r="H174" s="42"/>
      <c r="I174" s="229"/>
      <c r="J174" s="42"/>
      <c r="K174" s="42"/>
      <c r="L174" s="46"/>
      <c r="M174" s="230"/>
      <c r="N174" s="231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142</v>
      </c>
      <c r="AU174" s="19" t="s">
        <v>80</v>
      </c>
    </row>
    <row r="175" s="13" customFormat="1">
      <c r="A175" s="13"/>
      <c r="B175" s="234"/>
      <c r="C175" s="235"/>
      <c r="D175" s="232" t="s">
        <v>146</v>
      </c>
      <c r="E175" s="236" t="s">
        <v>19</v>
      </c>
      <c r="F175" s="237" t="s">
        <v>299</v>
      </c>
      <c r="G175" s="235"/>
      <c r="H175" s="238">
        <v>370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146</v>
      </c>
      <c r="AU175" s="244" t="s">
        <v>80</v>
      </c>
      <c r="AV175" s="13" t="s">
        <v>80</v>
      </c>
      <c r="AW175" s="13" t="s">
        <v>33</v>
      </c>
      <c r="AX175" s="13" t="s">
        <v>78</v>
      </c>
      <c r="AY175" s="244" t="s">
        <v>133</v>
      </c>
    </row>
    <row r="176" s="2" customFormat="1" ht="24.15" customHeight="1">
      <c r="A176" s="40"/>
      <c r="B176" s="41"/>
      <c r="C176" s="214" t="s">
        <v>300</v>
      </c>
      <c r="D176" s="214" t="s">
        <v>135</v>
      </c>
      <c r="E176" s="215" t="s">
        <v>301</v>
      </c>
      <c r="F176" s="216" t="s">
        <v>302</v>
      </c>
      <c r="G176" s="217" t="s">
        <v>138</v>
      </c>
      <c r="H176" s="218">
        <v>2793.75</v>
      </c>
      <c r="I176" s="219"/>
      <c r="J176" s="220">
        <f>ROUND(I176*H176,2)</f>
        <v>0</v>
      </c>
      <c r="K176" s="216" t="s">
        <v>139</v>
      </c>
      <c r="L176" s="46"/>
      <c r="M176" s="221" t="s">
        <v>19</v>
      </c>
      <c r="N176" s="222" t="s">
        <v>42</v>
      </c>
      <c r="O176" s="86"/>
      <c r="P176" s="223">
        <f>O176*H176</f>
        <v>0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5" t="s">
        <v>140</v>
      </c>
      <c r="AT176" s="225" t="s">
        <v>135</v>
      </c>
      <c r="AU176" s="225" t="s">
        <v>80</v>
      </c>
      <c r="AY176" s="19" t="s">
        <v>133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9" t="s">
        <v>78</v>
      </c>
      <c r="BK176" s="226">
        <f>ROUND(I176*H176,2)</f>
        <v>0</v>
      </c>
      <c r="BL176" s="19" t="s">
        <v>140</v>
      </c>
      <c r="BM176" s="225" t="s">
        <v>303</v>
      </c>
    </row>
    <row r="177" s="2" customFormat="1">
      <c r="A177" s="40"/>
      <c r="B177" s="41"/>
      <c r="C177" s="42"/>
      <c r="D177" s="227" t="s">
        <v>142</v>
      </c>
      <c r="E177" s="42"/>
      <c r="F177" s="228" t="s">
        <v>304</v>
      </c>
      <c r="G177" s="42"/>
      <c r="H177" s="42"/>
      <c r="I177" s="229"/>
      <c r="J177" s="42"/>
      <c r="K177" s="42"/>
      <c r="L177" s="46"/>
      <c r="M177" s="230"/>
      <c r="N177" s="231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142</v>
      </c>
      <c r="AU177" s="19" t="s">
        <v>80</v>
      </c>
    </row>
    <row r="178" s="13" customFormat="1">
      <c r="A178" s="13"/>
      <c r="B178" s="234"/>
      <c r="C178" s="235"/>
      <c r="D178" s="232" t="s">
        <v>146</v>
      </c>
      <c r="E178" s="236" t="s">
        <v>19</v>
      </c>
      <c r="F178" s="237" t="s">
        <v>225</v>
      </c>
      <c r="G178" s="235"/>
      <c r="H178" s="238">
        <v>2235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146</v>
      </c>
      <c r="AU178" s="244" t="s">
        <v>80</v>
      </c>
      <c r="AV178" s="13" t="s">
        <v>80</v>
      </c>
      <c r="AW178" s="13" t="s">
        <v>33</v>
      </c>
      <c r="AX178" s="13" t="s">
        <v>78</v>
      </c>
      <c r="AY178" s="244" t="s">
        <v>133</v>
      </c>
    </row>
    <row r="179" s="13" customFormat="1">
      <c r="A179" s="13"/>
      <c r="B179" s="234"/>
      <c r="C179" s="235"/>
      <c r="D179" s="232" t="s">
        <v>146</v>
      </c>
      <c r="E179" s="235"/>
      <c r="F179" s="237" t="s">
        <v>226</v>
      </c>
      <c r="G179" s="235"/>
      <c r="H179" s="238">
        <v>2793.75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146</v>
      </c>
      <c r="AU179" s="244" t="s">
        <v>80</v>
      </c>
      <c r="AV179" s="13" t="s">
        <v>80</v>
      </c>
      <c r="AW179" s="13" t="s">
        <v>4</v>
      </c>
      <c r="AX179" s="13" t="s">
        <v>78</v>
      </c>
      <c r="AY179" s="244" t="s">
        <v>133</v>
      </c>
    </row>
    <row r="180" s="2" customFormat="1" ht="24.15" customHeight="1">
      <c r="A180" s="40"/>
      <c r="B180" s="41"/>
      <c r="C180" s="214" t="s">
        <v>305</v>
      </c>
      <c r="D180" s="214" t="s">
        <v>135</v>
      </c>
      <c r="E180" s="215" t="s">
        <v>306</v>
      </c>
      <c r="F180" s="216" t="s">
        <v>307</v>
      </c>
      <c r="G180" s="217" t="s">
        <v>138</v>
      </c>
      <c r="H180" s="218">
        <v>2346.75</v>
      </c>
      <c r="I180" s="219"/>
      <c r="J180" s="220">
        <f>ROUND(I180*H180,2)</f>
        <v>0</v>
      </c>
      <c r="K180" s="216" t="s">
        <v>139</v>
      </c>
      <c r="L180" s="46"/>
      <c r="M180" s="221" t="s">
        <v>19</v>
      </c>
      <c r="N180" s="222" t="s">
        <v>42</v>
      </c>
      <c r="O180" s="86"/>
      <c r="P180" s="223">
        <f>O180*H180</f>
        <v>0</v>
      </c>
      <c r="Q180" s="223">
        <v>0</v>
      </c>
      <c r="R180" s="223">
        <f>Q180*H180</f>
        <v>0</v>
      </c>
      <c r="S180" s="223">
        <v>0</v>
      </c>
      <c r="T180" s="224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5" t="s">
        <v>140</v>
      </c>
      <c r="AT180" s="225" t="s">
        <v>135</v>
      </c>
      <c r="AU180" s="225" t="s">
        <v>80</v>
      </c>
      <c r="AY180" s="19" t="s">
        <v>133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9" t="s">
        <v>78</v>
      </c>
      <c r="BK180" s="226">
        <f>ROUND(I180*H180,2)</f>
        <v>0</v>
      </c>
      <c r="BL180" s="19" t="s">
        <v>140</v>
      </c>
      <c r="BM180" s="225" t="s">
        <v>308</v>
      </c>
    </row>
    <row r="181" s="2" customFormat="1">
      <c r="A181" s="40"/>
      <c r="B181" s="41"/>
      <c r="C181" s="42"/>
      <c r="D181" s="227" t="s">
        <v>142</v>
      </c>
      <c r="E181" s="42"/>
      <c r="F181" s="228" t="s">
        <v>309</v>
      </c>
      <c r="G181" s="42"/>
      <c r="H181" s="42"/>
      <c r="I181" s="229"/>
      <c r="J181" s="42"/>
      <c r="K181" s="42"/>
      <c r="L181" s="46"/>
      <c r="M181" s="230"/>
      <c r="N181" s="231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142</v>
      </c>
      <c r="AU181" s="19" t="s">
        <v>80</v>
      </c>
    </row>
    <row r="182" s="13" customFormat="1">
      <c r="A182" s="13"/>
      <c r="B182" s="234"/>
      <c r="C182" s="235"/>
      <c r="D182" s="232" t="s">
        <v>146</v>
      </c>
      <c r="E182" s="236" t="s">
        <v>19</v>
      </c>
      <c r="F182" s="237" t="s">
        <v>225</v>
      </c>
      <c r="G182" s="235"/>
      <c r="H182" s="238">
        <v>2235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146</v>
      </c>
      <c r="AU182" s="244" t="s">
        <v>80</v>
      </c>
      <c r="AV182" s="13" t="s">
        <v>80</v>
      </c>
      <c r="AW182" s="13" t="s">
        <v>33</v>
      </c>
      <c r="AX182" s="13" t="s">
        <v>78</v>
      </c>
      <c r="AY182" s="244" t="s">
        <v>133</v>
      </c>
    </row>
    <row r="183" s="13" customFormat="1">
      <c r="A183" s="13"/>
      <c r="B183" s="234"/>
      <c r="C183" s="235"/>
      <c r="D183" s="232" t="s">
        <v>146</v>
      </c>
      <c r="E183" s="235"/>
      <c r="F183" s="237" t="s">
        <v>293</v>
      </c>
      <c r="G183" s="235"/>
      <c r="H183" s="238">
        <v>2346.75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146</v>
      </c>
      <c r="AU183" s="244" t="s">
        <v>80</v>
      </c>
      <c r="AV183" s="13" t="s">
        <v>80</v>
      </c>
      <c r="AW183" s="13" t="s">
        <v>4</v>
      </c>
      <c r="AX183" s="13" t="s">
        <v>78</v>
      </c>
      <c r="AY183" s="244" t="s">
        <v>133</v>
      </c>
    </row>
    <row r="184" s="2" customFormat="1" ht="44.25" customHeight="1">
      <c r="A184" s="40"/>
      <c r="B184" s="41"/>
      <c r="C184" s="214" t="s">
        <v>310</v>
      </c>
      <c r="D184" s="214" t="s">
        <v>135</v>
      </c>
      <c r="E184" s="215" t="s">
        <v>311</v>
      </c>
      <c r="F184" s="216" t="s">
        <v>312</v>
      </c>
      <c r="G184" s="217" t="s">
        <v>138</v>
      </c>
      <c r="H184" s="218">
        <v>2235</v>
      </c>
      <c r="I184" s="219"/>
      <c r="J184" s="220">
        <f>ROUND(I184*H184,2)</f>
        <v>0</v>
      </c>
      <c r="K184" s="216" t="s">
        <v>139</v>
      </c>
      <c r="L184" s="46"/>
      <c r="M184" s="221" t="s">
        <v>19</v>
      </c>
      <c r="N184" s="222" t="s">
        <v>42</v>
      </c>
      <c r="O184" s="86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5" t="s">
        <v>140</v>
      </c>
      <c r="AT184" s="225" t="s">
        <v>135</v>
      </c>
      <c r="AU184" s="225" t="s">
        <v>80</v>
      </c>
      <c r="AY184" s="19" t="s">
        <v>133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9" t="s">
        <v>78</v>
      </c>
      <c r="BK184" s="226">
        <f>ROUND(I184*H184,2)</f>
        <v>0</v>
      </c>
      <c r="BL184" s="19" t="s">
        <v>140</v>
      </c>
      <c r="BM184" s="225" t="s">
        <v>313</v>
      </c>
    </row>
    <row r="185" s="2" customFormat="1">
      <c r="A185" s="40"/>
      <c r="B185" s="41"/>
      <c r="C185" s="42"/>
      <c r="D185" s="227" t="s">
        <v>142</v>
      </c>
      <c r="E185" s="42"/>
      <c r="F185" s="228" t="s">
        <v>314</v>
      </c>
      <c r="G185" s="42"/>
      <c r="H185" s="42"/>
      <c r="I185" s="229"/>
      <c r="J185" s="42"/>
      <c r="K185" s="42"/>
      <c r="L185" s="46"/>
      <c r="M185" s="230"/>
      <c r="N185" s="231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142</v>
      </c>
      <c r="AU185" s="19" t="s">
        <v>80</v>
      </c>
    </row>
    <row r="186" s="13" customFormat="1">
      <c r="A186" s="13"/>
      <c r="B186" s="234"/>
      <c r="C186" s="235"/>
      <c r="D186" s="232" t="s">
        <v>146</v>
      </c>
      <c r="E186" s="236" t="s">
        <v>19</v>
      </c>
      <c r="F186" s="237" t="s">
        <v>225</v>
      </c>
      <c r="G186" s="235"/>
      <c r="H186" s="238">
        <v>2235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146</v>
      </c>
      <c r="AU186" s="244" t="s">
        <v>80</v>
      </c>
      <c r="AV186" s="13" t="s">
        <v>80</v>
      </c>
      <c r="AW186" s="13" t="s">
        <v>33</v>
      </c>
      <c r="AX186" s="13" t="s">
        <v>78</v>
      </c>
      <c r="AY186" s="244" t="s">
        <v>133</v>
      </c>
    </row>
    <row r="187" s="12" customFormat="1" ht="22.8" customHeight="1">
      <c r="A187" s="12"/>
      <c r="B187" s="198"/>
      <c r="C187" s="199"/>
      <c r="D187" s="200" t="s">
        <v>70</v>
      </c>
      <c r="E187" s="212" t="s">
        <v>192</v>
      </c>
      <c r="F187" s="212" t="s">
        <v>315</v>
      </c>
      <c r="G187" s="199"/>
      <c r="H187" s="199"/>
      <c r="I187" s="202"/>
      <c r="J187" s="213">
        <f>BK187</f>
        <v>0</v>
      </c>
      <c r="K187" s="199"/>
      <c r="L187" s="204"/>
      <c r="M187" s="205"/>
      <c r="N187" s="206"/>
      <c r="O187" s="206"/>
      <c r="P187" s="207">
        <f>SUM(P188:P202)</f>
        <v>0</v>
      </c>
      <c r="Q187" s="206"/>
      <c r="R187" s="207">
        <f>SUM(R188:R202)</f>
        <v>0.076191754</v>
      </c>
      <c r="S187" s="206"/>
      <c r="T187" s="208">
        <f>SUM(T188:T202)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9" t="s">
        <v>78</v>
      </c>
      <c r="AT187" s="210" t="s">
        <v>70</v>
      </c>
      <c r="AU187" s="210" t="s">
        <v>78</v>
      </c>
      <c r="AY187" s="209" t="s">
        <v>133</v>
      </c>
      <c r="BK187" s="211">
        <f>SUM(BK188:BK202)</f>
        <v>0</v>
      </c>
    </row>
    <row r="188" s="2" customFormat="1" ht="24.15" customHeight="1">
      <c r="A188" s="40"/>
      <c r="B188" s="41"/>
      <c r="C188" s="214" t="s">
        <v>316</v>
      </c>
      <c r="D188" s="214" t="s">
        <v>135</v>
      </c>
      <c r="E188" s="215" t="s">
        <v>317</v>
      </c>
      <c r="F188" s="216" t="s">
        <v>318</v>
      </c>
      <c r="G188" s="217" t="s">
        <v>138</v>
      </c>
      <c r="H188" s="218">
        <v>90</v>
      </c>
      <c r="I188" s="219"/>
      <c r="J188" s="220">
        <f>ROUND(I188*H188,2)</f>
        <v>0</v>
      </c>
      <c r="K188" s="216" t="s">
        <v>139</v>
      </c>
      <c r="L188" s="46"/>
      <c r="M188" s="221" t="s">
        <v>19</v>
      </c>
      <c r="N188" s="222" t="s">
        <v>42</v>
      </c>
      <c r="O188" s="86"/>
      <c r="P188" s="223">
        <f>O188*H188</f>
        <v>0</v>
      </c>
      <c r="Q188" s="223">
        <v>0.00046999999999999999</v>
      </c>
      <c r="R188" s="223">
        <f>Q188*H188</f>
        <v>0.042299999999999997</v>
      </c>
      <c r="S188" s="223">
        <v>0</v>
      </c>
      <c r="T188" s="224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5" t="s">
        <v>140</v>
      </c>
      <c r="AT188" s="225" t="s">
        <v>135</v>
      </c>
      <c r="AU188" s="225" t="s">
        <v>80</v>
      </c>
      <c r="AY188" s="19" t="s">
        <v>133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9" t="s">
        <v>78</v>
      </c>
      <c r="BK188" s="226">
        <f>ROUND(I188*H188,2)</f>
        <v>0</v>
      </c>
      <c r="BL188" s="19" t="s">
        <v>140</v>
      </c>
      <c r="BM188" s="225" t="s">
        <v>319</v>
      </c>
    </row>
    <row r="189" s="2" customFormat="1">
      <c r="A189" s="40"/>
      <c r="B189" s="41"/>
      <c r="C189" s="42"/>
      <c r="D189" s="227" t="s">
        <v>142</v>
      </c>
      <c r="E189" s="42"/>
      <c r="F189" s="228" t="s">
        <v>320</v>
      </c>
      <c r="G189" s="42"/>
      <c r="H189" s="42"/>
      <c r="I189" s="229"/>
      <c r="J189" s="42"/>
      <c r="K189" s="42"/>
      <c r="L189" s="46"/>
      <c r="M189" s="230"/>
      <c r="N189" s="231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142</v>
      </c>
      <c r="AU189" s="19" t="s">
        <v>80</v>
      </c>
    </row>
    <row r="190" s="13" customFormat="1">
      <c r="A190" s="13"/>
      <c r="B190" s="234"/>
      <c r="C190" s="235"/>
      <c r="D190" s="232" t="s">
        <v>146</v>
      </c>
      <c r="E190" s="236" t="s">
        <v>19</v>
      </c>
      <c r="F190" s="237" t="s">
        <v>321</v>
      </c>
      <c r="G190" s="235"/>
      <c r="H190" s="238">
        <v>90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146</v>
      </c>
      <c r="AU190" s="244" t="s">
        <v>80</v>
      </c>
      <c r="AV190" s="13" t="s">
        <v>80</v>
      </c>
      <c r="AW190" s="13" t="s">
        <v>33</v>
      </c>
      <c r="AX190" s="13" t="s">
        <v>78</v>
      </c>
      <c r="AY190" s="244" t="s">
        <v>133</v>
      </c>
    </row>
    <row r="191" s="2" customFormat="1" ht="62.7" customHeight="1">
      <c r="A191" s="40"/>
      <c r="B191" s="41"/>
      <c r="C191" s="214" t="s">
        <v>322</v>
      </c>
      <c r="D191" s="214" t="s">
        <v>135</v>
      </c>
      <c r="E191" s="215" t="s">
        <v>323</v>
      </c>
      <c r="F191" s="216" t="s">
        <v>324</v>
      </c>
      <c r="G191" s="217" t="s">
        <v>261</v>
      </c>
      <c r="H191" s="218">
        <v>13</v>
      </c>
      <c r="I191" s="219"/>
      <c r="J191" s="220">
        <f>ROUND(I191*H191,2)</f>
        <v>0</v>
      </c>
      <c r="K191" s="216" t="s">
        <v>139</v>
      </c>
      <c r="L191" s="46"/>
      <c r="M191" s="221" t="s">
        <v>19</v>
      </c>
      <c r="N191" s="222" t="s">
        <v>42</v>
      </c>
      <c r="O191" s="86"/>
      <c r="P191" s="223">
        <f>O191*H191</f>
        <v>0</v>
      </c>
      <c r="Q191" s="223">
        <v>0.00060506299999999998</v>
      </c>
      <c r="R191" s="223">
        <f>Q191*H191</f>
        <v>0.0078658189999999996</v>
      </c>
      <c r="S191" s="223">
        <v>0</v>
      </c>
      <c r="T191" s="224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5" t="s">
        <v>140</v>
      </c>
      <c r="AT191" s="225" t="s">
        <v>135</v>
      </c>
      <c r="AU191" s="225" t="s">
        <v>80</v>
      </c>
      <c r="AY191" s="19" t="s">
        <v>133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9" t="s">
        <v>78</v>
      </c>
      <c r="BK191" s="226">
        <f>ROUND(I191*H191,2)</f>
        <v>0</v>
      </c>
      <c r="BL191" s="19" t="s">
        <v>140</v>
      </c>
      <c r="BM191" s="225" t="s">
        <v>325</v>
      </c>
    </row>
    <row r="192" s="2" customFormat="1">
      <c r="A192" s="40"/>
      <c r="B192" s="41"/>
      <c r="C192" s="42"/>
      <c r="D192" s="227" t="s">
        <v>142</v>
      </c>
      <c r="E192" s="42"/>
      <c r="F192" s="228" t="s">
        <v>326</v>
      </c>
      <c r="G192" s="42"/>
      <c r="H192" s="42"/>
      <c r="I192" s="229"/>
      <c r="J192" s="42"/>
      <c r="K192" s="42"/>
      <c r="L192" s="46"/>
      <c r="M192" s="230"/>
      <c r="N192" s="231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142</v>
      </c>
      <c r="AU192" s="19" t="s">
        <v>80</v>
      </c>
    </row>
    <row r="193" s="13" customFormat="1">
      <c r="A193" s="13"/>
      <c r="B193" s="234"/>
      <c r="C193" s="235"/>
      <c r="D193" s="232" t="s">
        <v>146</v>
      </c>
      <c r="E193" s="236" t="s">
        <v>19</v>
      </c>
      <c r="F193" s="237" t="s">
        <v>327</v>
      </c>
      <c r="G193" s="235"/>
      <c r="H193" s="238">
        <v>13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146</v>
      </c>
      <c r="AU193" s="244" t="s">
        <v>80</v>
      </c>
      <c r="AV193" s="13" t="s">
        <v>80</v>
      </c>
      <c r="AW193" s="13" t="s">
        <v>33</v>
      </c>
      <c r="AX193" s="13" t="s">
        <v>78</v>
      </c>
      <c r="AY193" s="244" t="s">
        <v>133</v>
      </c>
    </row>
    <row r="194" s="2" customFormat="1" ht="24.15" customHeight="1">
      <c r="A194" s="40"/>
      <c r="B194" s="41"/>
      <c r="C194" s="214" t="s">
        <v>328</v>
      </c>
      <c r="D194" s="214" t="s">
        <v>135</v>
      </c>
      <c r="E194" s="215" t="s">
        <v>329</v>
      </c>
      <c r="F194" s="216" t="s">
        <v>330</v>
      </c>
      <c r="G194" s="217" t="s">
        <v>261</v>
      </c>
      <c r="H194" s="218">
        <v>13</v>
      </c>
      <c r="I194" s="219"/>
      <c r="J194" s="220">
        <f>ROUND(I194*H194,2)</f>
        <v>0</v>
      </c>
      <c r="K194" s="216" t="s">
        <v>139</v>
      </c>
      <c r="L194" s="46"/>
      <c r="M194" s="221" t="s">
        <v>19</v>
      </c>
      <c r="N194" s="222" t="s">
        <v>42</v>
      </c>
      <c r="O194" s="86"/>
      <c r="P194" s="223">
        <f>O194*H194</f>
        <v>0</v>
      </c>
      <c r="Q194" s="223">
        <v>1.995E-06</v>
      </c>
      <c r="R194" s="223">
        <f>Q194*H194</f>
        <v>2.5934999999999998E-05</v>
      </c>
      <c r="S194" s="223">
        <v>0</v>
      </c>
      <c r="T194" s="224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5" t="s">
        <v>140</v>
      </c>
      <c r="AT194" s="225" t="s">
        <v>135</v>
      </c>
      <c r="AU194" s="225" t="s">
        <v>80</v>
      </c>
      <c r="AY194" s="19" t="s">
        <v>133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9" t="s">
        <v>78</v>
      </c>
      <c r="BK194" s="226">
        <f>ROUND(I194*H194,2)</f>
        <v>0</v>
      </c>
      <c r="BL194" s="19" t="s">
        <v>140</v>
      </c>
      <c r="BM194" s="225" t="s">
        <v>331</v>
      </c>
    </row>
    <row r="195" s="2" customFormat="1">
      <c r="A195" s="40"/>
      <c r="B195" s="41"/>
      <c r="C195" s="42"/>
      <c r="D195" s="227" t="s">
        <v>142</v>
      </c>
      <c r="E195" s="42"/>
      <c r="F195" s="228" t="s">
        <v>332</v>
      </c>
      <c r="G195" s="42"/>
      <c r="H195" s="42"/>
      <c r="I195" s="229"/>
      <c r="J195" s="42"/>
      <c r="K195" s="42"/>
      <c r="L195" s="46"/>
      <c r="M195" s="230"/>
      <c r="N195" s="231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142</v>
      </c>
      <c r="AU195" s="19" t="s">
        <v>80</v>
      </c>
    </row>
    <row r="196" s="2" customFormat="1" ht="24.15" customHeight="1">
      <c r="A196" s="40"/>
      <c r="B196" s="41"/>
      <c r="C196" s="214" t="s">
        <v>333</v>
      </c>
      <c r="D196" s="214" t="s">
        <v>135</v>
      </c>
      <c r="E196" s="215" t="s">
        <v>334</v>
      </c>
      <c r="F196" s="216" t="s">
        <v>335</v>
      </c>
      <c r="G196" s="217" t="s">
        <v>138</v>
      </c>
      <c r="H196" s="218">
        <v>2.6000000000000001</v>
      </c>
      <c r="I196" s="219"/>
      <c r="J196" s="220">
        <f>ROUND(I196*H196,2)</f>
        <v>0</v>
      </c>
      <c r="K196" s="216" t="s">
        <v>139</v>
      </c>
      <c r="L196" s="46"/>
      <c r="M196" s="221" t="s">
        <v>19</v>
      </c>
      <c r="N196" s="222" t="s">
        <v>42</v>
      </c>
      <c r="O196" s="86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5" t="s">
        <v>140</v>
      </c>
      <c r="AT196" s="225" t="s">
        <v>135</v>
      </c>
      <c r="AU196" s="225" t="s">
        <v>80</v>
      </c>
      <c r="AY196" s="19" t="s">
        <v>133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9" t="s">
        <v>78</v>
      </c>
      <c r="BK196" s="226">
        <f>ROUND(I196*H196,2)</f>
        <v>0</v>
      </c>
      <c r="BL196" s="19" t="s">
        <v>140</v>
      </c>
      <c r="BM196" s="225" t="s">
        <v>336</v>
      </c>
    </row>
    <row r="197" s="2" customFormat="1">
      <c r="A197" s="40"/>
      <c r="B197" s="41"/>
      <c r="C197" s="42"/>
      <c r="D197" s="227" t="s">
        <v>142</v>
      </c>
      <c r="E197" s="42"/>
      <c r="F197" s="228" t="s">
        <v>337</v>
      </c>
      <c r="G197" s="42"/>
      <c r="H197" s="42"/>
      <c r="I197" s="229"/>
      <c r="J197" s="42"/>
      <c r="K197" s="42"/>
      <c r="L197" s="46"/>
      <c r="M197" s="230"/>
      <c r="N197" s="231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142</v>
      </c>
      <c r="AU197" s="19" t="s">
        <v>80</v>
      </c>
    </row>
    <row r="198" s="2" customFormat="1">
      <c r="A198" s="40"/>
      <c r="B198" s="41"/>
      <c r="C198" s="42"/>
      <c r="D198" s="232" t="s">
        <v>144</v>
      </c>
      <c r="E198" s="42"/>
      <c r="F198" s="233" t="s">
        <v>338</v>
      </c>
      <c r="G198" s="42"/>
      <c r="H198" s="42"/>
      <c r="I198" s="229"/>
      <c r="J198" s="42"/>
      <c r="K198" s="42"/>
      <c r="L198" s="46"/>
      <c r="M198" s="230"/>
      <c r="N198" s="231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144</v>
      </c>
      <c r="AU198" s="19" t="s">
        <v>80</v>
      </c>
    </row>
    <row r="199" s="13" customFormat="1">
      <c r="A199" s="13"/>
      <c r="B199" s="234"/>
      <c r="C199" s="235"/>
      <c r="D199" s="232" t="s">
        <v>146</v>
      </c>
      <c r="E199" s="235"/>
      <c r="F199" s="237" t="s">
        <v>339</v>
      </c>
      <c r="G199" s="235"/>
      <c r="H199" s="238">
        <v>2.6000000000000001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146</v>
      </c>
      <c r="AU199" s="244" t="s">
        <v>80</v>
      </c>
      <c r="AV199" s="13" t="s">
        <v>80</v>
      </c>
      <c r="AW199" s="13" t="s">
        <v>4</v>
      </c>
      <c r="AX199" s="13" t="s">
        <v>78</v>
      </c>
      <c r="AY199" s="244" t="s">
        <v>133</v>
      </c>
    </row>
    <row r="200" s="2" customFormat="1" ht="21.75" customHeight="1">
      <c r="A200" s="40"/>
      <c r="B200" s="41"/>
      <c r="C200" s="256" t="s">
        <v>340</v>
      </c>
      <c r="D200" s="256" t="s">
        <v>205</v>
      </c>
      <c r="E200" s="257" t="s">
        <v>341</v>
      </c>
      <c r="F200" s="258" t="s">
        <v>342</v>
      </c>
      <c r="G200" s="259" t="s">
        <v>187</v>
      </c>
      <c r="H200" s="260">
        <v>0.025999999999999999</v>
      </c>
      <c r="I200" s="261"/>
      <c r="J200" s="262">
        <f>ROUND(I200*H200,2)</f>
        <v>0</v>
      </c>
      <c r="K200" s="258" t="s">
        <v>139</v>
      </c>
      <c r="L200" s="263"/>
      <c r="M200" s="264" t="s">
        <v>19</v>
      </c>
      <c r="N200" s="265" t="s">
        <v>42</v>
      </c>
      <c r="O200" s="86"/>
      <c r="P200" s="223">
        <f>O200*H200</f>
        <v>0</v>
      </c>
      <c r="Q200" s="223">
        <v>1</v>
      </c>
      <c r="R200" s="223">
        <f>Q200*H200</f>
        <v>0.025999999999999999</v>
      </c>
      <c r="S200" s="223">
        <v>0</v>
      </c>
      <c r="T200" s="224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5" t="s">
        <v>184</v>
      </c>
      <c r="AT200" s="225" t="s">
        <v>205</v>
      </c>
      <c r="AU200" s="225" t="s">
        <v>80</v>
      </c>
      <c r="AY200" s="19" t="s">
        <v>133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9" t="s">
        <v>78</v>
      </c>
      <c r="BK200" s="226">
        <f>ROUND(I200*H200,2)</f>
        <v>0</v>
      </c>
      <c r="BL200" s="19" t="s">
        <v>140</v>
      </c>
      <c r="BM200" s="225" t="s">
        <v>343</v>
      </c>
    </row>
    <row r="201" s="2" customFormat="1">
      <c r="A201" s="40"/>
      <c r="B201" s="41"/>
      <c r="C201" s="42"/>
      <c r="D201" s="232" t="s">
        <v>144</v>
      </c>
      <c r="E201" s="42"/>
      <c r="F201" s="233" t="s">
        <v>338</v>
      </c>
      <c r="G201" s="42"/>
      <c r="H201" s="42"/>
      <c r="I201" s="229"/>
      <c r="J201" s="42"/>
      <c r="K201" s="42"/>
      <c r="L201" s="46"/>
      <c r="M201" s="230"/>
      <c r="N201" s="231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144</v>
      </c>
      <c r="AU201" s="19" t="s">
        <v>80</v>
      </c>
    </row>
    <row r="202" s="13" customFormat="1">
      <c r="A202" s="13"/>
      <c r="B202" s="234"/>
      <c r="C202" s="235"/>
      <c r="D202" s="232" t="s">
        <v>146</v>
      </c>
      <c r="E202" s="235"/>
      <c r="F202" s="237" t="s">
        <v>344</v>
      </c>
      <c r="G202" s="235"/>
      <c r="H202" s="238">
        <v>0.025999999999999999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146</v>
      </c>
      <c r="AU202" s="244" t="s">
        <v>80</v>
      </c>
      <c r="AV202" s="13" t="s">
        <v>80</v>
      </c>
      <c r="AW202" s="13" t="s">
        <v>4</v>
      </c>
      <c r="AX202" s="13" t="s">
        <v>78</v>
      </c>
      <c r="AY202" s="244" t="s">
        <v>133</v>
      </c>
    </row>
    <row r="203" s="12" customFormat="1" ht="22.8" customHeight="1">
      <c r="A203" s="12"/>
      <c r="B203" s="198"/>
      <c r="C203" s="199"/>
      <c r="D203" s="200" t="s">
        <v>70</v>
      </c>
      <c r="E203" s="212" t="s">
        <v>345</v>
      </c>
      <c r="F203" s="212" t="s">
        <v>346</v>
      </c>
      <c r="G203" s="199"/>
      <c r="H203" s="199"/>
      <c r="I203" s="202"/>
      <c r="J203" s="213">
        <f>BK203</f>
        <v>0</v>
      </c>
      <c r="K203" s="199"/>
      <c r="L203" s="204"/>
      <c r="M203" s="205"/>
      <c r="N203" s="206"/>
      <c r="O203" s="206"/>
      <c r="P203" s="207">
        <f>SUM(P204:P215)</f>
        <v>0</v>
      </c>
      <c r="Q203" s="206"/>
      <c r="R203" s="207">
        <f>SUM(R204:R215)</f>
        <v>0</v>
      </c>
      <c r="S203" s="206"/>
      <c r="T203" s="208">
        <f>SUM(T204:T215)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9" t="s">
        <v>78</v>
      </c>
      <c r="AT203" s="210" t="s">
        <v>70</v>
      </c>
      <c r="AU203" s="210" t="s">
        <v>78</v>
      </c>
      <c r="AY203" s="209" t="s">
        <v>133</v>
      </c>
      <c r="BK203" s="211">
        <f>SUM(BK204:BK215)</f>
        <v>0</v>
      </c>
    </row>
    <row r="204" s="2" customFormat="1" ht="16.5" customHeight="1">
      <c r="A204" s="40"/>
      <c r="B204" s="41"/>
      <c r="C204" s="214" t="s">
        <v>347</v>
      </c>
      <c r="D204" s="214" t="s">
        <v>135</v>
      </c>
      <c r="E204" s="215" t="s">
        <v>348</v>
      </c>
      <c r="F204" s="216" t="s">
        <v>349</v>
      </c>
      <c r="G204" s="217" t="s">
        <v>187</v>
      </c>
      <c r="H204" s="218">
        <v>792</v>
      </c>
      <c r="I204" s="219"/>
      <c r="J204" s="220">
        <f>ROUND(I204*H204,2)</f>
        <v>0</v>
      </c>
      <c r="K204" s="216" t="s">
        <v>139</v>
      </c>
      <c r="L204" s="46"/>
      <c r="M204" s="221" t="s">
        <v>19</v>
      </c>
      <c r="N204" s="222" t="s">
        <v>42</v>
      </c>
      <c r="O204" s="86"/>
      <c r="P204" s="223">
        <f>O204*H204</f>
        <v>0</v>
      </c>
      <c r="Q204" s="223">
        <v>0</v>
      </c>
      <c r="R204" s="223">
        <f>Q204*H204</f>
        <v>0</v>
      </c>
      <c r="S204" s="223">
        <v>0</v>
      </c>
      <c r="T204" s="224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5" t="s">
        <v>140</v>
      </c>
      <c r="AT204" s="225" t="s">
        <v>135</v>
      </c>
      <c r="AU204" s="225" t="s">
        <v>80</v>
      </c>
      <c r="AY204" s="19" t="s">
        <v>133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9" t="s">
        <v>78</v>
      </c>
      <c r="BK204" s="226">
        <f>ROUND(I204*H204,2)</f>
        <v>0</v>
      </c>
      <c r="BL204" s="19" t="s">
        <v>140</v>
      </c>
      <c r="BM204" s="225" t="s">
        <v>350</v>
      </c>
    </row>
    <row r="205" s="2" customFormat="1">
      <c r="A205" s="40"/>
      <c r="B205" s="41"/>
      <c r="C205" s="42"/>
      <c r="D205" s="227" t="s">
        <v>142</v>
      </c>
      <c r="E205" s="42"/>
      <c r="F205" s="228" t="s">
        <v>351</v>
      </c>
      <c r="G205" s="42"/>
      <c r="H205" s="42"/>
      <c r="I205" s="229"/>
      <c r="J205" s="42"/>
      <c r="K205" s="42"/>
      <c r="L205" s="46"/>
      <c r="M205" s="230"/>
      <c r="N205" s="231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142</v>
      </c>
      <c r="AU205" s="19" t="s">
        <v>80</v>
      </c>
    </row>
    <row r="206" s="2" customFormat="1" ht="37.8" customHeight="1">
      <c r="A206" s="40"/>
      <c r="B206" s="41"/>
      <c r="C206" s="214" t="s">
        <v>352</v>
      </c>
      <c r="D206" s="214" t="s">
        <v>135</v>
      </c>
      <c r="E206" s="215" t="s">
        <v>353</v>
      </c>
      <c r="F206" s="216" t="s">
        <v>354</v>
      </c>
      <c r="G206" s="217" t="s">
        <v>187</v>
      </c>
      <c r="H206" s="218">
        <v>792</v>
      </c>
      <c r="I206" s="219"/>
      <c r="J206" s="220">
        <f>ROUND(I206*H206,2)</f>
        <v>0</v>
      </c>
      <c r="K206" s="216" t="s">
        <v>139</v>
      </c>
      <c r="L206" s="46"/>
      <c r="M206" s="221" t="s">
        <v>19</v>
      </c>
      <c r="N206" s="222" t="s">
        <v>42</v>
      </c>
      <c r="O206" s="86"/>
      <c r="P206" s="223">
        <f>O206*H206</f>
        <v>0</v>
      </c>
      <c r="Q206" s="223">
        <v>0</v>
      </c>
      <c r="R206" s="223">
        <f>Q206*H206</f>
        <v>0</v>
      </c>
      <c r="S206" s="223">
        <v>0</v>
      </c>
      <c r="T206" s="224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5" t="s">
        <v>140</v>
      </c>
      <c r="AT206" s="225" t="s">
        <v>135</v>
      </c>
      <c r="AU206" s="225" t="s">
        <v>80</v>
      </c>
      <c r="AY206" s="19" t="s">
        <v>133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9" t="s">
        <v>78</v>
      </c>
      <c r="BK206" s="226">
        <f>ROUND(I206*H206,2)</f>
        <v>0</v>
      </c>
      <c r="BL206" s="19" t="s">
        <v>140</v>
      </c>
      <c r="BM206" s="225" t="s">
        <v>355</v>
      </c>
    </row>
    <row r="207" s="2" customFormat="1">
      <c r="A207" s="40"/>
      <c r="B207" s="41"/>
      <c r="C207" s="42"/>
      <c r="D207" s="227" t="s">
        <v>142</v>
      </c>
      <c r="E207" s="42"/>
      <c r="F207" s="228" t="s">
        <v>356</v>
      </c>
      <c r="G207" s="42"/>
      <c r="H207" s="42"/>
      <c r="I207" s="229"/>
      <c r="J207" s="42"/>
      <c r="K207" s="42"/>
      <c r="L207" s="46"/>
      <c r="M207" s="230"/>
      <c r="N207" s="231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142</v>
      </c>
      <c r="AU207" s="19" t="s">
        <v>80</v>
      </c>
    </row>
    <row r="208" s="2" customFormat="1" ht="37.8" customHeight="1">
      <c r="A208" s="40"/>
      <c r="B208" s="41"/>
      <c r="C208" s="214" t="s">
        <v>357</v>
      </c>
      <c r="D208" s="214" t="s">
        <v>135</v>
      </c>
      <c r="E208" s="215" t="s">
        <v>358</v>
      </c>
      <c r="F208" s="216" t="s">
        <v>359</v>
      </c>
      <c r="G208" s="217" t="s">
        <v>187</v>
      </c>
      <c r="H208" s="218">
        <v>7128</v>
      </c>
      <c r="I208" s="219"/>
      <c r="J208" s="220">
        <f>ROUND(I208*H208,2)</f>
        <v>0</v>
      </c>
      <c r="K208" s="216" t="s">
        <v>139</v>
      </c>
      <c r="L208" s="46"/>
      <c r="M208" s="221" t="s">
        <v>19</v>
      </c>
      <c r="N208" s="222" t="s">
        <v>42</v>
      </c>
      <c r="O208" s="86"/>
      <c r="P208" s="223">
        <f>O208*H208</f>
        <v>0</v>
      </c>
      <c r="Q208" s="223">
        <v>0</v>
      </c>
      <c r="R208" s="223">
        <f>Q208*H208</f>
        <v>0</v>
      </c>
      <c r="S208" s="223">
        <v>0</v>
      </c>
      <c r="T208" s="224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5" t="s">
        <v>140</v>
      </c>
      <c r="AT208" s="225" t="s">
        <v>135</v>
      </c>
      <c r="AU208" s="225" t="s">
        <v>80</v>
      </c>
      <c r="AY208" s="19" t="s">
        <v>133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9" t="s">
        <v>78</v>
      </c>
      <c r="BK208" s="226">
        <f>ROUND(I208*H208,2)</f>
        <v>0</v>
      </c>
      <c r="BL208" s="19" t="s">
        <v>140</v>
      </c>
      <c r="BM208" s="225" t="s">
        <v>360</v>
      </c>
    </row>
    <row r="209" s="2" customFormat="1">
      <c r="A209" s="40"/>
      <c r="B209" s="41"/>
      <c r="C209" s="42"/>
      <c r="D209" s="227" t="s">
        <v>142</v>
      </c>
      <c r="E209" s="42"/>
      <c r="F209" s="228" t="s">
        <v>361</v>
      </c>
      <c r="G209" s="42"/>
      <c r="H209" s="42"/>
      <c r="I209" s="229"/>
      <c r="J209" s="42"/>
      <c r="K209" s="42"/>
      <c r="L209" s="46"/>
      <c r="M209" s="230"/>
      <c r="N209" s="231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142</v>
      </c>
      <c r="AU209" s="19" t="s">
        <v>80</v>
      </c>
    </row>
    <row r="210" s="2" customFormat="1">
      <c r="A210" s="40"/>
      <c r="B210" s="41"/>
      <c r="C210" s="42"/>
      <c r="D210" s="232" t="s">
        <v>144</v>
      </c>
      <c r="E210" s="42"/>
      <c r="F210" s="233" t="s">
        <v>362</v>
      </c>
      <c r="G210" s="42"/>
      <c r="H210" s="42"/>
      <c r="I210" s="229"/>
      <c r="J210" s="42"/>
      <c r="K210" s="42"/>
      <c r="L210" s="46"/>
      <c r="M210" s="230"/>
      <c r="N210" s="231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144</v>
      </c>
      <c r="AU210" s="19" t="s">
        <v>80</v>
      </c>
    </row>
    <row r="211" s="13" customFormat="1">
      <c r="A211" s="13"/>
      <c r="B211" s="234"/>
      <c r="C211" s="235"/>
      <c r="D211" s="232" t="s">
        <v>146</v>
      </c>
      <c r="E211" s="235"/>
      <c r="F211" s="237" t="s">
        <v>363</v>
      </c>
      <c r="G211" s="235"/>
      <c r="H211" s="238">
        <v>7128</v>
      </c>
      <c r="I211" s="239"/>
      <c r="J211" s="235"/>
      <c r="K211" s="235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146</v>
      </c>
      <c r="AU211" s="244" t="s">
        <v>80</v>
      </c>
      <c r="AV211" s="13" t="s">
        <v>80</v>
      </c>
      <c r="AW211" s="13" t="s">
        <v>4</v>
      </c>
      <c r="AX211" s="13" t="s">
        <v>78</v>
      </c>
      <c r="AY211" s="244" t="s">
        <v>133</v>
      </c>
    </row>
    <row r="212" s="2" customFormat="1" ht="24.15" customHeight="1">
      <c r="A212" s="40"/>
      <c r="B212" s="41"/>
      <c r="C212" s="214" t="s">
        <v>364</v>
      </c>
      <c r="D212" s="214" t="s">
        <v>135</v>
      </c>
      <c r="E212" s="215" t="s">
        <v>365</v>
      </c>
      <c r="F212" s="216" t="s">
        <v>366</v>
      </c>
      <c r="G212" s="217" t="s">
        <v>187</v>
      </c>
      <c r="H212" s="218">
        <v>792</v>
      </c>
      <c r="I212" s="219"/>
      <c r="J212" s="220">
        <f>ROUND(I212*H212,2)</f>
        <v>0</v>
      </c>
      <c r="K212" s="216" t="s">
        <v>139</v>
      </c>
      <c r="L212" s="46"/>
      <c r="M212" s="221" t="s">
        <v>19</v>
      </c>
      <c r="N212" s="222" t="s">
        <v>42</v>
      </c>
      <c r="O212" s="86"/>
      <c r="P212" s="223">
        <f>O212*H212</f>
        <v>0</v>
      </c>
      <c r="Q212" s="223">
        <v>0</v>
      </c>
      <c r="R212" s="223">
        <f>Q212*H212</f>
        <v>0</v>
      </c>
      <c r="S212" s="223">
        <v>0</v>
      </c>
      <c r="T212" s="224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25" t="s">
        <v>140</v>
      </c>
      <c r="AT212" s="225" t="s">
        <v>135</v>
      </c>
      <c r="AU212" s="225" t="s">
        <v>80</v>
      </c>
      <c r="AY212" s="19" t="s">
        <v>133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9" t="s">
        <v>78</v>
      </c>
      <c r="BK212" s="226">
        <f>ROUND(I212*H212,2)</f>
        <v>0</v>
      </c>
      <c r="BL212" s="19" t="s">
        <v>140</v>
      </c>
      <c r="BM212" s="225" t="s">
        <v>367</v>
      </c>
    </row>
    <row r="213" s="2" customFormat="1">
      <c r="A213" s="40"/>
      <c r="B213" s="41"/>
      <c r="C213" s="42"/>
      <c r="D213" s="227" t="s">
        <v>142</v>
      </c>
      <c r="E213" s="42"/>
      <c r="F213" s="228" t="s">
        <v>368</v>
      </c>
      <c r="G213" s="42"/>
      <c r="H213" s="42"/>
      <c r="I213" s="229"/>
      <c r="J213" s="42"/>
      <c r="K213" s="42"/>
      <c r="L213" s="46"/>
      <c r="M213" s="230"/>
      <c r="N213" s="231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142</v>
      </c>
      <c r="AU213" s="19" t="s">
        <v>80</v>
      </c>
    </row>
    <row r="214" s="2" customFormat="1" ht="44.25" customHeight="1">
      <c r="A214" s="40"/>
      <c r="B214" s="41"/>
      <c r="C214" s="214" t="s">
        <v>369</v>
      </c>
      <c r="D214" s="214" t="s">
        <v>135</v>
      </c>
      <c r="E214" s="215" t="s">
        <v>370</v>
      </c>
      <c r="F214" s="216" t="s">
        <v>186</v>
      </c>
      <c r="G214" s="217" t="s">
        <v>187</v>
      </c>
      <c r="H214" s="218">
        <v>792</v>
      </c>
      <c r="I214" s="219"/>
      <c r="J214" s="220">
        <f>ROUND(I214*H214,2)</f>
        <v>0</v>
      </c>
      <c r="K214" s="216" t="s">
        <v>139</v>
      </c>
      <c r="L214" s="46"/>
      <c r="M214" s="221" t="s">
        <v>19</v>
      </c>
      <c r="N214" s="222" t="s">
        <v>42</v>
      </c>
      <c r="O214" s="86"/>
      <c r="P214" s="223">
        <f>O214*H214</f>
        <v>0</v>
      </c>
      <c r="Q214" s="223">
        <v>0</v>
      </c>
      <c r="R214" s="223">
        <f>Q214*H214</f>
        <v>0</v>
      </c>
      <c r="S214" s="223">
        <v>0</v>
      </c>
      <c r="T214" s="224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5" t="s">
        <v>140</v>
      </c>
      <c r="AT214" s="225" t="s">
        <v>135</v>
      </c>
      <c r="AU214" s="225" t="s">
        <v>80</v>
      </c>
      <c r="AY214" s="19" t="s">
        <v>133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9" t="s">
        <v>78</v>
      </c>
      <c r="BK214" s="226">
        <f>ROUND(I214*H214,2)</f>
        <v>0</v>
      </c>
      <c r="BL214" s="19" t="s">
        <v>140</v>
      </c>
      <c r="BM214" s="225" t="s">
        <v>371</v>
      </c>
    </row>
    <row r="215" s="2" customFormat="1">
      <c r="A215" s="40"/>
      <c r="B215" s="41"/>
      <c r="C215" s="42"/>
      <c r="D215" s="227" t="s">
        <v>142</v>
      </c>
      <c r="E215" s="42"/>
      <c r="F215" s="228" t="s">
        <v>372</v>
      </c>
      <c r="G215" s="42"/>
      <c r="H215" s="42"/>
      <c r="I215" s="229"/>
      <c r="J215" s="42"/>
      <c r="K215" s="42"/>
      <c r="L215" s="46"/>
      <c r="M215" s="230"/>
      <c r="N215" s="231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142</v>
      </c>
      <c r="AU215" s="19" t="s">
        <v>80</v>
      </c>
    </row>
    <row r="216" s="12" customFormat="1" ht="22.8" customHeight="1">
      <c r="A216" s="12"/>
      <c r="B216" s="198"/>
      <c r="C216" s="199"/>
      <c r="D216" s="200" t="s">
        <v>70</v>
      </c>
      <c r="E216" s="212" t="s">
        <v>373</v>
      </c>
      <c r="F216" s="212" t="s">
        <v>374</v>
      </c>
      <c r="G216" s="199"/>
      <c r="H216" s="199"/>
      <c r="I216" s="202"/>
      <c r="J216" s="213">
        <f>BK216</f>
        <v>0</v>
      </c>
      <c r="K216" s="199"/>
      <c r="L216" s="204"/>
      <c r="M216" s="205"/>
      <c r="N216" s="206"/>
      <c r="O216" s="206"/>
      <c r="P216" s="207">
        <f>SUM(P217:P218)</f>
        <v>0</v>
      </c>
      <c r="Q216" s="206"/>
      <c r="R216" s="207">
        <f>SUM(R217:R218)</f>
        <v>0</v>
      </c>
      <c r="S216" s="206"/>
      <c r="T216" s="208">
        <f>SUM(T217:T218)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9" t="s">
        <v>78</v>
      </c>
      <c r="AT216" s="210" t="s">
        <v>70</v>
      </c>
      <c r="AU216" s="210" t="s">
        <v>78</v>
      </c>
      <c r="AY216" s="209" t="s">
        <v>133</v>
      </c>
      <c r="BK216" s="211">
        <f>SUM(BK217:BK218)</f>
        <v>0</v>
      </c>
    </row>
    <row r="217" s="2" customFormat="1" ht="44.25" customHeight="1">
      <c r="A217" s="40"/>
      <c r="B217" s="41"/>
      <c r="C217" s="214" t="s">
        <v>375</v>
      </c>
      <c r="D217" s="214" t="s">
        <v>135</v>
      </c>
      <c r="E217" s="215" t="s">
        <v>376</v>
      </c>
      <c r="F217" s="216" t="s">
        <v>377</v>
      </c>
      <c r="G217" s="217" t="s">
        <v>187</v>
      </c>
      <c r="H217" s="218">
        <v>156.565</v>
      </c>
      <c r="I217" s="219"/>
      <c r="J217" s="220">
        <f>ROUND(I217*H217,2)</f>
        <v>0</v>
      </c>
      <c r="K217" s="216" t="s">
        <v>139</v>
      </c>
      <c r="L217" s="46"/>
      <c r="M217" s="221" t="s">
        <v>19</v>
      </c>
      <c r="N217" s="222" t="s">
        <v>42</v>
      </c>
      <c r="O217" s="86"/>
      <c r="P217" s="223">
        <f>O217*H217</f>
        <v>0</v>
      </c>
      <c r="Q217" s="223">
        <v>0</v>
      </c>
      <c r="R217" s="223">
        <f>Q217*H217</f>
        <v>0</v>
      </c>
      <c r="S217" s="223">
        <v>0</v>
      </c>
      <c r="T217" s="224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5" t="s">
        <v>140</v>
      </c>
      <c r="AT217" s="225" t="s">
        <v>135</v>
      </c>
      <c r="AU217" s="225" t="s">
        <v>80</v>
      </c>
      <c r="AY217" s="19" t="s">
        <v>133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9" t="s">
        <v>78</v>
      </c>
      <c r="BK217" s="226">
        <f>ROUND(I217*H217,2)</f>
        <v>0</v>
      </c>
      <c r="BL217" s="19" t="s">
        <v>140</v>
      </c>
      <c r="BM217" s="225" t="s">
        <v>378</v>
      </c>
    </row>
    <row r="218" s="2" customFormat="1">
      <c r="A218" s="40"/>
      <c r="B218" s="41"/>
      <c r="C218" s="42"/>
      <c r="D218" s="227" t="s">
        <v>142</v>
      </c>
      <c r="E218" s="42"/>
      <c r="F218" s="228" t="s">
        <v>379</v>
      </c>
      <c r="G218" s="42"/>
      <c r="H218" s="42"/>
      <c r="I218" s="229"/>
      <c r="J218" s="42"/>
      <c r="K218" s="42"/>
      <c r="L218" s="46"/>
      <c r="M218" s="230"/>
      <c r="N218" s="231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142</v>
      </c>
      <c r="AU218" s="19" t="s">
        <v>80</v>
      </c>
    </row>
    <row r="219" s="12" customFormat="1" ht="25.92" customHeight="1">
      <c r="A219" s="12"/>
      <c r="B219" s="198"/>
      <c r="C219" s="199"/>
      <c r="D219" s="200" t="s">
        <v>70</v>
      </c>
      <c r="E219" s="201" t="s">
        <v>380</v>
      </c>
      <c r="F219" s="201" t="s">
        <v>381</v>
      </c>
      <c r="G219" s="199"/>
      <c r="H219" s="199"/>
      <c r="I219" s="202"/>
      <c r="J219" s="203">
        <f>BK219</f>
        <v>0</v>
      </c>
      <c r="K219" s="199"/>
      <c r="L219" s="204"/>
      <c r="M219" s="205"/>
      <c r="N219" s="206"/>
      <c r="O219" s="206"/>
      <c r="P219" s="207">
        <f>P220</f>
        <v>0</v>
      </c>
      <c r="Q219" s="206"/>
      <c r="R219" s="207">
        <f>R220</f>
        <v>0.016358750000000002</v>
      </c>
      <c r="S219" s="206"/>
      <c r="T219" s="208">
        <f>T220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09" t="s">
        <v>80</v>
      </c>
      <c r="AT219" s="210" t="s">
        <v>70</v>
      </c>
      <c r="AU219" s="210" t="s">
        <v>71</v>
      </c>
      <c r="AY219" s="209" t="s">
        <v>133</v>
      </c>
      <c r="BK219" s="211">
        <f>BK220</f>
        <v>0</v>
      </c>
    </row>
    <row r="220" s="12" customFormat="1" ht="22.8" customHeight="1">
      <c r="A220" s="12"/>
      <c r="B220" s="198"/>
      <c r="C220" s="199"/>
      <c r="D220" s="200" t="s">
        <v>70</v>
      </c>
      <c r="E220" s="212" t="s">
        <v>382</v>
      </c>
      <c r="F220" s="212" t="s">
        <v>383</v>
      </c>
      <c r="G220" s="199"/>
      <c r="H220" s="199"/>
      <c r="I220" s="202"/>
      <c r="J220" s="213">
        <f>BK220</f>
        <v>0</v>
      </c>
      <c r="K220" s="199"/>
      <c r="L220" s="204"/>
      <c r="M220" s="205"/>
      <c r="N220" s="206"/>
      <c r="O220" s="206"/>
      <c r="P220" s="207">
        <f>SUM(P221:P226)</f>
        <v>0</v>
      </c>
      <c r="Q220" s="206"/>
      <c r="R220" s="207">
        <f>SUM(R221:R226)</f>
        <v>0.016358750000000002</v>
      </c>
      <c r="S220" s="206"/>
      <c r="T220" s="208">
        <f>SUM(T221:T226)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9" t="s">
        <v>80</v>
      </c>
      <c r="AT220" s="210" t="s">
        <v>70</v>
      </c>
      <c r="AU220" s="210" t="s">
        <v>78</v>
      </c>
      <c r="AY220" s="209" t="s">
        <v>133</v>
      </c>
      <c r="BK220" s="211">
        <f>SUM(BK221:BK226)</f>
        <v>0</v>
      </c>
    </row>
    <row r="221" s="2" customFormat="1" ht="49.05" customHeight="1">
      <c r="A221" s="40"/>
      <c r="B221" s="41"/>
      <c r="C221" s="214" t="s">
        <v>384</v>
      </c>
      <c r="D221" s="214" t="s">
        <v>135</v>
      </c>
      <c r="E221" s="215" t="s">
        <v>385</v>
      </c>
      <c r="F221" s="216" t="s">
        <v>386</v>
      </c>
      <c r="G221" s="217" t="s">
        <v>138</v>
      </c>
      <c r="H221" s="218">
        <v>36.225000000000001</v>
      </c>
      <c r="I221" s="219"/>
      <c r="J221" s="220">
        <f>ROUND(I221*H221,2)</f>
        <v>0</v>
      </c>
      <c r="K221" s="216" t="s">
        <v>139</v>
      </c>
      <c r="L221" s="46"/>
      <c r="M221" s="221" t="s">
        <v>19</v>
      </c>
      <c r="N221" s="222" t="s">
        <v>42</v>
      </c>
      <c r="O221" s="86"/>
      <c r="P221" s="223">
        <f>O221*H221</f>
        <v>0</v>
      </c>
      <c r="Q221" s="223">
        <v>0.00035</v>
      </c>
      <c r="R221" s="223">
        <f>Q221*H221</f>
        <v>0.012678750000000001</v>
      </c>
      <c r="S221" s="223">
        <v>0</v>
      </c>
      <c r="T221" s="224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25" t="s">
        <v>232</v>
      </c>
      <c r="AT221" s="225" t="s">
        <v>135</v>
      </c>
      <c r="AU221" s="225" t="s">
        <v>80</v>
      </c>
      <c r="AY221" s="19" t="s">
        <v>133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9" t="s">
        <v>78</v>
      </c>
      <c r="BK221" s="226">
        <f>ROUND(I221*H221,2)</f>
        <v>0</v>
      </c>
      <c r="BL221" s="19" t="s">
        <v>232</v>
      </c>
      <c r="BM221" s="225" t="s">
        <v>387</v>
      </c>
    </row>
    <row r="222" s="2" customFormat="1">
      <c r="A222" s="40"/>
      <c r="B222" s="41"/>
      <c r="C222" s="42"/>
      <c r="D222" s="227" t="s">
        <v>142</v>
      </c>
      <c r="E222" s="42"/>
      <c r="F222" s="228" t="s">
        <v>388</v>
      </c>
      <c r="G222" s="42"/>
      <c r="H222" s="42"/>
      <c r="I222" s="229"/>
      <c r="J222" s="42"/>
      <c r="K222" s="42"/>
      <c r="L222" s="46"/>
      <c r="M222" s="230"/>
      <c r="N222" s="231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142</v>
      </c>
      <c r="AU222" s="19" t="s">
        <v>80</v>
      </c>
    </row>
    <row r="223" s="13" customFormat="1">
      <c r="A223" s="13"/>
      <c r="B223" s="234"/>
      <c r="C223" s="235"/>
      <c r="D223" s="232" t="s">
        <v>146</v>
      </c>
      <c r="E223" s="236" t="s">
        <v>19</v>
      </c>
      <c r="F223" s="237" t="s">
        <v>389</v>
      </c>
      <c r="G223" s="235"/>
      <c r="H223" s="238">
        <v>34.5</v>
      </c>
      <c r="I223" s="239"/>
      <c r="J223" s="235"/>
      <c r="K223" s="235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146</v>
      </c>
      <c r="AU223" s="244" t="s">
        <v>80</v>
      </c>
      <c r="AV223" s="13" t="s">
        <v>80</v>
      </c>
      <c r="AW223" s="13" t="s">
        <v>33</v>
      </c>
      <c r="AX223" s="13" t="s">
        <v>78</v>
      </c>
      <c r="AY223" s="244" t="s">
        <v>133</v>
      </c>
    </row>
    <row r="224" s="13" customFormat="1">
      <c r="A224" s="13"/>
      <c r="B224" s="234"/>
      <c r="C224" s="235"/>
      <c r="D224" s="232" t="s">
        <v>146</v>
      </c>
      <c r="E224" s="235"/>
      <c r="F224" s="237" t="s">
        <v>390</v>
      </c>
      <c r="G224" s="235"/>
      <c r="H224" s="238">
        <v>36.225000000000001</v>
      </c>
      <c r="I224" s="239"/>
      <c r="J224" s="235"/>
      <c r="K224" s="235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146</v>
      </c>
      <c r="AU224" s="244" t="s">
        <v>80</v>
      </c>
      <c r="AV224" s="13" t="s">
        <v>80</v>
      </c>
      <c r="AW224" s="13" t="s">
        <v>4</v>
      </c>
      <c r="AX224" s="13" t="s">
        <v>78</v>
      </c>
      <c r="AY224" s="244" t="s">
        <v>133</v>
      </c>
    </row>
    <row r="225" s="2" customFormat="1" ht="33" customHeight="1">
      <c r="A225" s="40"/>
      <c r="B225" s="41"/>
      <c r="C225" s="214" t="s">
        <v>391</v>
      </c>
      <c r="D225" s="214" t="s">
        <v>135</v>
      </c>
      <c r="E225" s="215" t="s">
        <v>392</v>
      </c>
      <c r="F225" s="216" t="s">
        <v>393</v>
      </c>
      <c r="G225" s="217" t="s">
        <v>261</v>
      </c>
      <c r="H225" s="218">
        <v>23</v>
      </c>
      <c r="I225" s="219"/>
      <c r="J225" s="220">
        <f>ROUND(I225*H225,2)</f>
        <v>0</v>
      </c>
      <c r="K225" s="216" t="s">
        <v>139</v>
      </c>
      <c r="L225" s="46"/>
      <c r="M225" s="221" t="s">
        <v>19</v>
      </c>
      <c r="N225" s="222" t="s">
        <v>42</v>
      </c>
      <c r="O225" s="86"/>
      <c r="P225" s="223">
        <f>O225*H225</f>
        <v>0</v>
      </c>
      <c r="Q225" s="223">
        <v>0.00016000000000000001</v>
      </c>
      <c r="R225" s="223">
        <f>Q225*H225</f>
        <v>0.0036800000000000001</v>
      </c>
      <c r="S225" s="223">
        <v>0</v>
      </c>
      <c r="T225" s="224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5" t="s">
        <v>232</v>
      </c>
      <c r="AT225" s="225" t="s">
        <v>135</v>
      </c>
      <c r="AU225" s="225" t="s">
        <v>80</v>
      </c>
      <c r="AY225" s="19" t="s">
        <v>133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9" t="s">
        <v>78</v>
      </c>
      <c r="BK225" s="226">
        <f>ROUND(I225*H225,2)</f>
        <v>0</v>
      </c>
      <c r="BL225" s="19" t="s">
        <v>232</v>
      </c>
      <c r="BM225" s="225" t="s">
        <v>394</v>
      </c>
    </row>
    <row r="226" s="2" customFormat="1">
      <c r="A226" s="40"/>
      <c r="B226" s="41"/>
      <c r="C226" s="42"/>
      <c r="D226" s="227" t="s">
        <v>142</v>
      </c>
      <c r="E226" s="42"/>
      <c r="F226" s="228" t="s">
        <v>395</v>
      </c>
      <c r="G226" s="42"/>
      <c r="H226" s="42"/>
      <c r="I226" s="229"/>
      <c r="J226" s="42"/>
      <c r="K226" s="42"/>
      <c r="L226" s="46"/>
      <c r="M226" s="266"/>
      <c r="N226" s="267"/>
      <c r="O226" s="268"/>
      <c r="P226" s="268"/>
      <c r="Q226" s="268"/>
      <c r="R226" s="268"/>
      <c r="S226" s="268"/>
      <c r="T226" s="269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142</v>
      </c>
      <c r="AU226" s="19" t="s">
        <v>80</v>
      </c>
    </row>
    <row r="227" s="2" customFormat="1" ht="6.96" customHeight="1">
      <c r="A227" s="40"/>
      <c r="B227" s="61"/>
      <c r="C227" s="62"/>
      <c r="D227" s="62"/>
      <c r="E227" s="62"/>
      <c r="F227" s="62"/>
      <c r="G227" s="62"/>
      <c r="H227" s="62"/>
      <c r="I227" s="62"/>
      <c r="J227" s="62"/>
      <c r="K227" s="62"/>
      <c r="L227" s="46"/>
      <c r="M227" s="40"/>
      <c r="O227" s="40"/>
      <c r="P227" s="40"/>
      <c r="Q227" s="40"/>
      <c r="R227" s="40"/>
      <c r="S227" s="40"/>
      <c r="T227" s="40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</row>
  </sheetData>
  <sheetProtection sheet="1" autoFilter="0" formatColumns="0" formatRows="0" objects="1" scenarios="1" spinCount="100000" saltValue="dVdNB771KlIq1eHFlJFyzN57C1FHaJ0+BBs7Mk2R9AjFxLNU8N98Rzbp5GDxVmH+L+LIbLd2yrIScT2ebHbw4A==" hashValue="fkRbh6wVpyzGW9UZLqn44rPSnv9Jyo345gO4A770UyVAXr1PzGTf/EEnBLeiFa1bDmOo6JNhLRkqystzp9OstQ==" algorithmName="SHA-512" password="CC35"/>
  <autoFilter ref="C88:K226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4_01/111151111"/>
    <hyperlink ref="F97" r:id="rId2" display="https://podminky.urs.cz/item/CS_URS_2024_01/113107223"/>
    <hyperlink ref="F100" r:id="rId3" display="https://podminky.urs.cz/item/CS_URS_2024_01/121151113"/>
    <hyperlink ref="F103" r:id="rId4" display="https://podminky.urs.cz/item/CS_URS_2024_01/122452203"/>
    <hyperlink ref="F106" r:id="rId5" display="https://podminky.urs.cz/item/CS_URS_2024_01/132251101"/>
    <hyperlink ref="F109" r:id="rId6" display="https://podminky.urs.cz/item/CS_URS_2024_01/162751117"/>
    <hyperlink ref="F115" r:id="rId7" display="https://podminky.urs.cz/item/CS_URS_2024_01/167151101"/>
    <hyperlink ref="F117" r:id="rId8" display="https://podminky.urs.cz/item/CS_URS_2024_01/171201231"/>
    <hyperlink ref="F121" r:id="rId9" display="https://podminky.urs.cz/item/CS_URS_2024_01/171251201"/>
    <hyperlink ref="F123" r:id="rId10" display="https://podminky.urs.cz/item/CS_URS_2024_01/174151101"/>
    <hyperlink ref="F136" r:id="rId11" display="https://podminky.urs.cz/item/CS_URS_2024_01/181351113"/>
    <hyperlink ref="F138" r:id="rId12" display="https://podminky.urs.cz/item/CS_URS_2024_01/181951112"/>
    <hyperlink ref="F142" r:id="rId13" display="https://podminky.urs.cz/item/CS_URS_2024_01/181451131"/>
    <hyperlink ref="F146" r:id="rId14" display="https://podminky.urs.cz/item/CS_URS_2024_01/182303111"/>
    <hyperlink ref="F150" r:id="rId15" display="https://podminky.urs.cz/item/CS_URS_2024_01/185803111"/>
    <hyperlink ref="F152" r:id="rId16" display="https://podminky.urs.cz/item/CS_URS_2024_01/185803211"/>
    <hyperlink ref="F155" r:id="rId17" display="https://podminky.urs.cz/item/CS_URS_2024_01/212752102"/>
    <hyperlink ref="F158" r:id="rId18" display="https://podminky.urs.cz/item/CS_URS_2024_01/274313711"/>
    <hyperlink ref="F162" r:id="rId19" display="https://podminky.urs.cz/item/CS_URS_2024_01/339921132"/>
    <hyperlink ref="F166" r:id="rId20" display="https://podminky.urs.cz/item/CS_URS_2024_01/564861111"/>
    <hyperlink ref="F170" r:id="rId21" display="https://podminky.urs.cz/item/CS_URS_2024_01/565135121"/>
    <hyperlink ref="F174" r:id="rId22" display="https://podminky.urs.cz/item/CS_URS_2024_01/569951133"/>
    <hyperlink ref="F177" r:id="rId23" display="https://podminky.urs.cz/item/CS_URS_2024_01/573111112"/>
    <hyperlink ref="F181" r:id="rId24" display="https://podminky.urs.cz/item/CS_URS_2024_01/573231106"/>
    <hyperlink ref="F185" r:id="rId25" display="https://podminky.urs.cz/item/CS_URS_2024_01/577143111"/>
    <hyperlink ref="F189" r:id="rId26" display="https://podminky.urs.cz/item/CS_URS_2024_01/919726122"/>
    <hyperlink ref="F192" r:id="rId27" display="https://podminky.urs.cz/item/CS_URS_2024_01/919732211"/>
    <hyperlink ref="F195" r:id="rId28" display="https://podminky.urs.cz/item/CS_URS_2024_01/919735113"/>
    <hyperlink ref="F197" r:id="rId29" display="https://podminky.urs.cz/item/CS_URS_2024_01/919748111"/>
    <hyperlink ref="F205" r:id="rId30" display="https://podminky.urs.cz/item/CS_URS_2024_01/997006002"/>
    <hyperlink ref="F207" r:id="rId31" display="https://podminky.urs.cz/item/CS_URS_2024_01/997221551"/>
    <hyperlink ref="F209" r:id="rId32" display="https://podminky.urs.cz/item/CS_URS_2024_01/997221559"/>
    <hyperlink ref="F213" r:id="rId33" display="https://podminky.urs.cz/item/CS_URS_2024_01/997221611"/>
    <hyperlink ref="F215" r:id="rId34" display="https://podminky.urs.cz/item/CS_URS_2024_01/997221873"/>
    <hyperlink ref="F218" r:id="rId35" display="https://podminky.urs.cz/item/CS_URS_2024_01/998225111"/>
    <hyperlink ref="F222" r:id="rId36" display="https://podminky.urs.cz/item/CS_URS_2024_01/711161112"/>
    <hyperlink ref="F226" r:id="rId37" display="https://podminky.urs.cz/item/CS_URS_2024_01/71116138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80</v>
      </c>
    </row>
    <row r="4" s="1" customFormat="1" ht="24.96" customHeight="1">
      <c r="B4" s="22"/>
      <c r="D4" s="142" t="s">
        <v>101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Propojovací stezka u Vrbického jezera</v>
      </c>
      <c r="F7" s="144"/>
      <c r="G7" s="144"/>
      <c r="H7" s="144"/>
      <c r="L7" s="22"/>
    </row>
    <row r="8" s="1" customFormat="1" ht="12" customHeight="1">
      <c r="B8" s="22"/>
      <c r="D8" s="144" t="s">
        <v>102</v>
      </c>
      <c r="L8" s="22"/>
    </row>
    <row r="9" s="2" customFormat="1" ht="16.5" customHeight="1">
      <c r="A9" s="40"/>
      <c r="B9" s="46"/>
      <c r="C9" s="40"/>
      <c r="D9" s="40"/>
      <c r="E9" s="145" t="s">
        <v>103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396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397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8. 2. 2024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32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35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49"/>
      <c r="B29" s="150"/>
      <c r="C29" s="149"/>
      <c r="D29" s="149"/>
      <c r="E29" s="151" t="s">
        <v>36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37</v>
      </c>
      <c r="E32" s="40"/>
      <c r="F32" s="40"/>
      <c r="G32" s="40"/>
      <c r="H32" s="40"/>
      <c r="I32" s="40"/>
      <c r="J32" s="155">
        <f>ROUND(J89,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39</v>
      </c>
      <c r="G34" s="40"/>
      <c r="H34" s="40"/>
      <c r="I34" s="156" t="s">
        <v>38</v>
      </c>
      <c r="J34" s="156" t="s">
        <v>40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41</v>
      </c>
      <c r="E35" s="144" t="s">
        <v>42</v>
      </c>
      <c r="F35" s="158">
        <f>ROUND((SUM(BE89:BE117)),  2)</f>
        <v>0</v>
      </c>
      <c r="G35" s="40"/>
      <c r="H35" s="40"/>
      <c r="I35" s="159">
        <v>0.20999999999999999</v>
      </c>
      <c r="J35" s="158">
        <f>ROUND(((SUM(BE89:BE117))*I35),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43</v>
      </c>
      <c r="F36" s="158">
        <f>ROUND((SUM(BF89:BF117)),  2)</f>
        <v>0</v>
      </c>
      <c r="G36" s="40"/>
      <c r="H36" s="40"/>
      <c r="I36" s="159">
        <v>0.12</v>
      </c>
      <c r="J36" s="158">
        <f>ROUND(((SUM(BF89:BF117))*I36),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ROUND((SUM(BG89:BG117)),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45</v>
      </c>
      <c r="F38" s="158">
        <f>ROUND((SUM(BH89:BH117)),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46</v>
      </c>
      <c r="F39" s="158">
        <f>ROUND((SUM(BI89:BI117)),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104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Propojovací stezka u Vrbického jezera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103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396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101.2 - Propojovací stezka - sanace podloží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k. ú. Pudlov</v>
      </c>
      <c r="G56" s="42"/>
      <c r="H56" s="42"/>
      <c r="I56" s="34" t="s">
        <v>23</v>
      </c>
      <c r="J56" s="74" t="str">
        <f>IF(J14="","",J14)</f>
        <v>8. 2. 2024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Město Bohumín, Masarykova 158, Bohumín 735 8</v>
      </c>
      <c r="G58" s="42"/>
      <c r="H58" s="42"/>
      <c r="I58" s="34" t="s">
        <v>31</v>
      </c>
      <c r="J58" s="38" t="str">
        <f>E23</f>
        <v>INCA spol. s 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INCA spol. s 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105</v>
      </c>
      <c r="D61" s="173"/>
      <c r="E61" s="173"/>
      <c r="F61" s="173"/>
      <c r="G61" s="173"/>
      <c r="H61" s="173"/>
      <c r="I61" s="173"/>
      <c r="J61" s="174" t="s">
        <v>106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69</v>
      </c>
      <c r="D63" s="42"/>
      <c r="E63" s="42"/>
      <c r="F63" s="42"/>
      <c r="G63" s="42"/>
      <c r="H63" s="42"/>
      <c r="I63" s="42"/>
      <c r="J63" s="104">
        <f>J89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107</v>
      </c>
    </row>
    <row r="64" s="9" customFormat="1" ht="24.96" customHeight="1">
      <c r="A64" s="9"/>
      <c r="B64" s="176"/>
      <c r="C64" s="177"/>
      <c r="D64" s="178" t="s">
        <v>108</v>
      </c>
      <c r="E64" s="179"/>
      <c r="F64" s="179"/>
      <c r="G64" s="179"/>
      <c r="H64" s="179"/>
      <c r="I64" s="179"/>
      <c r="J64" s="180">
        <f>J90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109</v>
      </c>
      <c r="E65" s="184"/>
      <c r="F65" s="184"/>
      <c r="G65" s="184"/>
      <c r="H65" s="184"/>
      <c r="I65" s="184"/>
      <c r="J65" s="185">
        <f>J91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112</v>
      </c>
      <c r="E66" s="184"/>
      <c r="F66" s="184"/>
      <c r="G66" s="184"/>
      <c r="H66" s="184"/>
      <c r="I66" s="184"/>
      <c r="J66" s="185">
        <f>J109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113</v>
      </c>
      <c r="E67" s="184"/>
      <c r="F67" s="184"/>
      <c r="G67" s="184"/>
      <c r="H67" s="184"/>
      <c r="I67" s="184"/>
      <c r="J67" s="185">
        <f>J114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118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71" t="str">
        <f>E7</f>
        <v>Propojovací stezka u Vrbického jezera</v>
      </c>
      <c r="F77" s="34"/>
      <c r="G77" s="34"/>
      <c r="H77" s="34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1" customFormat="1" ht="12" customHeight="1">
      <c r="B78" s="23"/>
      <c r="C78" s="34" t="s">
        <v>102</v>
      </c>
      <c r="D78" s="24"/>
      <c r="E78" s="24"/>
      <c r="F78" s="24"/>
      <c r="G78" s="24"/>
      <c r="H78" s="24"/>
      <c r="I78" s="24"/>
      <c r="J78" s="24"/>
      <c r="K78" s="24"/>
      <c r="L78" s="22"/>
    </row>
    <row r="79" s="2" customFormat="1" ht="16.5" customHeight="1">
      <c r="A79" s="40"/>
      <c r="B79" s="41"/>
      <c r="C79" s="42"/>
      <c r="D79" s="42"/>
      <c r="E79" s="171" t="s">
        <v>103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396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E11</f>
        <v>SO 101.2 - Propojovací stezka - sanace podloží</v>
      </c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F14</f>
        <v>k. ú. Pudlov</v>
      </c>
      <c r="G83" s="42"/>
      <c r="H83" s="42"/>
      <c r="I83" s="34" t="s">
        <v>23</v>
      </c>
      <c r="J83" s="74" t="str">
        <f>IF(J14="","",J14)</f>
        <v>8. 2. 2024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25</v>
      </c>
      <c r="D85" s="42"/>
      <c r="E85" s="42"/>
      <c r="F85" s="29" t="str">
        <f>E17</f>
        <v>Město Bohumín, Masarykova 158, Bohumín 735 8</v>
      </c>
      <c r="G85" s="42"/>
      <c r="H85" s="42"/>
      <c r="I85" s="34" t="s">
        <v>31</v>
      </c>
      <c r="J85" s="38" t="str">
        <f>E23</f>
        <v>INCA spol. s r.o.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29</v>
      </c>
      <c r="D86" s="42"/>
      <c r="E86" s="42"/>
      <c r="F86" s="29" t="str">
        <f>IF(E20="","",E20)</f>
        <v>Vyplň údaj</v>
      </c>
      <c r="G86" s="42"/>
      <c r="H86" s="42"/>
      <c r="I86" s="34" t="s">
        <v>34</v>
      </c>
      <c r="J86" s="38" t="str">
        <f>E26</f>
        <v>INCA spol. s r.o.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87"/>
      <c r="B88" s="188"/>
      <c r="C88" s="189" t="s">
        <v>119</v>
      </c>
      <c r="D88" s="190" t="s">
        <v>56</v>
      </c>
      <c r="E88" s="190" t="s">
        <v>52</v>
      </c>
      <c r="F88" s="190" t="s">
        <v>53</v>
      </c>
      <c r="G88" s="190" t="s">
        <v>120</v>
      </c>
      <c r="H88" s="190" t="s">
        <v>121</v>
      </c>
      <c r="I88" s="190" t="s">
        <v>122</v>
      </c>
      <c r="J88" s="190" t="s">
        <v>106</v>
      </c>
      <c r="K88" s="191" t="s">
        <v>123</v>
      </c>
      <c r="L88" s="192"/>
      <c r="M88" s="94" t="s">
        <v>19</v>
      </c>
      <c r="N88" s="95" t="s">
        <v>41</v>
      </c>
      <c r="O88" s="95" t="s">
        <v>124</v>
      </c>
      <c r="P88" s="95" t="s">
        <v>125</v>
      </c>
      <c r="Q88" s="95" t="s">
        <v>126</v>
      </c>
      <c r="R88" s="95" t="s">
        <v>127</v>
      </c>
      <c r="S88" s="95" t="s">
        <v>128</v>
      </c>
      <c r="T88" s="96" t="s">
        <v>129</v>
      </c>
      <c r="U88" s="187"/>
      <c r="V88" s="187"/>
      <c r="W88" s="187"/>
      <c r="X88" s="187"/>
      <c r="Y88" s="187"/>
      <c r="Z88" s="187"/>
      <c r="AA88" s="187"/>
      <c r="AB88" s="187"/>
      <c r="AC88" s="187"/>
      <c r="AD88" s="187"/>
      <c r="AE88" s="187"/>
    </row>
    <row r="89" s="2" customFormat="1" ht="22.8" customHeight="1">
      <c r="A89" s="40"/>
      <c r="B89" s="41"/>
      <c r="C89" s="101" t="s">
        <v>130</v>
      </c>
      <c r="D89" s="42"/>
      <c r="E89" s="42"/>
      <c r="F89" s="42"/>
      <c r="G89" s="42"/>
      <c r="H89" s="42"/>
      <c r="I89" s="42"/>
      <c r="J89" s="193">
        <f>BK89</f>
        <v>0</v>
      </c>
      <c r="K89" s="42"/>
      <c r="L89" s="46"/>
      <c r="M89" s="97"/>
      <c r="N89" s="194"/>
      <c r="O89" s="98"/>
      <c r="P89" s="195">
        <f>P90</f>
        <v>0</v>
      </c>
      <c r="Q89" s="98"/>
      <c r="R89" s="195">
        <f>R90</f>
        <v>2.4987300000000001</v>
      </c>
      <c r="S89" s="98"/>
      <c r="T89" s="196">
        <f>T90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70</v>
      </c>
      <c r="AU89" s="19" t="s">
        <v>107</v>
      </c>
      <c r="BK89" s="197">
        <f>BK90</f>
        <v>0</v>
      </c>
    </row>
    <row r="90" s="12" customFormat="1" ht="25.92" customHeight="1">
      <c r="A90" s="12"/>
      <c r="B90" s="198"/>
      <c r="C90" s="199"/>
      <c r="D90" s="200" t="s">
        <v>70</v>
      </c>
      <c r="E90" s="201" t="s">
        <v>131</v>
      </c>
      <c r="F90" s="201" t="s">
        <v>132</v>
      </c>
      <c r="G90" s="199"/>
      <c r="H90" s="199"/>
      <c r="I90" s="202"/>
      <c r="J90" s="203">
        <f>BK90</f>
        <v>0</v>
      </c>
      <c r="K90" s="199"/>
      <c r="L90" s="204"/>
      <c r="M90" s="205"/>
      <c r="N90" s="206"/>
      <c r="O90" s="206"/>
      <c r="P90" s="207">
        <f>P91+P109+P114</f>
        <v>0</v>
      </c>
      <c r="Q90" s="206"/>
      <c r="R90" s="207">
        <f>R91+R109+R114</f>
        <v>2.4987300000000001</v>
      </c>
      <c r="S90" s="206"/>
      <c r="T90" s="208">
        <f>T91+T109+T114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78</v>
      </c>
      <c r="AT90" s="210" t="s">
        <v>70</v>
      </c>
      <c r="AU90" s="210" t="s">
        <v>71</v>
      </c>
      <c r="AY90" s="209" t="s">
        <v>133</v>
      </c>
      <c r="BK90" s="211">
        <f>BK91+BK109+BK114</f>
        <v>0</v>
      </c>
    </row>
    <row r="91" s="12" customFormat="1" ht="22.8" customHeight="1">
      <c r="A91" s="12"/>
      <c r="B91" s="198"/>
      <c r="C91" s="199"/>
      <c r="D91" s="200" t="s">
        <v>70</v>
      </c>
      <c r="E91" s="212" t="s">
        <v>78</v>
      </c>
      <c r="F91" s="212" t="s">
        <v>134</v>
      </c>
      <c r="G91" s="199"/>
      <c r="H91" s="199"/>
      <c r="I91" s="202"/>
      <c r="J91" s="213">
        <f>BK91</f>
        <v>0</v>
      </c>
      <c r="K91" s="199"/>
      <c r="L91" s="204"/>
      <c r="M91" s="205"/>
      <c r="N91" s="206"/>
      <c r="O91" s="206"/>
      <c r="P91" s="207">
        <f>SUM(P92:P108)</f>
        <v>0</v>
      </c>
      <c r="Q91" s="206"/>
      <c r="R91" s="207">
        <f>SUM(R92:R108)</f>
        <v>0</v>
      </c>
      <c r="S91" s="206"/>
      <c r="T91" s="208">
        <f>SUM(T92:T108)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78</v>
      </c>
      <c r="AT91" s="210" t="s">
        <v>70</v>
      </c>
      <c r="AU91" s="210" t="s">
        <v>78</v>
      </c>
      <c r="AY91" s="209" t="s">
        <v>133</v>
      </c>
      <c r="BK91" s="211">
        <f>SUM(BK92:BK108)</f>
        <v>0</v>
      </c>
    </row>
    <row r="92" s="2" customFormat="1" ht="37.8" customHeight="1">
      <c r="A92" s="40"/>
      <c r="B92" s="41"/>
      <c r="C92" s="214" t="s">
        <v>78</v>
      </c>
      <c r="D92" s="214" t="s">
        <v>135</v>
      </c>
      <c r="E92" s="215" t="s">
        <v>398</v>
      </c>
      <c r="F92" s="216" t="s">
        <v>399</v>
      </c>
      <c r="G92" s="217" t="s">
        <v>161</v>
      </c>
      <c r="H92" s="218">
        <v>670.5</v>
      </c>
      <c r="I92" s="219"/>
      <c r="J92" s="220">
        <f>ROUND(I92*H92,2)</f>
        <v>0</v>
      </c>
      <c r="K92" s="216" t="s">
        <v>139</v>
      </c>
      <c r="L92" s="46"/>
      <c r="M92" s="221" t="s">
        <v>19</v>
      </c>
      <c r="N92" s="222" t="s">
        <v>42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140</v>
      </c>
      <c r="AT92" s="225" t="s">
        <v>135</v>
      </c>
      <c r="AU92" s="225" t="s">
        <v>80</v>
      </c>
      <c r="AY92" s="19" t="s">
        <v>133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78</v>
      </c>
      <c r="BK92" s="226">
        <f>ROUND(I92*H92,2)</f>
        <v>0</v>
      </c>
      <c r="BL92" s="19" t="s">
        <v>140</v>
      </c>
      <c r="BM92" s="225" t="s">
        <v>400</v>
      </c>
    </row>
    <row r="93" s="2" customFormat="1">
      <c r="A93" s="40"/>
      <c r="B93" s="41"/>
      <c r="C93" s="42"/>
      <c r="D93" s="227" t="s">
        <v>142</v>
      </c>
      <c r="E93" s="42"/>
      <c r="F93" s="228" t="s">
        <v>401</v>
      </c>
      <c r="G93" s="42"/>
      <c r="H93" s="42"/>
      <c r="I93" s="229"/>
      <c r="J93" s="42"/>
      <c r="K93" s="42"/>
      <c r="L93" s="46"/>
      <c r="M93" s="230"/>
      <c r="N93" s="231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142</v>
      </c>
      <c r="AU93" s="19" t="s">
        <v>80</v>
      </c>
    </row>
    <row r="94" s="13" customFormat="1">
      <c r="A94" s="13"/>
      <c r="B94" s="234"/>
      <c r="C94" s="235"/>
      <c r="D94" s="232" t="s">
        <v>146</v>
      </c>
      <c r="E94" s="236" t="s">
        <v>19</v>
      </c>
      <c r="F94" s="237" t="s">
        <v>402</v>
      </c>
      <c r="G94" s="235"/>
      <c r="H94" s="238">
        <v>670.5</v>
      </c>
      <c r="I94" s="239"/>
      <c r="J94" s="235"/>
      <c r="K94" s="235"/>
      <c r="L94" s="240"/>
      <c r="M94" s="241"/>
      <c r="N94" s="242"/>
      <c r="O94" s="242"/>
      <c r="P94" s="242"/>
      <c r="Q94" s="242"/>
      <c r="R94" s="242"/>
      <c r="S94" s="242"/>
      <c r="T94" s="24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4" t="s">
        <v>146</v>
      </c>
      <c r="AU94" s="244" t="s">
        <v>80</v>
      </c>
      <c r="AV94" s="13" t="s">
        <v>80</v>
      </c>
      <c r="AW94" s="13" t="s">
        <v>33</v>
      </c>
      <c r="AX94" s="13" t="s">
        <v>78</v>
      </c>
      <c r="AY94" s="244" t="s">
        <v>133</v>
      </c>
    </row>
    <row r="95" s="2" customFormat="1" ht="62.7" customHeight="1">
      <c r="A95" s="40"/>
      <c r="B95" s="41"/>
      <c r="C95" s="214" t="s">
        <v>80</v>
      </c>
      <c r="D95" s="214" t="s">
        <v>135</v>
      </c>
      <c r="E95" s="215" t="s">
        <v>172</v>
      </c>
      <c r="F95" s="216" t="s">
        <v>173</v>
      </c>
      <c r="G95" s="217" t="s">
        <v>161</v>
      </c>
      <c r="H95" s="218">
        <v>670.5</v>
      </c>
      <c r="I95" s="219"/>
      <c r="J95" s="220">
        <f>ROUND(I95*H95,2)</f>
        <v>0</v>
      </c>
      <c r="K95" s="216" t="s">
        <v>139</v>
      </c>
      <c r="L95" s="46"/>
      <c r="M95" s="221" t="s">
        <v>19</v>
      </c>
      <c r="N95" s="222" t="s">
        <v>42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140</v>
      </c>
      <c r="AT95" s="225" t="s">
        <v>135</v>
      </c>
      <c r="AU95" s="225" t="s">
        <v>80</v>
      </c>
      <c r="AY95" s="19" t="s">
        <v>133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78</v>
      </c>
      <c r="BK95" s="226">
        <f>ROUND(I95*H95,2)</f>
        <v>0</v>
      </c>
      <c r="BL95" s="19" t="s">
        <v>140</v>
      </c>
      <c r="BM95" s="225" t="s">
        <v>403</v>
      </c>
    </row>
    <row r="96" s="2" customFormat="1">
      <c r="A96" s="40"/>
      <c r="B96" s="41"/>
      <c r="C96" s="42"/>
      <c r="D96" s="227" t="s">
        <v>142</v>
      </c>
      <c r="E96" s="42"/>
      <c r="F96" s="228" t="s">
        <v>175</v>
      </c>
      <c r="G96" s="42"/>
      <c r="H96" s="42"/>
      <c r="I96" s="229"/>
      <c r="J96" s="42"/>
      <c r="K96" s="42"/>
      <c r="L96" s="46"/>
      <c r="M96" s="230"/>
      <c r="N96" s="231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142</v>
      </c>
      <c r="AU96" s="19" t="s">
        <v>80</v>
      </c>
    </row>
    <row r="97" s="2" customFormat="1">
      <c r="A97" s="40"/>
      <c r="B97" s="41"/>
      <c r="C97" s="42"/>
      <c r="D97" s="232" t="s">
        <v>144</v>
      </c>
      <c r="E97" s="42"/>
      <c r="F97" s="233" t="s">
        <v>176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144</v>
      </c>
      <c r="AU97" s="19" t="s">
        <v>80</v>
      </c>
    </row>
    <row r="98" s="2" customFormat="1" ht="44.25" customHeight="1">
      <c r="A98" s="40"/>
      <c r="B98" s="41"/>
      <c r="C98" s="214" t="s">
        <v>153</v>
      </c>
      <c r="D98" s="214" t="s">
        <v>135</v>
      </c>
      <c r="E98" s="215" t="s">
        <v>180</v>
      </c>
      <c r="F98" s="216" t="s">
        <v>181</v>
      </c>
      <c r="G98" s="217" t="s">
        <v>161</v>
      </c>
      <c r="H98" s="218">
        <v>670.5</v>
      </c>
      <c r="I98" s="219"/>
      <c r="J98" s="220">
        <f>ROUND(I98*H98,2)</f>
        <v>0</v>
      </c>
      <c r="K98" s="216" t="s">
        <v>139</v>
      </c>
      <c r="L98" s="46"/>
      <c r="M98" s="221" t="s">
        <v>19</v>
      </c>
      <c r="N98" s="222" t="s">
        <v>42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140</v>
      </c>
      <c r="AT98" s="225" t="s">
        <v>135</v>
      </c>
      <c r="AU98" s="225" t="s">
        <v>80</v>
      </c>
      <c r="AY98" s="19" t="s">
        <v>133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78</v>
      </c>
      <c r="BK98" s="226">
        <f>ROUND(I98*H98,2)</f>
        <v>0</v>
      </c>
      <c r="BL98" s="19" t="s">
        <v>140</v>
      </c>
      <c r="BM98" s="225" t="s">
        <v>404</v>
      </c>
    </row>
    <row r="99" s="2" customFormat="1">
      <c r="A99" s="40"/>
      <c r="B99" s="41"/>
      <c r="C99" s="42"/>
      <c r="D99" s="227" t="s">
        <v>142</v>
      </c>
      <c r="E99" s="42"/>
      <c r="F99" s="228" t="s">
        <v>183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142</v>
      </c>
      <c r="AU99" s="19" t="s">
        <v>80</v>
      </c>
    </row>
    <row r="100" s="2" customFormat="1" ht="44.25" customHeight="1">
      <c r="A100" s="40"/>
      <c r="B100" s="41"/>
      <c r="C100" s="214" t="s">
        <v>140</v>
      </c>
      <c r="D100" s="214" t="s">
        <v>135</v>
      </c>
      <c r="E100" s="215" t="s">
        <v>185</v>
      </c>
      <c r="F100" s="216" t="s">
        <v>186</v>
      </c>
      <c r="G100" s="217" t="s">
        <v>187</v>
      </c>
      <c r="H100" s="218">
        <v>1273.9500000000001</v>
      </c>
      <c r="I100" s="219"/>
      <c r="J100" s="220">
        <f>ROUND(I100*H100,2)</f>
        <v>0</v>
      </c>
      <c r="K100" s="216" t="s">
        <v>139</v>
      </c>
      <c r="L100" s="46"/>
      <c r="M100" s="221" t="s">
        <v>19</v>
      </c>
      <c r="N100" s="222" t="s">
        <v>42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140</v>
      </c>
      <c r="AT100" s="225" t="s">
        <v>135</v>
      </c>
      <c r="AU100" s="225" t="s">
        <v>80</v>
      </c>
      <c r="AY100" s="19" t="s">
        <v>133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78</v>
      </c>
      <c r="BK100" s="226">
        <f>ROUND(I100*H100,2)</f>
        <v>0</v>
      </c>
      <c r="BL100" s="19" t="s">
        <v>140</v>
      </c>
      <c r="BM100" s="225" t="s">
        <v>405</v>
      </c>
    </row>
    <row r="101" s="2" customFormat="1">
      <c r="A101" s="40"/>
      <c r="B101" s="41"/>
      <c r="C101" s="42"/>
      <c r="D101" s="227" t="s">
        <v>142</v>
      </c>
      <c r="E101" s="42"/>
      <c r="F101" s="228" t="s">
        <v>189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142</v>
      </c>
      <c r="AU101" s="19" t="s">
        <v>80</v>
      </c>
    </row>
    <row r="102" s="2" customFormat="1">
      <c r="A102" s="40"/>
      <c r="B102" s="41"/>
      <c r="C102" s="42"/>
      <c r="D102" s="232" t="s">
        <v>144</v>
      </c>
      <c r="E102" s="42"/>
      <c r="F102" s="233" t="s">
        <v>190</v>
      </c>
      <c r="G102" s="42"/>
      <c r="H102" s="42"/>
      <c r="I102" s="229"/>
      <c r="J102" s="42"/>
      <c r="K102" s="42"/>
      <c r="L102" s="46"/>
      <c r="M102" s="230"/>
      <c r="N102" s="231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144</v>
      </c>
      <c r="AU102" s="19" t="s">
        <v>80</v>
      </c>
    </row>
    <row r="103" s="13" customFormat="1">
      <c r="A103" s="13"/>
      <c r="B103" s="234"/>
      <c r="C103" s="235"/>
      <c r="D103" s="232" t="s">
        <v>146</v>
      </c>
      <c r="E103" s="235"/>
      <c r="F103" s="237" t="s">
        <v>406</v>
      </c>
      <c r="G103" s="235"/>
      <c r="H103" s="238">
        <v>1273.9500000000001</v>
      </c>
      <c r="I103" s="239"/>
      <c r="J103" s="235"/>
      <c r="K103" s="235"/>
      <c r="L103" s="240"/>
      <c r="M103" s="241"/>
      <c r="N103" s="242"/>
      <c r="O103" s="242"/>
      <c r="P103" s="242"/>
      <c r="Q103" s="242"/>
      <c r="R103" s="242"/>
      <c r="S103" s="242"/>
      <c r="T103" s="24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4" t="s">
        <v>146</v>
      </c>
      <c r="AU103" s="244" t="s">
        <v>80</v>
      </c>
      <c r="AV103" s="13" t="s">
        <v>80</v>
      </c>
      <c r="AW103" s="13" t="s">
        <v>4</v>
      </c>
      <c r="AX103" s="13" t="s">
        <v>78</v>
      </c>
      <c r="AY103" s="244" t="s">
        <v>133</v>
      </c>
    </row>
    <row r="104" s="2" customFormat="1" ht="37.8" customHeight="1">
      <c r="A104" s="40"/>
      <c r="B104" s="41"/>
      <c r="C104" s="214" t="s">
        <v>165</v>
      </c>
      <c r="D104" s="214" t="s">
        <v>135</v>
      </c>
      <c r="E104" s="215" t="s">
        <v>193</v>
      </c>
      <c r="F104" s="216" t="s">
        <v>194</v>
      </c>
      <c r="G104" s="217" t="s">
        <v>161</v>
      </c>
      <c r="H104" s="218">
        <v>670.5</v>
      </c>
      <c r="I104" s="219"/>
      <c r="J104" s="220">
        <f>ROUND(I104*H104,2)</f>
        <v>0</v>
      </c>
      <c r="K104" s="216" t="s">
        <v>139</v>
      </c>
      <c r="L104" s="46"/>
      <c r="M104" s="221" t="s">
        <v>19</v>
      </c>
      <c r="N104" s="222" t="s">
        <v>42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140</v>
      </c>
      <c r="AT104" s="225" t="s">
        <v>135</v>
      </c>
      <c r="AU104" s="225" t="s">
        <v>80</v>
      </c>
      <c r="AY104" s="19" t="s">
        <v>133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78</v>
      </c>
      <c r="BK104" s="226">
        <f>ROUND(I104*H104,2)</f>
        <v>0</v>
      </c>
      <c r="BL104" s="19" t="s">
        <v>140</v>
      </c>
      <c r="BM104" s="225" t="s">
        <v>407</v>
      </c>
    </row>
    <row r="105" s="2" customFormat="1">
      <c r="A105" s="40"/>
      <c r="B105" s="41"/>
      <c r="C105" s="42"/>
      <c r="D105" s="227" t="s">
        <v>142</v>
      </c>
      <c r="E105" s="42"/>
      <c r="F105" s="228" t="s">
        <v>196</v>
      </c>
      <c r="G105" s="42"/>
      <c r="H105" s="42"/>
      <c r="I105" s="229"/>
      <c r="J105" s="42"/>
      <c r="K105" s="42"/>
      <c r="L105" s="46"/>
      <c r="M105" s="230"/>
      <c r="N105" s="23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142</v>
      </c>
      <c r="AU105" s="19" t="s">
        <v>80</v>
      </c>
    </row>
    <row r="106" s="2" customFormat="1" ht="33" customHeight="1">
      <c r="A106" s="40"/>
      <c r="B106" s="41"/>
      <c r="C106" s="214" t="s">
        <v>171</v>
      </c>
      <c r="D106" s="214" t="s">
        <v>135</v>
      </c>
      <c r="E106" s="215" t="s">
        <v>408</v>
      </c>
      <c r="F106" s="216" t="s">
        <v>409</v>
      </c>
      <c r="G106" s="217" t="s">
        <v>138</v>
      </c>
      <c r="H106" s="218">
        <v>2235</v>
      </c>
      <c r="I106" s="219"/>
      <c r="J106" s="220">
        <f>ROUND(I106*H106,2)</f>
        <v>0</v>
      </c>
      <c r="K106" s="216" t="s">
        <v>139</v>
      </c>
      <c r="L106" s="46"/>
      <c r="M106" s="221" t="s">
        <v>19</v>
      </c>
      <c r="N106" s="222" t="s">
        <v>42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140</v>
      </c>
      <c r="AT106" s="225" t="s">
        <v>135</v>
      </c>
      <c r="AU106" s="225" t="s">
        <v>80</v>
      </c>
      <c r="AY106" s="19" t="s">
        <v>133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78</v>
      </c>
      <c r="BK106" s="226">
        <f>ROUND(I106*H106,2)</f>
        <v>0</v>
      </c>
      <c r="BL106" s="19" t="s">
        <v>140</v>
      </c>
      <c r="BM106" s="225" t="s">
        <v>410</v>
      </c>
    </row>
    <row r="107" s="2" customFormat="1">
      <c r="A107" s="40"/>
      <c r="B107" s="41"/>
      <c r="C107" s="42"/>
      <c r="D107" s="227" t="s">
        <v>142</v>
      </c>
      <c r="E107" s="42"/>
      <c r="F107" s="228" t="s">
        <v>411</v>
      </c>
      <c r="G107" s="42"/>
      <c r="H107" s="42"/>
      <c r="I107" s="229"/>
      <c r="J107" s="42"/>
      <c r="K107" s="42"/>
      <c r="L107" s="46"/>
      <c r="M107" s="230"/>
      <c r="N107" s="23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142</v>
      </c>
      <c r="AU107" s="19" t="s">
        <v>80</v>
      </c>
    </row>
    <row r="108" s="13" customFormat="1">
      <c r="A108" s="13"/>
      <c r="B108" s="234"/>
      <c r="C108" s="235"/>
      <c r="D108" s="232" t="s">
        <v>146</v>
      </c>
      <c r="E108" s="236" t="s">
        <v>19</v>
      </c>
      <c r="F108" s="237" t="s">
        <v>225</v>
      </c>
      <c r="G108" s="235"/>
      <c r="H108" s="238">
        <v>2235</v>
      </c>
      <c r="I108" s="239"/>
      <c r="J108" s="235"/>
      <c r="K108" s="235"/>
      <c r="L108" s="240"/>
      <c r="M108" s="241"/>
      <c r="N108" s="242"/>
      <c r="O108" s="242"/>
      <c r="P108" s="242"/>
      <c r="Q108" s="242"/>
      <c r="R108" s="242"/>
      <c r="S108" s="242"/>
      <c r="T108" s="24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4" t="s">
        <v>146</v>
      </c>
      <c r="AU108" s="244" t="s">
        <v>80</v>
      </c>
      <c r="AV108" s="13" t="s">
        <v>80</v>
      </c>
      <c r="AW108" s="13" t="s">
        <v>33</v>
      </c>
      <c r="AX108" s="13" t="s">
        <v>78</v>
      </c>
      <c r="AY108" s="244" t="s">
        <v>133</v>
      </c>
    </row>
    <row r="109" s="12" customFormat="1" ht="22.8" customHeight="1">
      <c r="A109" s="12"/>
      <c r="B109" s="198"/>
      <c r="C109" s="199"/>
      <c r="D109" s="200" t="s">
        <v>70</v>
      </c>
      <c r="E109" s="212" t="s">
        <v>165</v>
      </c>
      <c r="F109" s="212" t="s">
        <v>282</v>
      </c>
      <c r="G109" s="199"/>
      <c r="H109" s="199"/>
      <c r="I109" s="202"/>
      <c r="J109" s="213">
        <f>BK109</f>
        <v>0</v>
      </c>
      <c r="K109" s="199"/>
      <c r="L109" s="204"/>
      <c r="M109" s="205"/>
      <c r="N109" s="206"/>
      <c r="O109" s="206"/>
      <c r="P109" s="207">
        <f>SUM(P110:P113)</f>
        <v>0</v>
      </c>
      <c r="Q109" s="206"/>
      <c r="R109" s="207">
        <f>SUM(R110:R113)</f>
        <v>0</v>
      </c>
      <c r="S109" s="206"/>
      <c r="T109" s="208">
        <f>SUM(T110:T113)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9" t="s">
        <v>78</v>
      </c>
      <c r="AT109" s="210" t="s">
        <v>70</v>
      </c>
      <c r="AU109" s="210" t="s">
        <v>78</v>
      </c>
      <c r="AY109" s="209" t="s">
        <v>133</v>
      </c>
      <c r="BK109" s="211">
        <f>SUM(BK110:BK113)</f>
        <v>0</v>
      </c>
    </row>
    <row r="110" s="2" customFormat="1" ht="33" customHeight="1">
      <c r="A110" s="40"/>
      <c r="B110" s="41"/>
      <c r="C110" s="214" t="s">
        <v>179</v>
      </c>
      <c r="D110" s="214" t="s">
        <v>135</v>
      </c>
      <c r="E110" s="215" t="s">
        <v>412</v>
      </c>
      <c r="F110" s="216" t="s">
        <v>413</v>
      </c>
      <c r="G110" s="217" t="s">
        <v>138</v>
      </c>
      <c r="H110" s="218">
        <v>2235</v>
      </c>
      <c r="I110" s="219"/>
      <c r="J110" s="220">
        <f>ROUND(I110*H110,2)</f>
        <v>0</v>
      </c>
      <c r="K110" s="216" t="s">
        <v>139</v>
      </c>
      <c r="L110" s="46"/>
      <c r="M110" s="221" t="s">
        <v>19</v>
      </c>
      <c r="N110" s="222" t="s">
        <v>42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140</v>
      </c>
      <c r="AT110" s="225" t="s">
        <v>135</v>
      </c>
      <c r="AU110" s="225" t="s">
        <v>80</v>
      </c>
      <c r="AY110" s="19" t="s">
        <v>133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78</v>
      </c>
      <c r="BK110" s="226">
        <f>ROUND(I110*H110,2)</f>
        <v>0</v>
      </c>
      <c r="BL110" s="19" t="s">
        <v>140</v>
      </c>
      <c r="BM110" s="225" t="s">
        <v>414</v>
      </c>
    </row>
    <row r="111" s="2" customFormat="1">
      <c r="A111" s="40"/>
      <c r="B111" s="41"/>
      <c r="C111" s="42"/>
      <c r="D111" s="227" t="s">
        <v>142</v>
      </c>
      <c r="E111" s="42"/>
      <c r="F111" s="228" t="s">
        <v>415</v>
      </c>
      <c r="G111" s="42"/>
      <c r="H111" s="42"/>
      <c r="I111" s="229"/>
      <c r="J111" s="42"/>
      <c r="K111" s="42"/>
      <c r="L111" s="46"/>
      <c r="M111" s="230"/>
      <c r="N111" s="23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142</v>
      </c>
      <c r="AU111" s="19" t="s">
        <v>80</v>
      </c>
    </row>
    <row r="112" s="2" customFormat="1">
      <c r="A112" s="40"/>
      <c r="B112" s="41"/>
      <c r="C112" s="42"/>
      <c r="D112" s="232" t="s">
        <v>144</v>
      </c>
      <c r="E112" s="42"/>
      <c r="F112" s="233" t="s">
        <v>416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144</v>
      </c>
      <c r="AU112" s="19" t="s">
        <v>80</v>
      </c>
    </row>
    <row r="113" s="13" customFormat="1">
      <c r="A113" s="13"/>
      <c r="B113" s="234"/>
      <c r="C113" s="235"/>
      <c r="D113" s="232" t="s">
        <v>146</v>
      </c>
      <c r="E113" s="236" t="s">
        <v>19</v>
      </c>
      <c r="F113" s="237" t="s">
        <v>225</v>
      </c>
      <c r="G113" s="235"/>
      <c r="H113" s="238">
        <v>2235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4" t="s">
        <v>146</v>
      </c>
      <c r="AU113" s="244" t="s">
        <v>80</v>
      </c>
      <c r="AV113" s="13" t="s">
        <v>80</v>
      </c>
      <c r="AW113" s="13" t="s">
        <v>33</v>
      </c>
      <c r="AX113" s="13" t="s">
        <v>78</v>
      </c>
      <c r="AY113" s="244" t="s">
        <v>133</v>
      </c>
    </row>
    <row r="114" s="12" customFormat="1" ht="22.8" customHeight="1">
      <c r="A114" s="12"/>
      <c r="B114" s="198"/>
      <c r="C114" s="199"/>
      <c r="D114" s="200" t="s">
        <v>70</v>
      </c>
      <c r="E114" s="212" t="s">
        <v>192</v>
      </c>
      <c r="F114" s="212" t="s">
        <v>315</v>
      </c>
      <c r="G114" s="199"/>
      <c r="H114" s="199"/>
      <c r="I114" s="202"/>
      <c r="J114" s="213">
        <f>BK114</f>
        <v>0</v>
      </c>
      <c r="K114" s="199"/>
      <c r="L114" s="204"/>
      <c r="M114" s="205"/>
      <c r="N114" s="206"/>
      <c r="O114" s="206"/>
      <c r="P114" s="207">
        <f>SUM(P115:P117)</f>
        <v>0</v>
      </c>
      <c r="Q114" s="206"/>
      <c r="R114" s="207">
        <f>SUM(R115:R117)</f>
        <v>2.4987300000000001</v>
      </c>
      <c r="S114" s="206"/>
      <c r="T114" s="208">
        <f>SUM(T115:T117)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9" t="s">
        <v>78</v>
      </c>
      <c r="AT114" s="210" t="s">
        <v>70</v>
      </c>
      <c r="AU114" s="210" t="s">
        <v>78</v>
      </c>
      <c r="AY114" s="209" t="s">
        <v>133</v>
      </c>
      <c r="BK114" s="211">
        <f>SUM(BK115:BK117)</f>
        <v>0</v>
      </c>
    </row>
    <row r="115" s="2" customFormat="1" ht="33" customHeight="1">
      <c r="A115" s="40"/>
      <c r="B115" s="41"/>
      <c r="C115" s="214" t="s">
        <v>184</v>
      </c>
      <c r="D115" s="214" t="s">
        <v>135</v>
      </c>
      <c r="E115" s="215" t="s">
        <v>417</v>
      </c>
      <c r="F115" s="216" t="s">
        <v>418</v>
      </c>
      <c r="G115" s="217" t="s">
        <v>138</v>
      </c>
      <c r="H115" s="218">
        <v>2905.5</v>
      </c>
      <c r="I115" s="219"/>
      <c r="J115" s="220">
        <f>ROUND(I115*H115,2)</f>
        <v>0</v>
      </c>
      <c r="K115" s="216" t="s">
        <v>139</v>
      </c>
      <c r="L115" s="46"/>
      <c r="M115" s="221" t="s">
        <v>19</v>
      </c>
      <c r="N115" s="222" t="s">
        <v>42</v>
      </c>
      <c r="O115" s="86"/>
      <c r="P115" s="223">
        <f>O115*H115</f>
        <v>0</v>
      </c>
      <c r="Q115" s="223">
        <v>0.00085999999999999998</v>
      </c>
      <c r="R115" s="223">
        <f>Q115*H115</f>
        <v>2.4987300000000001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140</v>
      </c>
      <c r="AT115" s="225" t="s">
        <v>135</v>
      </c>
      <c r="AU115" s="225" t="s">
        <v>80</v>
      </c>
      <c r="AY115" s="19" t="s">
        <v>133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78</v>
      </c>
      <c r="BK115" s="226">
        <f>ROUND(I115*H115,2)</f>
        <v>0</v>
      </c>
      <c r="BL115" s="19" t="s">
        <v>140</v>
      </c>
      <c r="BM115" s="225" t="s">
        <v>419</v>
      </c>
    </row>
    <row r="116" s="2" customFormat="1">
      <c r="A116" s="40"/>
      <c r="B116" s="41"/>
      <c r="C116" s="42"/>
      <c r="D116" s="227" t="s">
        <v>142</v>
      </c>
      <c r="E116" s="42"/>
      <c r="F116" s="228" t="s">
        <v>420</v>
      </c>
      <c r="G116" s="42"/>
      <c r="H116" s="42"/>
      <c r="I116" s="229"/>
      <c r="J116" s="42"/>
      <c r="K116" s="42"/>
      <c r="L116" s="46"/>
      <c r="M116" s="230"/>
      <c r="N116" s="231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142</v>
      </c>
      <c r="AU116" s="19" t="s">
        <v>80</v>
      </c>
    </row>
    <row r="117" s="13" customFormat="1">
      <c r="A117" s="13"/>
      <c r="B117" s="234"/>
      <c r="C117" s="235"/>
      <c r="D117" s="232" t="s">
        <v>146</v>
      </c>
      <c r="E117" s="235"/>
      <c r="F117" s="237" t="s">
        <v>421</v>
      </c>
      <c r="G117" s="235"/>
      <c r="H117" s="238">
        <v>2905.5</v>
      </c>
      <c r="I117" s="239"/>
      <c r="J117" s="235"/>
      <c r="K117" s="235"/>
      <c r="L117" s="240"/>
      <c r="M117" s="270"/>
      <c r="N117" s="271"/>
      <c r="O117" s="271"/>
      <c r="P117" s="271"/>
      <c r="Q117" s="271"/>
      <c r="R117" s="271"/>
      <c r="S117" s="271"/>
      <c r="T117" s="27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4" t="s">
        <v>146</v>
      </c>
      <c r="AU117" s="244" t="s">
        <v>80</v>
      </c>
      <c r="AV117" s="13" t="s">
        <v>80</v>
      </c>
      <c r="AW117" s="13" t="s">
        <v>4</v>
      </c>
      <c r="AX117" s="13" t="s">
        <v>78</v>
      </c>
      <c r="AY117" s="244" t="s">
        <v>133</v>
      </c>
    </row>
    <row r="118" s="2" customFormat="1" ht="6.96" customHeight="1">
      <c r="A118" s="40"/>
      <c r="B118" s="61"/>
      <c r="C118" s="62"/>
      <c r="D118" s="62"/>
      <c r="E118" s="62"/>
      <c r="F118" s="62"/>
      <c r="G118" s="62"/>
      <c r="H118" s="62"/>
      <c r="I118" s="62"/>
      <c r="J118" s="62"/>
      <c r="K118" s="62"/>
      <c r="L118" s="46"/>
      <c r="M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</sheetData>
  <sheetProtection sheet="1" autoFilter="0" formatColumns="0" formatRows="0" objects="1" scenarios="1" spinCount="100000" saltValue="w+6i+woEOnLikJXD6lW0McXtmgvAkUC4Da34A2oPKuRC2uvXiL9byPpWEW40RfvbyIc0YsDMB7UOkwxsxEDBRw==" hashValue="ku2ddFwYYpLTWOJAWe9SkNzeqGQJl4+Mr50iY2prJ/EjTcdu6R7KiDu3qDwBmTh36HxHthOeRN1+BY8UkXKznQ==" algorithmName="SHA-512" password="CC35"/>
  <autoFilter ref="C88:K11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4_01/122552205"/>
    <hyperlink ref="F96" r:id="rId2" display="https://podminky.urs.cz/item/CS_URS_2024_01/162751117"/>
    <hyperlink ref="F99" r:id="rId3" display="https://podminky.urs.cz/item/CS_URS_2024_01/167151101"/>
    <hyperlink ref="F101" r:id="rId4" display="https://podminky.urs.cz/item/CS_URS_2024_01/171201231"/>
    <hyperlink ref="F105" r:id="rId5" display="https://podminky.urs.cz/item/CS_URS_2024_01/171251201"/>
    <hyperlink ref="F107" r:id="rId6" display="https://podminky.urs.cz/item/CS_URS_2024_01/181951114"/>
    <hyperlink ref="F111" r:id="rId7" display="https://podminky.urs.cz/item/CS_URS_2024_01/564871116"/>
    <hyperlink ref="F116" r:id="rId8" display="https://podminky.urs.cz/item/CS_URS_2024_01/919726227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80</v>
      </c>
    </row>
    <row r="4" s="1" customFormat="1" ht="24.96" customHeight="1">
      <c r="B4" s="22"/>
      <c r="D4" s="142" t="s">
        <v>101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Propojovací stezka u Vrbického jezera</v>
      </c>
      <c r="F7" s="144"/>
      <c r="G7" s="144"/>
      <c r="H7" s="144"/>
      <c r="L7" s="22"/>
    </row>
    <row r="8" s="1" customFormat="1" ht="12" customHeight="1">
      <c r="B8" s="22"/>
      <c r="D8" s="144" t="s">
        <v>102</v>
      </c>
      <c r="L8" s="22"/>
    </row>
    <row r="9" s="2" customFormat="1" ht="16.5" customHeight="1">
      <c r="A9" s="40"/>
      <c r="B9" s="46"/>
      <c r="C9" s="40"/>
      <c r="D9" s="40"/>
      <c r="E9" s="145" t="s">
        <v>103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396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422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8. 2. 2024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32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35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49"/>
      <c r="B29" s="150"/>
      <c r="C29" s="149"/>
      <c r="D29" s="149"/>
      <c r="E29" s="151" t="s">
        <v>36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37</v>
      </c>
      <c r="E32" s="40"/>
      <c r="F32" s="40"/>
      <c r="G32" s="40"/>
      <c r="H32" s="40"/>
      <c r="I32" s="40"/>
      <c r="J32" s="155">
        <f>ROUND(J88,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39</v>
      </c>
      <c r="G34" s="40"/>
      <c r="H34" s="40"/>
      <c r="I34" s="156" t="s">
        <v>38</v>
      </c>
      <c r="J34" s="156" t="s">
        <v>40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41</v>
      </c>
      <c r="E35" s="144" t="s">
        <v>42</v>
      </c>
      <c r="F35" s="158">
        <f>ROUND((SUM(BE88:BE139)),  2)</f>
        <v>0</v>
      </c>
      <c r="G35" s="40"/>
      <c r="H35" s="40"/>
      <c r="I35" s="159">
        <v>0.20999999999999999</v>
      </c>
      <c r="J35" s="158">
        <f>ROUND(((SUM(BE88:BE139))*I35),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43</v>
      </c>
      <c r="F36" s="158">
        <f>ROUND((SUM(BF88:BF139)),  2)</f>
        <v>0</v>
      </c>
      <c r="G36" s="40"/>
      <c r="H36" s="40"/>
      <c r="I36" s="159">
        <v>0.12</v>
      </c>
      <c r="J36" s="158">
        <f>ROUND(((SUM(BF88:BF139))*I36),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ROUND((SUM(BG88:BG139)),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45</v>
      </c>
      <c r="F38" s="158">
        <f>ROUND((SUM(BH88:BH139)),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46</v>
      </c>
      <c r="F39" s="158">
        <f>ROUND((SUM(BI88:BI139)),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104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Propojovací stezka u Vrbického jezera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103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396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101.3 - Dopravní značení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k. ú. Pudlov</v>
      </c>
      <c r="G56" s="42"/>
      <c r="H56" s="42"/>
      <c r="I56" s="34" t="s">
        <v>23</v>
      </c>
      <c r="J56" s="74" t="str">
        <f>IF(J14="","",J14)</f>
        <v>8. 2. 2024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Město Bohumín, Masarykova 158, Bohumín 735 8</v>
      </c>
      <c r="G58" s="42"/>
      <c r="H58" s="42"/>
      <c r="I58" s="34" t="s">
        <v>31</v>
      </c>
      <c r="J58" s="38" t="str">
        <f>E23</f>
        <v>INCA spol. s 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INCA spol. s 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105</v>
      </c>
      <c r="D61" s="173"/>
      <c r="E61" s="173"/>
      <c r="F61" s="173"/>
      <c r="G61" s="173"/>
      <c r="H61" s="173"/>
      <c r="I61" s="173"/>
      <c r="J61" s="174" t="s">
        <v>106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69</v>
      </c>
      <c r="D63" s="42"/>
      <c r="E63" s="42"/>
      <c r="F63" s="42"/>
      <c r="G63" s="42"/>
      <c r="H63" s="42"/>
      <c r="I63" s="42"/>
      <c r="J63" s="104">
        <f>J88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107</v>
      </c>
    </row>
    <row r="64" s="9" customFormat="1" ht="24.96" customHeight="1">
      <c r="A64" s="9"/>
      <c r="B64" s="176"/>
      <c r="C64" s="177"/>
      <c r="D64" s="178" t="s">
        <v>108</v>
      </c>
      <c r="E64" s="179"/>
      <c r="F64" s="179"/>
      <c r="G64" s="179"/>
      <c r="H64" s="179"/>
      <c r="I64" s="179"/>
      <c r="J64" s="180">
        <f>J89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109</v>
      </c>
      <c r="E65" s="184"/>
      <c r="F65" s="184"/>
      <c r="G65" s="184"/>
      <c r="H65" s="184"/>
      <c r="I65" s="184"/>
      <c r="J65" s="185">
        <f>J90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113</v>
      </c>
      <c r="E66" s="184"/>
      <c r="F66" s="184"/>
      <c r="G66" s="184"/>
      <c r="H66" s="184"/>
      <c r="I66" s="184"/>
      <c r="J66" s="185">
        <f>J110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118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71" t="str">
        <f>E7</f>
        <v>Propojovací stezka u Vrbického jezera</v>
      </c>
      <c r="F76" s="34"/>
      <c r="G76" s="34"/>
      <c r="H76" s="34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1" customFormat="1" ht="12" customHeight="1">
      <c r="B77" s="23"/>
      <c r="C77" s="34" t="s">
        <v>102</v>
      </c>
      <c r="D77" s="24"/>
      <c r="E77" s="24"/>
      <c r="F77" s="24"/>
      <c r="G77" s="24"/>
      <c r="H77" s="24"/>
      <c r="I77" s="24"/>
      <c r="J77" s="24"/>
      <c r="K77" s="24"/>
      <c r="L77" s="22"/>
    </row>
    <row r="78" s="2" customFormat="1" ht="16.5" customHeight="1">
      <c r="A78" s="40"/>
      <c r="B78" s="41"/>
      <c r="C78" s="42"/>
      <c r="D78" s="42"/>
      <c r="E78" s="171" t="s">
        <v>103</v>
      </c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396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E11</f>
        <v>SO 101.3 - Dopravní značení</v>
      </c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F14</f>
        <v>k. ú. Pudlov</v>
      </c>
      <c r="G82" s="42"/>
      <c r="H82" s="42"/>
      <c r="I82" s="34" t="s">
        <v>23</v>
      </c>
      <c r="J82" s="74" t="str">
        <f>IF(J14="","",J14)</f>
        <v>8. 2. 2024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25</v>
      </c>
      <c r="D84" s="42"/>
      <c r="E84" s="42"/>
      <c r="F84" s="29" t="str">
        <f>E17</f>
        <v>Město Bohumín, Masarykova 158, Bohumín 735 8</v>
      </c>
      <c r="G84" s="42"/>
      <c r="H84" s="42"/>
      <c r="I84" s="34" t="s">
        <v>31</v>
      </c>
      <c r="J84" s="38" t="str">
        <f>E23</f>
        <v>INCA spol. s r.o.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29</v>
      </c>
      <c r="D85" s="42"/>
      <c r="E85" s="42"/>
      <c r="F85" s="29" t="str">
        <f>IF(E20="","",E20)</f>
        <v>Vyplň údaj</v>
      </c>
      <c r="G85" s="42"/>
      <c r="H85" s="42"/>
      <c r="I85" s="34" t="s">
        <v>34</v>
      </c>
      <c r="J85" s="38" t="str">
        <f>E26</f>
        <v>INCA spol. s r.o.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87"/>
      <c r="B87" s="188"/>
      <c r="C87" s="189" t="s">
        <v>119</v>
      </c>
      <c r="D87" s="190" t="s">
        <v>56</v>
      </c>
      <c r="E87" s="190" t="s">
        <v>52</v>
      </c>
      <c r="F87" s="190" t="s">
        <v>53</v>
      </c>
      <c r="G87" s="190" t="s">
        <v>120</v>
      </c>
      <c r="H87" s="190" t="s">
        <v>121</v>
      </c>
      <c r="I87" s="190" t="s">
        <v>122</v>
      </c>
      <c r="J87" s="190" t="s">
        <v>106</v>
      </c>
      <c r="K87" s="191" t="s">
        <v>123</v>
      </c>
      <c r="L87" s="192"/>
      <c r="M87" s="94" t="s">
        <v>19</v>
      </c>
      <c r="N87" s="95" t="s">
        <v>41</v>
      </c>
      <c r="O87" s="95" t="s">
        <v>124</v>
      </c>
      <c r="P87" s="95" t="s">
        <v>125</v>
      </c>
      <c r="Q87" s="95" t="s">
        <v>126</v>
      </c>
      <c r="R87" s="95" t="s">
        <v>127</v>
      </c>
      <c r="S87" s="95" t="s">
        <v>128</v>
      </c>
      <c r="T87" s="96" t="s">
        <v>129</v>
      </c>
      <c r="U87" s="187"/>
      <c r="V87" s="187"/>
      <c r="W87" s="187"/>
      <c r="X87" s="187"/>
      <c r="Y87" s="187"/>
      <c r="Z87" s="187"/>
      <c r="AA87" s="187"/>
      <c r="AB87" s="187"/>
      <c r="AC87" s="187"/>
      <c r="AD87" s="187"/>
      <c r="AE87" s="187"/>
    </row>
    <row r="88" s="2" customFormat="1" ht="22.8" customHeight="1">
      <c r="A88" s="40"/>
      <c r="B88" s="41"/>
      <c r="C88" s="101" t="s">
        <v>130</v>
      </c>
      <c r="D88" s="42"/>
      <c r="E88" s="42"/>
      <c r="F88" s="42"/>
      <c r="G88" s="42"/>
      <c r="H88" s="42"/>
      <c r="I88" s="42"/>
      <c r="J88" s="193">
        <f>BK88</f>
        <v>0</v>
      </c>
      <c r="K88" s="42"/>
      <c r="L88" s="46"/>
      <c r="M88" s="97"/>
      <c r="N88" s="194"/>
      <c r="O88" s="98"/>
      <c r="P88" s="195">
        <f>P89</f>
        <v>0</v>
      </c>
      <c r="Q88" s="98"/>
      <c r="R88" s="195">
        <f>R89</f>
        <v>1.2866772697600002</v>
      </c>
      <c r="S88" s="98"/>
      <c r="T88" s="196">
        <f>T89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70</v>
      </c>
      <c r="AU88" s="19" t="s">
        <v>107</v>
      </c>
      <c r="BK88" s="197">
        <f>BK89</f>
        <v>0</v>
      </c>
    </row>
    <row r="89" s="12" customFormat="1" ht="25.92" customHeight="1">
      <c r="A89" s="12"/>
      <c r="B89" s="198"/>
      <c r="C89" s="199"/>
      <c r="D89" s="200" t="s">
        <v>70</v>
      </c>
      <c r="E89" s="201" t="s">
        <v>131</v>
      </c>
      <c r="F89" s="201" t="s">
        <v>132</v>
      </c>
      <c r="G89" s="199"/>
      <c r="H89" s="199"/>
      <c r="I89" s="202"/>
      <c r="J89" s="203">
        <f>BK89</f>
        <v>0</v>
      </c>
      <c r="K89" s="199"/>
      <c r="L89" s="204"/>
      <c r="M89" s="205"/>
      <c r="N89" s="206"/>
      <c r="O89" s="206"/>
      <c r="P89" s="207">
        <f>P90+P110</f>
        <v>0</v>
      </c>
      <c r="Q89" s="206"/>
      <c r="R89" s="207">
        <f>R90+R110</f>
        <v>1.2866772697600002</v>
      </c>
      <c r="S89" s="206"/>
      <c r="T89" s="208">
        <f>T90+T110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78</v>
      </c>
      <c r="AT89" s="210" t="s">
        <v>70</v>
      </c>
      <c r="AU89" s="210" t="s">
        <v>71</v>
      </c>
      <c r="AY89" s="209" t="s">
        <v>133</v>
      </c>
      <c r="BK89" s="211">
        <f>BK90+BK110</f>
        <v>0</v>
      </c>
    </row>
    <row r="90" s="12" customFormat="1" ht="22.8" customHeight="1">
      <c r="A90" s="12"/>
      <c r="B90" s="198"/>
      <c r="C90" s="199"/>
      <c r="D90" s="200" t="s">
        <v>70</v>
      </c>
      <c r="E90" s="212" t="s">
        <v>78</v>
      </c>
      <c r="F90" s="212" t="s">
        <v>134</v>
      </c>
      <c r="G90" s="199"/>
      <c r="H90" s="199"/>
      <c r="I90" s="202"/>
      <c r="J90" s="213">
        <f>BK90</f>
        <v>0</v>
      </c>
      <c r="K90" s="199"/>
      <c r="L90" s="204"/>
      <c r="M90" s="205"/>
      <c r="N90" s="206"/>
      <c r="O90" s="206"/>
      <c r="P90" s="207">
        <f>SUM(P91:P109)</f>
        <v>0</v>
      </c>
      <c r="Q90" s="206"/>
      <c r="R90" s="207">
        <f>SUM(R91:R109)</f>
        <v>1.0124497697600001</v>
      </c>
      <c r="S90" s="206"/>
      <c r="T90" s="208">
        <f>SUM(T91:T109)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78</v>
      </c>
      <c r="AT90" s="210" t="s">
        <v>70</v>
      </c>
      <c r="AU90" s="210" t="s">
        <v>78</v>
      </c>
      <c r="AY90" s="209" t="s">
        <v>133</v>
      </c>
      <c r="BK90" s="211">
        <f>SUM(BK91:BK109)</f>
        <v>0</v>
      </c>
    </row>
    <row r="91" s="2" customFormat="1" ht="37.8" customHeight="1">
      <c r="A91" s="40"/>
      <c r="B91" s="41"/>
      <c r="C91" s="214" t="s">
        <v>78</v>
      </c>
      <c r="D91" s="214" t="s">
        <v>135</v>
      </c>
      <c r="E91" s="215" t="s">
        <v>423</v>
      </c>
      <c r="F91" s="216" t="s">
        <v>424</v>
      </c>
      <c r="G91" s="217" t="s">
        <v>161</v>
      </c>
      <c r="H91" s="218">
        <v>0.40000000000000002</v>
      </c>
      <c r="I91" s="219"/>
      <c r="J91" s="220">
        <f>ROUND(I91*H91,2)</f>
        <v>0</v>
      </c>
      <c r="K91" s="216" t="s">
        <v>139</v>
      </c>
      <c r="L91" s="46"/>
      <c r="M91" s="221" t="s">
        <v>19</v>
      </c>
      <c r="N91" s="222" t="s">
        <v>42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140</v>
      </c>
      <c r="AT91" s="225" t="s">
        <v>135</v>
      </c>
      <c r="AU91" s="225" t="s">
        <v>80</v>
      </c>
      <c r="AY91" s="19" t="s">
        <v>133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78</v>
      </c>
      <c r="BK91" s="226">
        <f>ROUND(I91*H91,2)</f>
        <v>0</v>
      </c>
      <c r="BL91" s="19" t="s">
        <v>140</v>
      </c>
      <c r="BM91" s="225" t="s">
        <v>425</v>
      </c>
    </row>
    <row r="92" s="2" customFormat="1">
      <c r="A92" s="40"/>
      <c r="B92" s="41"/>
      <c r="C92" s="42"/>
      <c r="D92" s="227" t="s">
        <v>142</v>
      </c>
      <c r="E92" s="42"/>
      <c r="F92" s="228" t="s">
        <v>426</v>
      </c>
      <c r="G92" s="42"/>
      <c r="H92" s="42"/>
      <c r="I92" s="229"/>
      <c r="J92" s="42"/>
      <c r="K92" s="42"/>
      <c r="L92" s="46"/>
      <c r="M92" s="230"/>
      <c r="N92" s="231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142</v>
      </c>
      <c r="AU92" s="19" t="s">
        <v>80</v>
      </c>
    </row>
    <row r="93" s="13" customFormat="1">
      <c r="A93" s="13"/>
      <c r="B93" s="234"/>
      <c r="C93" s="235"/>
      <c r="D93" s="232" t="s">
        <v>146</v>
      </c>
      <c r="E93" s="236" t="s">
        <v>19</v>
      </c>
      <c r="F93" s="237" t="s">
        <v>427</v>
      </c>
      <c r="G93" s="235"/>
      <c r="H93" s="238">
        <v>0.40000000000000002</v>
      </c>
      <c r="I93" s="239"/>
      <c r="J93" s="235"/>
      <c r="K93" s="235"/>
      <c r="L93" s="240"/>
      <c r="M93" s="241"/>
      <c r="N93" s="242"/>
      <c r="O93" s="242"/>
      <c r="P93" s="242"/>
      <c r="Q93" s="242"/>
      <c r="R93" s="242"/>
      <c r="S93" s="242"/>
      <c r="T93" s="24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4" t="s">
        <v>146</v>
      </c>
      <c r="AU93" s="244" t="s">
        <v>80</v>
      </c>
      <c r="AV93" s="13" t="s">
        <v>80</v>
      </c>
      <c r="AW93" s="13" t="s">
        <v>33</v>
      </c>
      <c r="AX93" s="13" t="s">
        <v>78</v>
      </c>
      <c r="AY93" s="244" t="s">
        <v>133</v>
      </c>
    </row>
    <row r="94" s="2" customFormat="1" ht="37.8" customHeight="1">
      <c r="A94" s="40"/>
      <c r="B94" s="41"/>
      <c r="C94" s="214" t="s">
        <v>80</v>
      </c>
      <c r="D94" s="214" t="s">
        <v>135</v>
      </c>
      <c r="E94" s="215" t="s">
        <v>428</v>
      </c>
      <c r="F94" s="216" t="s">
        <v>429</v>
      </c>
      <c r="G94" s="217" t="s">
        <v>161</v>
      </c>
      <c r="H94" s="218">
        <v>0.40000000000000002</v>
      </c>
      <c r="I94" s="219"/>
      <c r="J94" s="220">
        <f>ROUND(I94*H94,2)</f>
        <v>0</v>
      </c>
      <c r="K94" s="216" t="s">
        <v>139</v>
      </c>
      <c r="L94" s="46"/>
      <c r="M94" s="221" t="s">
        <v>19</v>
      </c>
      <c r="N94" s="222" t="s">
        <v>42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140</v>
      </c>
      <c r="AT94" s="225" t="s">
        <v>135</v>
      </c>
      <c r="AU94" s="225" t="s">
        <v>80</v>
      </c>
      <c r="AY94" s="19" t="s">
        <v>133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78</v>
      </c>
      <c r="BK94" s="226">
        <f>ROUND(I94*H94,2)</f>
        <v>0</v>
      </c>
      <c r="BL94" s="19" t="s">
        <v>140</v>
      </c>
      <c r="BM94" s="225" t="s">
        <v>430</v>
      </c>
    </row>
    <row r="95" s="2" customFormat="1">
      <c r="A95" s="40"/>
      <c r="B95" s="41"/>
      <c r="C95" s="42"/>
      <c r="D95" s="227" t="s">
        <v>142</v>
      </c>
      <c r="E95" s="42"/>
      <c r="F95" s="228" t="s">
        <v>431</v>
      </c>
      <c r="G95" s="42"/>
      <c r="H95" s="42"/>
      <c r="I95" s="229"/>
      <c r="J95" s="42"/>
      <c r="K95" s="42"/>
      <c r="L95" s="46"/>
      <c r="M95" s="230"/>
      <c r="N95" s="23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142</v>
      </c>
      <c r="AU95" s="19" t="s">
        <v>80</v>
      </c>
    </row>
    <row r="96" s="2" customFormat="1" ht="62.7" customHeight="1">
      <c r="A96" s="40"/>
      <c r="B96" s="41"/>
      <c r="C96" s="214" t="s">
        <v>153</v>
      </c>
      <c r="D96" s="214" t="s">
        <v>135</v>
      </c>
      <c r="E96" s="215" t="s">
        <v>172</v>
      </c>
      <c r="F96" s="216" t="s">
        <v>173</v>
      </c>
      <c r="G96" s="217" t="s">
        <v>161</v>
      </c>
      <c r="H96" s="218">
        <v>0.40000000000000002</v>
      </c>
      <c r="I96" s="219"/>
      <c r="J96" s="220">
        <f>ROUND(I96*H96,2)</f>
        <v>0</v>
      </c>
      <c r="K96" s="216" t="s">
        <v>139</v>
      </c>
      <c r="L96" s="46"/>
      <c r="M96" s="221" t="s">
        <v>19</v>
      </c>
      <c r="N96" s="222" t="s">
        <v>42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140</v>
      </c>
      <c r="AT96" s="225" t="s">
        <v>135</v>
      </c>
      <c r="AU96" s="225" t="s">
        <v>80</v>
      </c>
      <c r="AY96" s="19" t="s">
        <v>133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78</v>
      </c>
      <c r="BK96" s="226">
        <f>ROUND(I96*H96,2)</f>
        <v>0</v>
      </c>
      <c r="BL96" s="19" t="s">
        <v>140</v>
      </c>
      <c r="BM96" s="225" t="s">
        <v>432</v>
      </c>
    </row>
    <row r="97" s="2" customFormat="1">
      <c r="A97" s="40"/>
      <c r="B97" s="41"/>
      <c r="C97" s="42"/>
      <c r="D97" s="227" t="s">
        <v>142</v>
      </c>
      <c r="E97" s="42"/>
      <c r="F97" s="228" t="s">
        <v>175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142</v>
      </c>
      <c r="AU97" s="19" t="s">
        <v>80</v>
      </c>
    </row>
    <row r="98" s="2" customFormat="1">
      <c r="A98" s="40"/>
      <c r="B98" s="41"/>
      <c r="C98" s="42"/>
      <c r="D98" s="232" t="s">
        <v>144</v>
      </c>
      <c r="E98" s="42"/>
      <c r="F98" s="233" t="s">
        <v>176</v>
      </c>
      <c r="G98" s="42"/>
      <c r="H98" s="42"/>
      <c r="I98" s="229"/>
      <c r="J98" s="42"/>
      <c r="K98" s="42"/>
      <c r="L98" s="46"/>
      <c r="M98" s="230"/>
      <c r="N98" s="231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144</v>
      </c>
      <c r="AU98" s="19" t="s">
        <v>80</v>
      </c>
    </row>
    <row r="99" s="2" customFormat="1" ht="44.25" customHeight="1">
      <c r="A99" s="40"/>
      <c r="B99" s="41"/>
      <c r="C99" s="214" t="s">
        <v>140</v>
      </c>
      <c r="D99" s="214" t="s">
        <v>135</v>
      </c>
      <c r="E99" s="215" t="s">
        <v>180</v>
      </c>
      <c r="F99" s="216" t="s">
        <v>181</v>
      </c>
      <c r="G99" s="217" t="s">
        <v>161</v>
      </c>
      <c r="H99" s="218">
        <v>0.40000000000000002</v>
      </c>
      <c r="I99" s="219"/>
      <c r="J99" s="220">
        <f>ROUND(I99*H99,2)</f>
        <v>0</v>
      </c>
      <c r="K99" s="216" t="s">
        <v>139</v>
      </c>
      <c r="L99" s="46"/>
      <c r="M99" s="221" t="s">
        <v>19</v>
      </c>
      <c r="N99" s="222" t="s">
        <v>42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140</v>
      </c>
      <c r="AT99" s="225" t="s">
        <v>135</v>
      </c>
      <c r="AU99" s="225" t="s">
        <v>80</v>
      </c>
      <c r="AY99" s="19" t="s">
        <v>133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78</v>
      </c>
      <c r="BK99" s="226">
        <f>ROUND(I99*H99,2)</f>
        <v>0</v>
      </c>
      <c r="BL99" s="19" t="s">
        <v>140</v>
      </c>
      <c r="BM99" s="225" t="s">
        <v>433</v>
      </c>
    </row>
    <row r="100" s="2" customFormat="1">
      <c r="A100" s="40"/>
      <c r="B100" s="41"/>
      <c r="C100" s="42"/>
      <c r="D100" s="227" t="s">
        <v>142</v>
      </c>
      <c r="E100" s="42"/>
      <c r="F100" s="228" t="s">
        <v>183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142</v>
      </c>
      <c r="AU100" s="19" t="s">
        <v>80</v>
      </c>
    </row>
    <row r="101" s="2" customFormat="1" ht="44.25" customHeight="1">
      <c r="A101" s="40"/>
      <c r="B101" s="41"/>
      <c r="C101" s="214" t="s">
        <v>165</v>
      </c>
      <c r="D101" s="214" t="s">
        <v>135</v>
      </c>
      <c r="E101" s="215" t="s">
        <v>185</v>
      </c>
      <c r="F101" s="216" t="s">
        <v>186</v>
      </c>
      <c r="G101" s="217" t="s">
        <v>187</v>
      </c>
      <c r="H101" s="218">
        <v>0.76000000000000001</v>
      </c>
      <c r="I101" s="219"/>
      <c r="J101" s="220">
        <f>ROUND(I101*H101,2)</f>
        <v>0</v>
      </c>
      <c r="K101" s="216" t="s">
        <v>139</v>
      </c>
      <c r="L101" s="46"/>
      <c r="M101" s="221" t="s">
        <v>19</v>
      </c>
      <c r="N101" s="222" t="s">
        <v>42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140</v>
      </c>
      <c r="AT101" s="225" t="s">
        <v>135</v>
      </c>
      <c r="AU101" s="225" t="s">
        <v>80</v>
      </c>
      <c r="AY101" s="19" t="s">
        <v>133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78</v>
      </c>
      <c r="BK101" s="226">
        <f>ROUND(I101*H101,2)</f>
        <v>0</v>
      </c>
      <c r="BL101" s="19" t="s">
        <v>140</v>
      </c>
      <c r="BM101" s="225" t="s">
        <v>434</v>
      </c>
    </row>
    <row r="102" s="2" customFormat="1">
      <c r="A102" s="40"/>
      <c r="B102" s="41"/>
      <c r="C102" s="42"/>
      <c r="D102" s="227" t="s">
        <v>142</v>
      </c>
      <c r="E102" s="42"/>
      <c r="F102" s="228" t="s">
        <v>189</v>
      </c>
      <c r="G102" s="42"/>
      <c r="H102" s="42"/>
      <c r="I102" s="229"/>
      <c r="J102" s="42"/>
      <c r="K102" s="42"/>
      <c r="L102" s="46"/>
      <c r="M102" s="230"/>
      <c r="N102" s="231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142</v>
      </c>
      <c r="AU102" s="19" t="s">
        <v>80</v>
      </c>
    </row>
    <row r="103" s="2" customFormat="1">
      <c r="A103" s="40"/>
      <c r="B103" s="41"/>
      <c r="C103" s="42"/>
      <c r="D103" s="232" t="s">
        <v>144</v>
      </c>
      <c r="E103" s="42"/>
      <c r="F103" s="233" t="s">
        <v>190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144</v>
      </c>
      <c r="AU103" s="19" t="s">
        <v>80</v>
      </c>
    </row>
    <row r="104" s="13" customFormat="1">
      <c r="A104" s="13"/>
      <c r="B104" s="234"/>
      <c r="C104" s="235"/>
      <c r="D104" s="232" t="s">
        <v>146</v>
      </c>
      <c r="E104" s="235"/>
      <c r="F104" s="237" t="s">
        <v>435</v>
      </c>
      <c r="G104" s="235"/>
      <c r="H104" s="238">
        <v>0.76000000000000001</v>
      </c>
      <c r="I104" s="239"/>
      <c r="J104" s="235"/>
      <c r="K104" s="235"/>
      <c r="L104" s="240"/>
      <c r="M104" s="241"/>
      <c r="N104" s="242"/>
      <c r="O104" s="242"/>
      <c r="P104" s="242"/>
      <c r="Q104" s="242"/>
      <c r="R104" s="242"/>
      <c r="S104" s="242"/>
      <c r="T104" s="24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4" t="s">
        <v>146</v>
      </c>
      <c r="AU104" s="244" t="s">
        <v>80</v>
      </c>
      <c r="AV104" s="13" t="s">
        <v>80</v>
      </c>
      <c r="AW104" s="13" t="s">
        <v>4</v>
      </c>
      <c r="AX104" s="13" t="s">
        <v>78</v>
      </c>
      <c r="AY104" s="244" t="s">
        <v>133</v>
      </c>
    </row>
    <row r="105" s="2" customFormat="1" ht="37.8" customHeight="1">
      <c r="A105" s="40"/>
      <c r="B105" s="41"/>
      <c r="C105" s="214" t="s">
        <v>171</v>
      </c>
      <c r="D105" s="214" t="s">
        <v>135</v>
      </c>
      <c r="E105" s="215" t="s">
        <v>193</v>
      </c>
      <c r="F105" s="216" t="s">
        <v>194</v>
      </c>
      <c r="G105" s="217" t="s">
        <v>161</v>
      </c>
      <c r="H105" s="218">
        <v>0.40000000000000002</v>
      </c>
      <c r="I105" s="219"/>
      <c r="J105" s="220">
        <f>ROUND(I105*H105,2)</f>
        <v>0</v>
      </c>
      <c r="K105" s="216" t="s">
        <v>139</v>
      </c>
      <c r="L105" s="46"/>
      <c r="M105" s="221" t="s">
        <v>19</v>
      </c>
      <c r="N105" s="222" t="s">
        <v>42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140</v>
      </c>
      <c r="AT105" s="225" t="s">
        <v>135</v>
      </c>
      <c r="AU105" s="225" t="s">
        <v>80</v>
      </c>
      <c r="AY105" s="19" t="s">
        <v>133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78</v>
      </c>
      <c r="BK105" s="226">
        <f>ROUND(I105*H105,2)</f>
        <v>0</v>
      </c>
      <c r="BL105" s="19" t="s">
        <v>140</v>
      </c>
      <c r="BM105" s="225" t="s">
        <v>436</v>
      </c>
    </row>
    <row r="106" s="2" customFormat="1">
      <c r="A106" s="40"/>
      <c r="B106" s="41"/>
      <c r="C106" s="42"/>
      <c r="D106" s="227" t="s">
        <v>142</v>
      </c>
      <c r="E106" s="42"/>
      <c r="F106" s="228" t="s">
        <v>196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142</v>
      </c>
      <c r="AU106" s="19" t="s">
        <v>80</v>
      </c>
    </row>
    <row r="107" s="2" customFormat="1" ht="24.15" customHeight="1">
      <c r="A107" s="40"/>
      <c r="B107" s="41"/>
      <c r="C107" s="214" t="s">
        <v>179</v>
      </c>
      <c r="D107" s="214" t="s">
        <v>135</v>
      </c>
      <c r="E107" s="215" t="s">
        <v>437</v>
      </c>
      <c r="F107" s="216" t="s">
        <v>438</v>
      </c>
      <c r="G107" s="217" t="s">
        <v>161</v>
      </c>
      <c r="H107" s="218">
        <v>0.44</v>
      </c>
      <c r="I107" s="219"/>
      <c r="J107" s="220">
        <f>ROUND(I107*H107,2)</f>
        <v>0</v>
      </c>
      <c r="K107" s="216" t="s">
        <v>139</v>
      </c>
      <c r="L107" s="46"/>
      <c r="M107" s="221" t="s">
        <v>19</v>
      </c>
      <c r="N107" s="222" t="s">
        <v>42</v>
      </c>
      <c r="O107" s="86"/>
      <c r="P107" s="223">
        <f>O107*H107</f>
        <v>0</v>
      </c>
      <c r="Q107" s="223">
        <v>2.3010222040000001</v>
      </c>
      <c r="R107" s="223">
        <f>Q107*H107</f>
        <v>1.0124497697600001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140</v>
      </c>
      <c r="AT107" s="225" t="s">
        <v>135</v>
      </c>
      <c r="AU107" s="225" t="s">
        <v>80</v>
      </c>
      <c r="AY107" s="19" t="s">
        <v>133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78</v>
      </c>
      <c r="BK107" s="226">
        <f>ROUND(I107*H107,2)</f>
        <v>0</v>
      </c>
      <c r="BL107" s="19" t="s">
        <v>140</v>
      </c>
      <c r="BM107" s="225" t="s">
        <v>439</v>
      </c>
    </row>
    <row r="108" s="2" customFormat="1">
      <c r="A108" s="40"/>
      <c r="B108" s="41"/>
      <c r="C108" s="42"/>
      <c r="D108" s="227" t="s">
        <v>142</v>
      </c>
      <c r="E108" s="42"/>
      <c r="F108" s="228" t="s">
        <v>440</v>
      </c>
      <c r="G108" s="42"/>
      <c r="H108" s="42"/>
      <c r="I108" s="229"/>
      <c r="J108" s="42"/>
      <c r="K108" s="42"/>
      <c r="L108" s="46"/>
      <c r="M108" s="230"/>
      <c r="N108" s="231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142</v>
      </c>
      <c r="AU108" s="19" t="s">
        <v>80</v>
      </c>
    </row>
    <row r="109" s="13" customFormat="1">
      <c r="A109" s="13"/>
      <c r="B109" s="234"/>
      <c r="C109" s="235"/>
      <c r="D109" s="232" t="s">
        <v>146</v>
      </c>
      <c r="E109" s="235"/>
      <c r="F109" s="237" t="s">
        <v>441</v>
      </c>
      <c r="G109" s="235"/>
      <c r="H109" s="238">
        <v>0.44</v>
      </c>
      <c r="I109" s="239"/>
      <c r="J109" s="235"/>
      <c r="K109" s="235"/>
      <c r="L109" s="240"/>
      <c r="M109" s="241"/>
      <c r="N109" s="242"/>
      <c r="O109" s="242"/>
      <c r="P109" s="242"/>
      <c r="Q109" s="242"/>
      <c r="R109" s="242"/>
      <c r="S109" s="242"/>
      <c r="T109" s="24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4" t="s">
        <v>146</v>
      </c>
      <c r="AU109" s="244" t="s">
        <v>80</v>
      </c>
      <c r="AV109" s="13" t="s">
        <v>80</v>
      </c>
      <c r="AW109" s="13" t="s">
        <v>4</v>
      </c>
      <c r="AX109" s="13" t="s">
        <v>78</v>
      </c>
      <c r="AY109" s="244" t="s">
        <v>133</v>
      </c>
    </row>
    <row r="110" s="12" customFormat="1" ht="22.8" customHeight="1">
      <c r="A110" s="12"/>
      <c r="B110" s="198"/>
      <c r="C110" s="199"/>
      <c r="D110" s="200" t="s">
        <v>70</v>
      </c>
      <c r="E110" s="212" t="s">
        <v>192</v>
      </c>
      <c r="F110" s="212" t="s">
        <v>315</v>
      </c>
      <c r="G110" s="199"/>
      <c r="H110" s="199"/>
      <c r="I110" s="202"/>
      <c r="J110" s="213">
        <f>BK110</f>
        <v>0</v>
      </c>
      <c r="K110" s="199"/>
      <c r="L110" s="204"/>
      <c r="M110" s="205"/>
      <c r="N110" s="206"/>
      <c r="O110" s="206"/>
      <c r="P110" s="207">
        <f>SUM(P111:P139)</f>
        <v>0</v>
      </c>
      <c r="Q110" s="206"/>
      <c r="R110" s="207">
        <f>SUM(R111:R139)</f>
        <v>0.27422750000000001</v>
      </c>
      <c r="S110" s="206"/>
      <c r="T110" s="208">
        <f>SUM(T111:T139)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9" t="s">
        <v>78</v>
      </c>
      <c r="AT110" s="210" t="s">
        <v>70</v>
      </c>
      <c r="AU110" s="210" t="s">
        <v>78</v>
      </c>
      <c r="AY110" s="209" t="s">
        <v>133</v>
      </c>
      <c r="BK110" s="211">
        <f>SUM(BK111:BK139)</f>
        <v>0</v>
      </c>
    </row>
    <row r="111" s="2" customFormat="1" ht="24.15" customHeight="1">
      <c r="A111" s="40"/>
      <c r="B111" s="41"/>
      <c r="C111" s="214" t="s">
        <v>184</v>
      </c>
      <c r="D111" s="214" t="s">
        <v>135</v>
      </c>
      <c r="E111" s="215" t="s">
        <v>442</v>
      </c>
      <c r="F111" s="216" t="s">
        <v>443</v>
      </c>
      <c r="G111" s="217" t="s">
        <v>280</v>
      </c>
      <c r="H111" s="218">
        <v>6</v>
      </c>
      <c r="I111" s="219"/>
      <c r="J111" s="220">
        <f>ROUND(I111*H111,2)</f>
        <v>0</v>
      </c>
      <c r="K111" s="216" t="s">
        <v>139</v>
      </c>
      <c r="L111" s="46"/>
      <c r="M111" s="221" t="s">
        <v>19</v>
      </c>
      <c r="N111" s="222" t="s">
        <v>42</v>
      </c>
      <c r="O111" s="86"/>
      <c r="P111" s="223">
        <f>O111*H111</f>
        <v>0</v>
      </c>
      <c r="Q111" s="223">
        <v>0.00069999999999999999</v>
      </c>
      <c r="R111" s="223">
        <f>Q111*H111</f>
        <v>0.0041999999999999997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140</v>
      </c>
      <c r="AT111" s="225" t="s">
        <v>135</v>
      </c>
      <c r="AU111" s="225" t="s">
        <v>80</v>
      </c>
      <c r="AY111" s="19" t="s">
        <v>133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78</v>
      </c>
      <c r="BK111" s="226">
        <f>ROUND(I111*H111,2)</f>
        <v>0</v>
      </c>
      <c r="BL111" s="19" t="s">
        <v>140</v>
      </c>
      <c r="BM111" s="225" t="s">
        <v>444</v>
      </c>
    </row>
    <row r="112" s="2" customFormat="1">
      <c r="A112" s="40"/>
      <c r="B112" s="41"/>
      <c r="C112" s="42"/>
      <c r="D112" s="227" t="s">
        <v>142</v>
      </c>
      <c r="E112" s="42"/>
      <c r="F112" s="228" t="s">
        <v>445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142</v>
      </c>
      <c r="AU112" s="19" t="s">
        <v>80</v>
      </c>
    </row>
    <row r="113" s="13" customFormat="1">
      <c r="A113" s="13"/>
      <c r="B113" s="234"/>
      <c r="C113" s="235"/>
      <c r="D113" s="232" t="s">
        <v>146</v>
      </c>
      <c r="E113" s="236" t="s">
        <v>19</v>
      </c>
      <c r="F113" s="237" t="s">
        <v>446</v>
      </c>
      <c r="G113" s="235"/>
      <c r="H113" s="238">
        <v>6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4" t="s">
        <v>146</v>
      </c>
      <c r="AU113" s="244" t="s">
        <v>80</v>
      </c>
      <c r="AV113" s="13" t="s">
        <v>80</v>
      </c>
      <c r="AW113" s="13" t="s">
        <v>33</v>
      </c>
      <c r="AX113" s="13" t="s">
        <v>78</v>
      </c>
      <c r="AY113" s="244" t="s">
        <v>133</v>
      </c>
    </row>
    <row r="114" s="2" customFormat="1" ht="24.15" customHeight="1">
      <c r="A114" s="40"/>
      <c r="B114" s="41"/>
      <c r="C114" s="256" t="s">
        <v>192</v>
      </c>
      <c r="D114" s="256" t="s">
        <v>205</v>
      </c>
      <c r="E114" s="257" t="s">
        <v>447</v>
      </c>
      <c r="F114" s="258" t="s">
        <v>448</v>
      </c>
      <c r="G114" s="259" t="s">
        <v>280</v>
      </c>
      <c r="H114" s="260">
        <v>2</v>
      </c>
      <c r="I114" s="261"/>
      <c r="J114" s="262">
        <f>ROUND(I114*H114,2)</f>
        <v>0</v>
      </c>
      <c r="K114" s="258" t="s">
        <v>139</v>
      </c>
      <c r="L114" s="263"/>
      <c r="M114" s="264" t="s">
        <v>19</v>
      </c>
      <c r="N114" s="265" t="s">
        <v>42</v>
      </c>
      <c r="O114" s="86"/>
      <c r="P114" s="223">
        <f>O114*H114</f>
        <v>0</v>
      </c>
      <c r="Q114" s="223">
        <v>0.0025000000000000001</v>
      </c>
      <c r="R114" s="223">
        <f>Q114*H114</f>
        <v>0.0050000000000000001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184</v>
      </c>
      <c r="AT114" s="225" t="s">
        <v>205</v>
      </c>
      <c r="AU114" s="225" t="s">
        <v>80</v>
      </c>
      <c r="AY114" s="19" t="s">
        <v>133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78</v>
      </c>
      <c r="BK114" s="226">
        <f>ROUND(I114*H114,2)</f>
        <v>0</v>
      </c>
      <c r="BL114" s="19" t="s">
        <v>140</v>
      </c>
      <c r="BM114" s="225" t="s">
        <v>449</v>
      </c>
    </row>
    <row r="115" s="13" customFormat="1">
      <c r="A115" s="13"/>
      <c r="B115" s="234"/>
      <c r="C115" s="235"/>
      <c r="D115" s="232" t="s">
        <v>146</v>
      </c>
      <c r="E115" s="236" t="s">
        <v>19</v>
      </c>
      <c r="F115" s="237" t="s">
        <v>450</v>
      </c>
      <c r="G115" s="235"/>
      <c r="H115" s="238">
        <v>2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4" t="s">
        <v>146</v>
      </c>
      <c r="AU115" s="244" t="s">
        <v>80</v>
      </c>
      <c r="AV115" s="13" t="s">
        <v>80</v>
      </c>
      <c r="AW115" s="13" t="s">
        <v>33</v>
      </c>
      <c r="AX115" s="13" t="s">
        <v>78</v>
      </c>
      <c r="AY115" s="244" t="s">
        <v>133</v>
      </c>
    </row>
    <row r="116" s="2" customFormat="1" ht="16.5" customHeight="1">
      <c r="A116" s="40"/>
      <c r="B116" s="41"/>
      <c r="C116" s="256" t="s">
        <v>197</v>
      </c>
      <c r="D116" s="256" t="s">
        <v>205</v>
      </c>
      <c r="E116" s="257" t="s">
        <v>451</v>
      </c>
      <c r="F116" s="258" t="s">
        <v>452</v>
      </c>
      <c r="G116" s="259" t="s">
        <v>280</v>
      </c>
      <c r="H116" s="260">
        <v>1</v>
      </c>
      <c r="I116" s="261"/>
      <c r="J116" s="262">
        <f>ROUND(I116*H116,2)</f>
        <v>0</v>
      </c>
      <c r="K116" s="258" t="s">
        <v>139</v>
      </c>
      <c r="L116" s="263"/>
      <c r="M116" s="264" t="s">
        <v>19</v>
      </c>
      <c r="N116" s="265" t="s">
        <v>42</v>
      </c>
      <c r="O116" s="86"/>
      <c r="P116" s="223">
        <f>O116*H116</f>
        <v>0</v>
      </c>
      <c r="Q116" s="223">
        <v>0.0016999999999999999</v>
      </c>
      <c r="R116" s="223">
        <f>Q116*H116</f>
        <v>0.0016999999999999999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184</v>
      </c>
      <c r="AT116" s="225" t="s">
        <v>205</v>
      </c>
      <c r="AU116" s="225" t="s">
        <v>80</v>
      </c>
      <c r="AY116" s="19" t="s">
        <v>133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78</v>
      </c>
      <c r="BK116" s="226">
        <f>ROUND(I116*H116,2)</f>
        <v>0</v>
      </c>
      <c r="BL116" s="19" t="s">
        <v>140</v>
      </c>
      <c r="BM116" s="225" t="s">
        <v>453</v>
      </c>
    </row>
    <row r="117" s="13" customFormat="1">
      <c r="A117" s="13"/>
      <c r="B117" s="234"/>
      <c r="C117" s="235"/>
      <c r="D117" s="232" t="s">
        <v>146</v>
      </c>
      <c r="E117" s="236" t="s">
        <v>19</v>
      </c>
      <c r="F117" s="237" t="s">
        <v>454</v>
      </c>
      <c r="G117" s="235"/>
      <c r="H117" s="238">
        <v>1</v>
      </c>
      <c r="I117" s="239"/>
      <c r="J117" s="235"/>
      <c r="K117" s="235"/>
      <c r="L117" s="240"/>
      <c r="M117" s="241"/>
      <c r="N117" s="242"/>
      <c r="O117" s="242"/>
      <c r="P117" s="242"/>
      <c r="Q117" s="242"/>
      <c r="R117" s="242"/>
      <c r="S117" s="242"/>
      <c r="T117" s="24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4" t="s">
        <v>146</v>
      </c>
      <c r="AU117" s="244" t="s">
        <v>80</v>
      </c>
      <c r="AV117" s="13" t="s">
        <v>80</v>
      </c>
      <c r="AW117" s="13" t="s">
        <v>33</v>
      </c>
      <c r="AX117" s="13" t="s">
        <v>78</v>
      </c>
      <c r="AY117" s="244" t="s">
        <v>133</v>
      </c>
    </row>
    <row r="118" s="2" customFormat="1" ht="24.15" customHeight="1">
      <c r="A118" s="40"/>
      <c r="B118" s="41"/>
      <c r="C118" s="256" t="s">
        <v>204</v>
      </c>
      <c r="D118" s="256" t="s">
        <v>205</v>
      </c>
      <c r="E118" s="257" t="s">
        <v>455</v>
      </c>
      <c r="F118" s="258" t="s">
        <v>456</v>
      </c>
      <c r="G118" s="259" t="s">
        <v>280</v>
      </c>
      <c r="H118" s="260">
        <v>1</v>
      </c>
      <c r="I118" s="261"/>
      <c r="J118" s="262">
        <f>ROUND(I118*H118,2)</f>
        <v>0</v>
      </c>
      <c r="K118" s="258" t="s">
        <v>139</v>
      </c>
      <c r="L118" s="263"/>
      <c r="M118" s="264" t="s">
        <v>19</v>
      </c>
      <c r="N118" s="265" t="s">
        <v>42</v>
      </c>
      <c r="O118" s="86"/>
      <c r="P118" s="223">
        <f>O118*H118</f>
        <v>0</v>
      </c>
      <c r="Q118" s="223">
        <v>0.0035999999999999999</v>
      </c>
      <c r="R118" s="223">
        <f>Q118*H118</f>
        <v>0.0035999999999999999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184</v>
      </c>
      <c r="AT118" s="225" t="s">
        <v>205</v>
      </c>
      <c r="AU118" s="225" t="s">
        <v>80</v>
      </c>
      <c r="AY118" s="19" t="s">
        <v>133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78</v>
      </c>
      <c r="BK118" s="226">
        <f>ROUND(I118*H118,2)</f>
        <v>0</v>
      </c>
      <c r="BL118" s="19" t="s">
        <v>140</v>
      </c>
      <c r="BM118" s="225" t="s">
        <v>457</v>
      </c>
    </row>
    <row r="119" s="13" customFormat="1">
      <c r="A119" s="13"/>
      <c r="B119" s="234"/>
      <c r="C119" s="235"/>
      <c r="D119" s="232" t="s">
        <v>146</v>
      </c>
      <c r="E119" s="236" t="s">
        <v>19</v>
      </c>
      <c r="F119" s="237" t="s">
        <v>458</v>
      </c>
      <c r="G119" s="235"/>
      <c r="H119" s="238">
        <v>1</v>
      </c>
      <c r="I119" s="239"/>
      <c r="J119" s="235"/>
      <c r="K119" s="235"/>
      <c r="L119" s="240"/>
      <c r="M119" s="241"/>
      <c r="N119" s="242"/>
      <c r="O119" s="242"/>
      <c r="P119" s="242"/>
      <c r="Q119" s="242"/>
      <c r="R119" s="242"/>
      <c r="S119" s="242"/>
      <c r="T119" s="24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4" t="s">
        <v>146</v>
      </c>
      <c r="AU119" s="244" t="s">
        <v>80</v>
      </c>
      <c r="AV119" s="13" t="s">
        <v>80</v>
      </c>
      <c r="AW119" s="13" t="s">
        <v>33</v>
      </c>
      <c r="AX119" s="13" t="s">
        <v>78</v>
      </c>
      <c r="AY119" s="244" t="s">
        <v>133</v>
      </c>
    </row>
    <row r="120" s="2" customFormat="1" ht="24.15" customHeight="1">
      <c r="A120" s="40"/>
      <c r="B120" s="41"/>
      <c r="C120" s="256" t="s">
        <v>8</v>
      </c>
      <c r="D120" s="256" t="s">
        <v>205</v>
      </c>
      <c r="E120" s="257" t="s">
        <v>459</v>
      </c>
      <c r="F120" s="258" t="s">
        <v>460</v>
      </c>
      <c r="G120" s="259" t="s">
        <v>280</v>
      </c>
      <c r="H120" s="260">
        <v>1</v>
      </c>
      <c r="I120" s="261"/>
      <c r="J120" s="262">
        <f>ROUND(I120*H120,2)</f>
        <v>0</v>
      </c>
      <c r="K120" s="258" t="s">
        <v>139</v>
      </c>
      <c r="L120" s="263"/>
      <c r="M120" s="264" t="s">
        <v>19</v>
      </c>
      <c r="N120" s="265" t="s">
        <v>42</v>
      </c>
      <c r="O120" s="86"/>
      <c r="P120" s="223">
        <f>O120*H120</f>
        <v>0</v>
      </c>
      <c r="Q120" s="223">
        <v>0.0055999999999999999</v>
      </c>
      <c r="R120" s="223">
        <f>Q120*H120</f>
        <v>0.0055999999999999999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184</v>
      </c>
      <c r="AT120" s="225" t="s">
        <v>205</v>
      </c>
      <c r="AU120" s="225" t="s">
        <v>80</v>
      </c>
      <c r="AY120" s="19" t="s">
        <v>133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78</v>
      </c>
      <c r="BK120" s="226">
        <f>ROUND(I120*H120,2)</f>
        <v>0</v>
      </c>
      <c r="BL120" s="19" t="s">
        <v>140</v>
      </c>
      <c r="BM120" s="225" t="s">
        <v>461</v>
      </c>
    </row>
    <row r="121" s="13" customFormat="1">
      <c r="A121" s="13"/>
      <c r="B121" s="234"/>
      <c r="C121" s="235"/>
      <c r="D121" s="232" t="s">
        <v>146</v>
      </c>
      <c r="E121" s="236" t="s">
        <v>19</v>
      </c>
      <c r="F121" s="237" t="s">
        <v>462</v>
      </c>
      <c r="G121" s="235"/>
      <c r="H121" s="238">
        <v>1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4" t="s">
        <v>146</v>
      </c>
      <c r="AU121" s="244" t="s">
        <v>80</v>
      </c>
      <c r="AV121" s="13" t="s">
        <v>80</v>
      </c>
      <c r="AW121" s="13" t="s">
        <v>33</v>
      </c>
      <c r="AX121" s="13" t="s">
        <v>78</v>
      </c>
      <c r="AY121" s="244" t="s">
        <v>133</v>
      </c>
    </row>
    <row r="122" s="2" customFormat="1" ht="24.15" customHeight="1">
      <c r="A122" s="40"/>
      <c r="B122" s="41"/>
      <c r="C122" s="256" t="s">
        <v>215</v>
      </c>
      <c r="D122" s="256" t="s">
        <v>205</v>
      </c>
      <c r="E122" s="257" t="s">
        <v>463</v>
      </c>
      <c r="F122" s="258" t="s">
        <v>464</v>
      </c>
      <c r="G122" s="259" t="s">
        <v>280</v>
      </c>
      <c r="H122" s="260">
        <v>1</v>
      </c>
      <c r="I122" s="261"/>
      <c r="J122" s="262">
        <f>ROUND(I122*H122,2)</f>
        <v>0</v>
      </c>
      <c r="K122" s="258" t="s">
        <v>139</v>
      </c>
      <c r="L122" s="263"/>
      <c r="M122" s="264" t="s">
        <v>19</v>
      </c>
      <c r="N122" s="265" t="s">
        <v>42</v>
      </c>
      <c r="O122" s="86"/>
      <c r="P122" s="223">
        <f>O122*H122</f>
        <v>0</v>
      </c>
      <c r="Q122" s="223">
        <v>0.0044999999999999997</v>
      </c>
      <c r="R122" s="223">
        <f>Q122*H122</f>
        <v>0.0044999999999999997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184</v>
      </c>
      <c r="AT122" s="225" t="s">
        <v>205</v>
      </c>
      <c r="AU122" s="225" t="s">
        <v>80</v>
      </c>
      <c r="AY122" s="19" t="s">
        <v>133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78</v>
      </c>
      <c r="BK122" s="226">
        <f>ROUND(I122*H122,2)</f>
        <v>0</v>
      </c>
      <c r="BL122" s="19" t="s">
        <v>140</v>
      </c>
      <c r="BM122" s="225" t="s">
        <v>465</v>
      </c>
    </row>
    <row r="123" s="13" customFormat="1">
      <c r="A123" s="13"/>
      <c r="B123" s="234"/>
      <c r="C123" s="235"/>
      <c r="D123" s="232" t="s">
        <v>146</v>
      </c>
      <c r="E123" s="236" t="s">
        <v>19</v>
      </c>
      <c r="F123" s="237" t="s">
        <v>466</v>
      </c>
      <c r="G123" s="235"/>
      <c r="H123" s="238">
        <v>1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4" t="s">
        <v>146</v>
      </c>
      <c r="AU123" s="244" t="s">
        <v>80</v>
      </c>
      <c r="AV123" s="13" t="s">
        <v>80</v>
      </c>
      <c r="AW123" s="13" t="s">
        <v>33</v>
      </c>
      <c r="AX123" s="13" t="s">
        <v>78</v>
      </c>
      <c r="AY123" s="244" t="s">
        <v>133</v>
      </c>
    </row>
    <row r="124" s="2" customFormat="1" ht="24.15" customHeight="1">
      <c r="A124" s="40"/>
      <c r="B124" s="41"/>
      <c r="C124" s="214" t="s">
        <v>220</v>
      </c>
      <c r="D124" s="214" t="s">
        <v>135</v>
      </c>
      <c r="E124" s="215" t="s">
        <v>467</v>
      </c>
      <c r="F124" s="216" t="s">
        <v>468</v>
      </c>
      <c r="G124" s="217" t="s">
        <v>280</v>
      </c>
      <c r="H124" s="218">
        <v>2</v>
      </c>
      <c r="I124" s="219"/>
      <c r="J124" s="220">
        <f>ROUND(I124*H124,2)</f>
        <v>0</v>
      </c>
      <c r="K124" s="216" t="s">
        <v>139</v>
      </c>
      <c r="L124" s="46"/>
      <c r="M124" s="221" t="s">
        <v>19</v>
      </c>
      <c r="N124" s="222" t="s">
        <v>42</v>
      </c>
      <c r="O124" s="86"/>
      <c r="P124" s="223">
        <f>O124*H124</f>
        <v>0</v>
      </c>
      <c r="Q124" s="223">
        <v>0.11275499999999999</v>
      </c>
      <c r="R124" s="223">
        <f>Q124*H124</f>
        <v>0.22550999999999999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140</v>
      </c>
      <c r="AT124" s="225" t="s">
        <v>135</v>
      </c>
      <c r="AU124" s="225" t="s">
        <v>80</v>
      </c>
      <c r="AY124" s="19" t="s">
        <v>133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78</v>
      </c>
      <c r="BK124" s="226">
        <f>ROUND(I124*H124,2)</f>
        <v>0</v>
      </c>
      <c r="BL124" s="19" t="s">
        <v>140</v>
      </c>
      <c r="BM124" s="225" t="s">
        <v>469</v>
      </c>
    </row>
    <row r="125" s="2" customFormat="1">
      <c r="A125" s="40"/>
      <c r="B125" s="41"/>
      <c r="C125" s="42"/>
      <c r="D125" s="227" t="s">
        <v>142</v>
      </c>
      <c r="E125" s="42"/>
      <c r="F125" s="228" t="s">
        <v>470</v>
      </c>
      <c r="G125" s="42"/>
      <c r="H125" s="42"/>
      <c r="I125" s="229"/>
      <c r="J125" s="42"/>
      <c r="K125" s="42"/>
      <c r="L125" s="46"/>
      <c r="M125" s="230"/>
      <c r="N125" s="231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142</v>
      </c>
      <c r="AU125" s="19" t="s">
        <v>80</v>
      </c>
    </row>
    <row r="126" s="13" customFormat="1">
      <c r="A126" s="13"/>
      <c r="B126" s="234"/>
      <c r="C126" s="235"/>
      <c r="D126" s="232" t="s">
        <v>146</v>
      </c>
      <c r="E126" s="236" t="s">
        <v>19</v>
      </c>
      <c r="F126" s="237" t="s">
        <v>471</v>
      </c>
      <c r="G126" s="235"/>
      <c r="H126" s="238">
        <v>2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146</v>
      </c>
      <c r="AU126" s="244" t="s">
        <v>80</v>
      </c>
      <c r="AV126" s="13" t="s">
        <v>80</v>
      </c>
      <c r="AW126" s="13" t="s">
        <v>33</v>
      </c>
      <c r="AX126" s="13" t="s">
        <v>78</v>
      </c>
      <c r="AY126" s="244" t="s">
        <v>133</v>
      </c>
    </row>
    <row r="127" s="2" customFormat="1" ht="21.75" customHeight="1">
      <c r="A127" s="40"/>
      <c r="B127" s="41"/>
      <c r="C127" s="256" t="s">
        <v>227</v>
      </c>
      <c r="D127" s="256" t="s">
        <v>205</v>
      </c>
      <c r="E127" s="257" t="s">
        <v>472</v>
      </c>
      <c r="F127" s="258" t="s">
        <v>473</v>
      </c>
      <c r="G127" s="259" t="s">
        <v>280</v>
      </c>
      <c r="H127" s="260">
        <v>2</v>
      </c>
      <c r="I127" s="261"/>
      <c r="J127" s="262">
        <f>ROUND(I127*H127,2)</f>
        <v>0</v>
      </c>
      <c r="K127" s="258" t="s">
        <v>139</v>
      </c>
      <c r="L127" s="263"/>
      <c r="M127" s="264" t="s">
        <v>19</v>
      </c>
      <c r="N127" s="265" t="s">
        <v>42</v>
      </c>
      <c r="O127" s="86"/>
      <c r="P127" s="223">
        <f>O127*H127</f>
        <v>0</v>
      </c>
      <c r="Q127" s="223">
        <v>0.0064999999999999997</v>
      </c>
      <c r="R127" s="223">
        <f>Q127*H127</f>
        <v>0.012999999999999999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184</v>
      </c>
      <c r="AT127" s="225" t="s">
        <v>205</v>
      </c>
      <c r="AU127" s="225" t="s">
        <v>80</v>
      </c>
      <c r="AY127" s="19" t="s">
        <v>133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78</v>
      </c>
      <c r="BK127" s="226">
        <f>ROUND(I127*H127,2)</f>
        <v>0</v>
      </c>
      <c r="BL127" s="19" t="s">
        <v>140</v>
      </c>
      <c r="BM127" s="225" t="s">
        <v>474</v>
      </c>
    </row>
    <row r="128" s="2" customFormat="1" ht="16.5" customHeight="1">
      <c r="A128" s="40"/>
      <c r="B128" s="41"/>
      <c r="C128" s="256" t="s">
        <v>232</v>
      </c>
      <c r="D128" s="256" t="s">
        <v>205</v>
      </c>
      <c r="E128" s="257" t="s">
        <v>475</v>
      </c>
      <c r="F128" s="258" t="s">
        <v>476</v>
      </c>
      <c r="G128" s="259" t="s">
        <v>280</v>
      </c>
      <c r="H128" s="260">
        <v>2</v>
      </c>
      <c r="I128" s="261"/>
      <c r="J128" s="262">
        <f>ROUND(I128*H128,2)</f>
        <v>0</v>
      </c>
      <c r="K128" s="258" t="s">
        <v>139</v>
      </c>
      <c r="L128" s="263"/>
      <c r="M128" s="264" t="s">
        <v>19</v>
      </c>
      <c r="N128" s="265" t="s">
        <v>42</v>
      </c>
      <c r="O128" s="86"/>
      <c r="P128" s="223">
        <f>O128*H128</f>
        <v>0</v>
      </c>
      <c r="Q128" s="223">
        <v>0.0033</v>
      </c>
      <c r="R128" s="223">
        <f>Q128*H128</f>
        <v>0.0066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184</v>
      </c>
      <c r="AT128" s="225" t="s">
        <v>205</v>
      </c>
      <c r="AU128" s="225" t="s">
        <v>80</v>
      </c>
      <c r="AY128" s="19" t="s">
        <v>133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78</v>
      </c>
      <c r="BK128" s="226">
        <f>ROUND(I128*H128,2)</f>
        <v>0</v>
      </c>
      <c r="BL128" s="19" t="s">
        <v>140</v>
      </c>
      <c r="BM128" s="225" t="s">
        <v>477</v>
      </c>
    </row>
    <row r="129" s="2" customFormat="1" ht="16.5" customHeight="1">
      <c r="A129" s="40"/>
      <c r="B129" s="41"/>
      <c r="C129" s="256" t="s">
        <v>238</v>
      </c>
      <c r="D129" s="256" t="s">
        <v>205</v>
      </c>
      <c r="E129" s="257" t="s">
        <v>478</v>
      </c>
      <c r="F129" s="258" t="s">
        <v>479</v>
      </c>
      <c r="G129" s="259" t="s">
        <v>280</v>
      </c>
      <c r="H129" s="260">
        <v>2</v>
      </c>
      <c r="I129" s="261"/>
      <c r="J129" s="262">
        <f>ROUND(I129*H129,2)</f>
        <v>0</v>
      </c>
      <c r="K129" s="258" t="s">
        <v>139</v>
      </c>
      <c r="L129" s="263"/>
      <c r="M129" s="264" t="s">
        <v>19</v>
      </c>
      <c r="N129" s="265" t="s">
        <v>42</v>
      </c>
      <c r="O129" s="86"/>
      <c r="P129" s="223">
        <f>O129*H129</f>
        <v>0</v>
      </c>
      <c r="Q129" s="223">
        <v>0.00014999999999999999</v>
      </c>
      <c r="R129" s="223">
        <f>Q129*H129</f>
        <v>0.00029999999999999997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184</v>
      </c>
      <c r="AT129" s="225" t="s">
        <v>205</v>
      </c>
      <c r="AU129" s="225" t="s">
        <v>80</v>
      </c>
      <c r="AY129" s="19" t="s">
        <v>133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9" t="s">
        <v>78</v>
      </c>
      <c r="BK129" s="226">
        <f>ROUND(I129*H129,2)</f>
        <v>0</v>
      </c>
      <c r="BL129" s="19" t="s">
        <v>140</v>
      </c>
      <c r="BM129" s="225" t="s">
        <v>480</v>
      </c>
    </row>
    <row r="130" s="2" customFormat="1" ht="16.5" customHeight="1">
      <c r="A130" s="40"/>
      <c r="B130" s="41"/>
      <c r="C130" s="256" t="s">
        <v>243</v>
      </c>
      <c r="D130" s="256" t="s">
        <v>205</v>
      </c>
      <c r="E130" s="257" t="s">
        <v>481</v>
      </c>
      <c r="F130" s="258" t="s">
        <v>482</v>
      </c>
      <c r="G130" s="259" t="s">
        <v>280</v>
      </c>
      <c r="H130" s="260">
        <v>4</v>
      </c>
      <c r="I130" s="261"/>
      <c r="J130" s="262">
        <f>ROUND(I130*H130,2)</f>
        <v>0</v>
      </c>
      <c r="K130" s="258" t="s">
        <v>139</v>
      </c>
      <c r="L130" s="263"/>
      <c r="M130" s="264" t="s">
        <v>19</v>
      </c>
      <c r="N130" s="265" t="s">
        <v>42</v>
      </c>
      <c r="O130" s="86"/>
      <c r="P130" s="223">
        <f>O130*H130</f>
        <v>0</v>
      </c>
      <c r="Q130" s="223">
        <v>0.00040000000000000002</v>
      </c>
      <c r="R130" s="223">
        <f>Q130*H130</f>
        <v>0.0016000000000000001</v>
      </c>
      <c r="S130" s="223">
        <v>0</v>
      </c>
      <c r="T130" s="224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184</v>
      </c>
      <c r="AT130" s="225" t="s">
        <v>205</v>
      </c>
      <c r="AU130" s="225" t="s">
        <v>80</v>
      </c>
      <c r="AY130" s="19" t="s">
        <v>133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78</v>
      </c>
      <c r="BK130" s="226">
        <f>ROUND(I130*H130,2)</f>
        <v>0</v>
      </c>
      <c r="BL130" s="19" t="s">
        <v>140</v>
      </c>
      <c r="BM130" s="225" t="s">
        <v>483</v>
      </c>
    </row>
    <row r="131" s="13" customFormat="1">
      <c r="A131" s="13"/>
      <c r="B131" s="234"/>
      <c r="C131" s="235"/>
      <c r="D131" s="232" t="s">
        <v>146</v>
      </c>
      <c r="E131" s="235"/>
      <c r="F131" s="237" t="s">
        <v>484</v>
      </c>
      <c r="G131" s="235"/>
      <c r="H131" s="238">
        <v>4</v>
      </c>
      <c r="I131" s="239"/>
      <c r="J131" s="235"/>
      <c r="K131" s="235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146</v>
      </c>
      <c r="AU131" s="244" t="s">
        <v>80</v>
      </c>
      <c r="AV131" s="13" t="s">
        <v>80</v>
      </c>
      <c r="AW131" s="13" t="s">
        <v>4</v>
      </c>
      <c r="AX131" s="13" t="s">
        <v>78</v>
      </c>
      <c r="AY131" s="244" t="s">
        <v>133</v>
      </c>
    </row>
    <row r="132" s="2" customFormat="1" ht="24.15" customHeight="1">
      <c r="A132" s="40"/>
      <c r="B132" s="41"/>
      <c r="C132" s="214" t="s">
        <v>248</v>
      </c>
      <c r="D132" s="214" t="s">
        <v>135</v>
      </c>
      <c r="E132" s="215" t="s">
        <v>485</v>
      </c>
      <c r="F132" s="216" t="s">
        <v>486</v>
      </c>
      <c r="G132" s="217" t="s">
        <v>280</v>
      </c>
      <c r="H132" s="218">
        <v>2</v>
      </c>
      <c r="I132" s="219"/>
      <c r="J132" s="220">
        <f>ROUND(I132*H132,2)</f>
        <v>0</v>
      </c>
      <c r="K132" s="216" t="s">
        <v>139</v>
      </c>
      <c r="L132" s="46"/>
      <c r="M132" s="221" t="s">
        <v>19</v>
      </c>
      <c r="N132" s="222" t="s">
        <v>42</v>
      </c>
      <c r="O132" s="86"/>
      <c r="P132" s="223">
        <f>O132*H132</f>
        <v>0</v>
      </c>
      <c r="Q132" s="223">
        <v>0.00054000000000000001</v>
      </c>
      <c r="R132" s="223">
        <f>Q132*H132</f>
        <v>0.00108</v>
      </c>
      <c r="S132" s="223">
        <v>0</v>
      </c>
      <c r="T132" s="224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5" t="s">
        <v>140</v>
      </c>
      <c r="AT132" s="225" t="s">
        <v>135</v>
      </c>
      <c r="AU132" s="225" t="s">
        <v>80</v>
      </c>
      <c r="AY132" s="19" t="s">
        <v>133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9" t="s">
        <v>78</v>
      </c>
      <c r="BK132" s="226">
        <f>ROUND(I132*H132,2)</f>
        <v>0</v>
      </c>
      <c r="BL132" s="19" t="s">
        <v>140</v>
      </c>
      <c r="BM132" s="225" t="s">
        <v>487</v>
      </c>
    </row>
    <row r="133" s="2" customFormat="1">
      <c r="A133" s="40"/>
      <c r="B133" s="41"/>
      <c r="C133" s="42"/>
      <c r="D133" s="227" t="s">
        <v>142</v>
      </c>
      <c r="E133" s="42"/>
      <c r="F133" s="228" t="s">
        <v>488</v>
      </c>
      <c r="G133" s="42"/>
      <c r="H133" s="42"/>
      <c r="I133" s="229"/>
      <c r="J133" s="42"/>
      <c r="K133" s="42"/>
      <c r="L133" s="46"/>
      <c r="M133" s="230"/>
      <c r="N133" s="231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142</v>
      </c>
      <c r="AU133" s="19" t="s">
        <v>80</v>
      </c>
    </row>
    <row r="134" s="13" customFormat="1">
      <c r="A134" s="13"/>
      <c r="B134" s="234"/>
      <c r="C134" s="235"/>
      <c r="D134" s="232" t="s">
        <v>146</v>
      </c>
      <c r="E134" s="236" t="s">
        <v>19</v>
      </c>
      <c r="F134" s="237" t="s">
        <v>489</v>
      </c>
      <c r="G134" s="235"/>
      <c r="H134" s="238">
        <v>1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146</v>
      </c>
      <c r="AU134" s="244" t="s">
        <v>80</v>
      </c>
      <c r="AV134" s="13" t="s">
        <v>80</v>
      </c>
      <c r="AW134" s="13" t="s">
        <v>33</v>
      </c>
      <c r="AX134" s="13" t="s">
        <v>71</v>
      </c>
      <c r="AY134" s="244" t="s">
        <v>133</v>
      </c>
    </row>
    <row r="135" s="13" customFormat="1">
      <c r="A135" s="13"/>
      <c r="B135" s="234"/>
      <c r="C135" s="235"/>
      <c r="D135" s="232" t="s">
        <v>146</v>
      </c>
      <c r="E135" s="236" t="s">
        <v>19</v>
      </c>
      <c r="F135" s="237" t="s">
        <v>490</v>
      </c>
      <c r="G135" s="235"/>
      <c r="H135" s="238">
        <v>1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146</v>
      </c>
      <c r="AU135" s="244" t="s">
        <v>80</v>
      </c>
      <c r="AV135" s="13" t="s">
        <v>80</v>
      </c>
      <c r="AW135" s="13" t="s">
        <v>33</v>
      </c>
      <c r="AX135" s="13" t="s">
        <v>71</v>
      </c>
      <c r="AY135" s="244" t="s">
        <v>133</v>
      </c>
    </row>
    <row r="136" s="14" customFormat="1">
      <c r="A136" s="14"/>
      <c r="B136" s="245"/>
      <c r="C136" s="246"/>
      <c r="D136" s="232" t="s">
        <v>146</v>
      </c>
      <c r="E136" s="247" t="s">
        <v>19</v>
      </c>
      <c r="F136" s="248" t="s">
        <v>178</v>
      </c>
      <c r="G136" s="246"/>
      <c r="H136" s="249">
        <v>2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5" t="s">
        <v>146</v>
      </c>
      <c r="AU136" s="255" t="s">
        <v>80</v>
      </c>
      <c r="AV136" s="14" t="s">
        <v>140</v>
      </c>
      <c r="AW136" s="14" t="s">
        <v>33</v>
      </c>
      <c r="AX136" s="14" t="s">
        <v>78</v>
      </c>
      <c r="AY136" s="255" t="s">
        <v>133</v>
      </c>
    </row>
    <row r="137" s="2" customFormat="1" ht="24.15" customHeight="1">
      <c r="A137" s="40"/>
      <c r="B137" s="41"/>
      <c r="C137" s="214" t="s">
        <v>253</v>
      </c>
      <c r="D137" s="214" t="s">
        <v>135</v>
      </c>
      <c r="E137" s="215" t="s">
        <v>491</v>
      </c>
      <c r="F137" s="216" t="s">
        <v>492</v>
      </c>
      <c r="G137" s="217" t="s">
        <v>280</v>
      </c>
      <c r="H137" s="218">
        <v>1</v>
      </c>
      <c r="I137" s="219"/>
      <c r="J137" s="220">
        <f>ROUND(I137*H137,2)</f>
        <v>0</v>
      </c>
      <c r="K137" s="216" t="s">
        <v>139</v>
      </c>
      <c r="L137" s="46"/>
      <c r="M137" s="221" t="s">
        <v>19</v>
      </c>
      <c r="N137" s="222" t="s">
        <v>42</v>
      </c>
      <c r="O137" s="86"/>
      <c r="P137" s="223">
        <f>O137*H137</f>
        <v>0</v>
      </c>
      <c r="Q137" s="223">
        <v>0.0015375</v>
      </c>
      <c r="R137" s="223">
        <f>Q137*H137</f>
        <v>0.0015375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140</v>
      </c>
      <c r="AT137" s="225" t="s">
        <v>135</v>
      </c>
      <c r="AU137" s="225" t="s">
        <v>80</v>
      </c>
      <c r="AY137" s="19" t="s">
        <v>133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9" t="s">
        <v>78</v>
      </c>
      <c r="BK137" s="226">
        <f>ROUND(I137*H137,2)</f>
        <v>0</v>
      </c>
      <c r="BL137" s="19" t="s">
        <v>140</v>
      </c>
      <c r="BM137" s="225" t="s">
        <v>493</v>
      </c>
    </row>
    <row r="138" s="2" customFormat="1">
      <c r="A138" s="40"/>
      <c r="B138" s="41"/>
      <c r="C138" s="42"/>
      <c r="D138" s="227" t="s">
        <v>142</v>
      </c>
      <c r="E138" s="42"/>
      <c r="F138" s="228" t="s">
        <v>494</v>
      </c>
      <c r="G138" s="42"/>
      <c r="H138" s="42"/>
      <c r="I138" s="229"/>
      <c r="J138" s="42"/>
      <c r="K138" s="42"/>
      <c r="L138" s="46"/>
      <c r="M138" s="230"/>
      <c r="N138" s="231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142</v>
      </c>
      <c r="AU138" s="19" t="s">
        <v>80</v>
      </c>
    </row>
    <row r="139" s="13" customFormat="1">
      <c r="A139" s="13"/>
      <c r="B139" s="234"/>
      <c r="C139" s="235"/>
      <c r="D139" s="232" t="s">
        <v>146</v>
      </c>
      <c r="E139" s="236" t="s">
        <v>19</v>
      </c>
      <c r="F139" s="237" t="s">
        <v>495</v>
      </c>
      <c r="G139" s="235"/>
      <c r="H139" s="238">
        <v>1</v>
      </c>
      <c r="I139" s="239"/>
      <c r="J139" s="235"/>
      <c r="K139" s="235"/>
      <c r="L139" s="240"/>
      <c r="M139" s="270"/>
      <c r="N139" s="271"/>
      <c r="O139" s="271"/>
      <c r="P139" s="271"/>
      <c r="Q139" s="271"/>
      <c r="R139" s="271"/>
      <c r="S139" s="271"/>
      <c r="T139" s="27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146</v>
      </c>
      <c r="AU139" s="244" t="s">
        <v>80</v>
      </c>
      <c r="AV139" s="13" t="s">
        <v>80</v>
      </c>
      <c r="AW139" s="13" t="s">
        <v>33</v>
      </c>
      <c r="AX139" s="13" t="s">
        <v>78</v>
      </c>
      <c r="AY139" s="244" t="s">
        <v>133</v>
      </c>
    </row>
    <row r="140" s="2" customFormat="1" ht="6.96" customHeight="1">
      <c r="A140" s="40"/>
      <c r="B140" s="61"/>
      <c r="C140" s="62"/>
      <c r="D140" s="62"/>
      <c r="E140" s="62"/>
      <c r="F140" s="62"/>
      <c r="G140" s="62"/>
      <c r="H140" s="62"/>
      <c r="I140" s="62"/>
      <c r="J140" s="62"/>
      <c r="K140" s="62"/>
      <c r="L140" s="46"/>
      <c r="M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</row>
  </sheetData>
  <sheetProtection sheet="1" autoFilter="0" formatColumns="0" formatRows="0" objects="1" scenarios="1" spinCount="100000" saltValue="1dre3gtEpG87T5kyqAa/hJ39sFaYmGuuNoVx2j897YrpGysBZKSBXkmbbLsvVif3ZV10jZA5yW/82C6WJaRtBQ==" hashValue="9ZqCmX70vrrD+yIVWQVJWrjfgt0XH0PFcrkkhJstNQ2XPdGzBqp3iisskeb7NQpc2dmO21Wyxry6FyPGnUdPOg==" algorithmName="SHA-512" password="CC35"/>
  <autoFilter ref="C87:K13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2" r:id="rId1" display="https://podminky.urs.cz/item/CS_URS_2024_01/129001101"/>
    <hyperlink ref="F95" r:id="rId2" display="https://podminky.urs.cz/item/CS_URS_2024_01/131213701"/>
    <hyperlink ref="F97" r:id="rId3" display="https://podminky.urs.cz/item/CS_URS_2024_01/162751117"/>
    <hyperlink ref="F100" r:id="rId4" display="https://podminky.urs.cz/item/CS_URS_2024_01/167151101"/>
    <hyperlink ref="F102" r:id="rId5" display="https://podminky.urs.cz/item/CS_URS_2024_01/171201231"/>
    <hyperlink ref="F106" r:id="rId6" display="https://podminky.urs.cz/item/CS_URS_2024_01/171251201"/>
    <hyperlink ref="F108" r:id="rId7" display="https://podminky.urs.cz/item/CS_URS_2024_01/275313511"/>
    <hyperlink ref="F112" r:id="rId8" display="https://podminky.urs.cz/item/CS_URS_2024_01/914111111"/>
    <hyperlink ref="F125" r:id="rId9" display="https://podminky.urs.cz/item/CS_URS_2024_01/914511113"/>
    <hyperlink ref="F133" r:id="rId10" display="https://podminky.urs.cz/item/CS_URS_2024_01/915311111"/>
    <hyperlink ref="F138" r:id="rId11" display="https://podminky.urs.cz/item/CS_URS_2024_01/9153411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94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80</v>
      </c>
    </row>
    <row r="4" s="1" customFormat="1" ht="24.96" customHeight="1">
      <c r="B4" s="22"/>
      <c r="D4" s="142" t="s">
        <v>101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Propojovací stezka u Vrbického jezera</v>
      </c>
      <c r="F7" s="144"/>
      <c r="G7" s="144"/>
      <c r="H7" s="144"/>
      <c r="L7" s="22"/>
    </row>
    <row r="8" s="1" customFormat="1" ht="12" customHeight="1">
      <c r="B8" s="22"/>
      <c r="D8" s="144" t="s">
        <v>102</v>
      </c>
      <c r="L8" s="22"/>
    </row>
    <row r="9" s="2" customFormat="1" ht="16.5" customHeight="1">
      <c r="A9" s="40"/>
      <c r="B9" s="46"/>
      <c r="C9" s="40"/>
      <c r="D9" s="40"/>
      <c r="E9" s="145" t="s">
        <v>496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396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497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8. 2. 2024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32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35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49"/>
      <c r="B29" s="150"/>
      <c r="C29" s="149"/>
      <c r="D29" s="149"/>
      <c r="E29" s="151" t="s">
        <v>36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37</v>
      </c>
      <c r="E32" s="40"/>
      <c r="F32" s="40"/>
      <c r="G32" s="40"/>
      <c r="H32" s="40"/>
      <c r="I32" s="40"/>
      <c r="J32" s="155">
        <f>ROUND(J89,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39</v>
      </c>
      <c r="G34" s="40"/>
      <c r="H34" s="40"/>
      <c r="I34" s="156" t="s">
        <v>38</v>
      </c>
      <c r="J34" s="156" t="s">
        <v>40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41</v>
      </c>
      <c r="E35" s="144" t="s">
        <v>42</v>
      </c>
      <c r="F35" s="158">
        <f>ROUND((SUM(BE89:BE209)),  2)</f>
        <v>0</v>
      </c>
      <c r="G35" s="40"/>
      <c r="H35" s="40"/>
      <c r="I35" s="159">
        <v>0.20999999999999999</v>
      </c>
      <c r="J35" s="158">
        <f>ROUND(((SUM(BE89:BE209))*I35),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43</v>
      </c>
      <c r="F36" s="158">
        <f>ROUND((SUM(BF89:BF209)),  2)</f>
        <v>0</v>
      </c>
      <c r="G36" s="40"/>
      <c r="H36" s="40"/>
      <c r="I36" s="159">
        <v>0.12</v>
      </c>
      <c r="J36" s="158">
        <f>ROUND(((SUM(BF89:BF209))*I36),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ROUND((SUM(BG89:BG209)),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45</v>
      </c>
      <c r="F38" s="158">
        <f>ROUND((SUM(BH89:BH209)),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46</v>
      </c>
      <c r="F39" s="158">
        <f>ROUND((SUM(BI89:BI209)),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104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Propojovací stezka u Vrbického jezera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496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396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801.1 - Vegetační úpravy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k. ú. Pudlov</v>
      </c>
      <c r="G56" s="42"/>
      <c r="H56" s="42"/>
      <c r="I56" s="34" t="s">
        <v>23</v>
      </c>
      <c r="J56" s="74" t="str">
        <f>IF(J14="","",J14)</f>
        <v>8. 2. 2024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Město Bohumín, Masarykova 158, Bohumín 735 8</v>
      </c>
      <c r="G58" s="42"/>
      <c r="H58" s="42"/>
      <c r="I58" s="34" t="s">
        <v>31</v>
      </c>
      <c r="J58" s="38" t="str">
        <f>E23</f>
        <v>INCA spol. s 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INCA spol. s 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105</v>
      </c>
      <c r="D61" s="173"/>
      <c r="E61" s="173"/>
      <c r="F61" s="173"/>
      <c r="G61" s="173"/>
      <c r="H61" s="173"/>
      <c r="I61" s="173"/>
      <c r="J61" s="174" t="s">
        <v>106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69</v>
      </c>
      <c r="D63" s="42"/>
      <c r="E63" s="42"/>
      <c r="F63" s="42"/>
      <c r="G63" s="42"/>
      <c r="H63" s="42"/>
      <c r="I63" s="42"/>
      <c r="J63" s="104">
        <f>J89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107</v>
      </c>
    </row>
    <row r="64" s="9" customFormat="1" ht="24.96" customHeight="1">
      <c r="A64" s="9"/>
      <c r="B64" s="176"/>
      <c r="C64" s="177"/>
      <c r="D64" s="178" t="s">
        <v>108</v>
      </c>
      <c r="E64" s="179"/>
      <c r="F64" s="179"/>
      <c r="G64" s="179"/>
      <c r="H64" s="179"/>
      <c r="I64" s="179"/>
      <c r="J64" s="180">
        <f>J90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109</v>
      </c>
      <c r="E65" s="184"/>
      <c r="F65" s="184"/>
      <c r="G65" s="184"/>
      <c r="H65" s="184"/>
      <c r="I65" s="184"/>
      <c r="J65" s="185">
        <f>J91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114</v>
      </c>
      <c r="E66" s="184"/>
      <c r="F66" s="184"/>
      <c r="G66" s="184"/>
      <c r="H66" s="184"/>
      <c r="I66" s="184"/>
      <c r="J66" s="185">
        <f>J204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115</v>
      </c>
      <c r="E67" s="184"/>
      <c r="F67" s="184"/>
      <c r="G67" s="184"/>
      <c r="H67" s="184"/>
      <c r="I67" s="184"/>
      <c r="J67" s="185">
        <f>J207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118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71" t="str">
        <f>E7</f>
        <v>Propojovací stezka u Vrbického jezera</v>
      </c>
      <c r="F77" s="34"/>
      <c r="G77" s="34"/>
      <c r="H77" s="34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1" customFormat="1" ht="12" customHeight="1">
      <c r="B78" s="23"/>
      <c r="C78" s="34" t="s">
        <v>102</v>
      </c>
      <c r="D78" s="24"/>
      <c r="E78" s="24"/>
      <c r="F78" s="24"/>
      <c r="G78" s="24"/>
      <c r="H78" s="24"/>
      <c r="I78" s="24"/>
      <c r="J78" s="24"/>
      <c r="K78" s="24"/>
      <c r="L78" s="22"/>
    </row>
    <row r="79" s="2" customFormat="1" ht="16.5" customHeight="1">
      <c r="A79" s="40"/>
      <c r="B79" s="41"/>
      <c r="C79" s="42"/>
      <c r="D79" s="42"/>
      <c r="E79" s="171" t="s">
        <v>496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396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E11</f>
        <v>SO 801.1 - Vegetační úpravy</v>
      </c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F14</f>
        <v>k. ú. Pudlov</v>
      </c>
      <c r="G83" s="42"/>
      <c r="H83" s="42"/>
      <c r="I83" s="34" t="s">
        <v>23</v>
      </c>
      <c r="J83" s="74" t="str">
        <f>IF(J14="","",J14)</f>
        <v>8. 2. 2024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25</v>
      </c>
      <c r="D85" s="42"/>
      <c r="E85" s="42"/>
      <c r="F85" s="29" t="str">
        <f>E17</f>
        <v>Město Bohumín, Masarykova 158, Bohumín 735 8</v>
      </c>
      <c r="G85" s="42"/>
      <c r="H85" s="42"/>
      <c r="I85" s="34" t="s">
        <v>31</v>
      </c>
      <c r="J85" s="38" t="str">
        <f>E23</f>
        <v>INCA spol. s r.o.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29</v>
      </c>
      <c r="D86" s="42"/>
      <c r="E86" s="42"/>
      <c r="F86" s="29" t="str">
        <f>IF(E20="","",E20)</f>
        <v>Vyplň údaj</v>
      </c>
      <c r="G86" s="42"/>
      <c r="H86" s="42"/>
      <c r="I86" s="34" t="s">
        <v>34</v>
      </c>
      <c r="J86" s="38" t="str">
        <f>E26</f>
        <v>INCA spol. s r.o.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87"/>
      <c r="B88" s="188"/>
      <c r="C88" s="189" t="s">
        <v>119</v>
      </c>
      <c r="D88" s="190" t="s">
        <v>56</v>
      </c>
      <c r="E88" s="190" t="s">
        <v>52</v>
      </c>
      <c r="F88" s="190" t="s">
        <v>53</v>
      </c>
      <c r="G88" s="190" t="s">
        <v>120</v>
      </c>
      <c r="H88" s="190" t="s">
        <v>121</v>
      </c>
      <c r="I88" s="190" t="s">
        <v>122</v>
      </c>
      <c r="J88" s="190" t="s">
        <v>106</v>
      </c>
      <c r="K88" s="191" t="s">
        <v>123</v>
      </c>
      <c r="L88" s="192"/>
      <c r="M88" s="94" t="s">
        <v>19</v>
      </c>
      <c r="N88" s="95" t="s">
        <v>41</v>
      </c>
      <c r="O88" s="95" t="s">
        <v>124</v>
      </c>
      <c r="P88" s="95" t="s">
        <v>125</v>
      </c>
      <c r="Q88" s="95" t="s">
        <v>126</v>
      </c>
      <c r="R88" s="95" t="s">
        <v>127</v>
      </c>
      <c r="S88" s="95" t="s">
        <v>128</v>
      </c>
      <c r="T88" s="96" t="s">
        <v>129</v>
      </c>
      <c r="U88" s="187"/>
      <c r="V88" s="187"/>
      <c r="W88" s="187"/>
      <c r="X88" s="187"/>
      <c r="Y88" s="187"/>
      <c r="Z88" s="187"/>
      <c r="AA88" s="187"/>
      <c r="AB88" s="187"/>
      <c r="AC88" s="187"/>
      <c r="AD88" s="187"/>
      <c r="AE88" s="187"/>
    </row>
    <row r="89" s="2" customFormat="1" ht="22.8" customHeight="1">
      <c r="A89" s="40"/>
      <c r="B89" s="41"/>
      <c r="C89" s="101" t="s">
        <v>130</v>
      </c>
      <c r="D89" s="42"/>
      <c r="E89" s="42"/>
      <c r="F89" s="42"/>
      <c r="G89" s="42"/>
      <c r="H89" s="42"/>
      <c r="I89" s="42"/>
      <c r="J89" s="193">
        <f>BK89</f>
        <v>0</v>
      </c>
      <c r="K89" s="42"/>
      <c r="L89" s="46"/>
      <c r="M89" s="97"/>
      <c r="N89" s="194"/>
      <c r="O89" s="98"/>
      <c r="P89" s="195">
        <f>P90</f>
        <v>0</v>
      </c>
      <c r="Q89" s="98"/>
      <c r="R89" s="195">
        <f>R90</f>
        <v>1.3733599999999999</v>
      </c>
      <c r="S89" s="98"/>
      <c r="T89" s="196">
        <f>T90</f>
        <v>45.5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70</v>
      </c>
      <c r="AU89" s="19" t="s">
        <v>107</v>
      </c>
      <c r="BK89" s="197">
        <f>BK90</f>
        <v>0</v>
      </c>
    </row>
    <row r="90" s="12" customFormat="1" ht="25.92" customHeight="1">
      <c r="A90" s="12"/>
      <c r="B90" s="198"/>
      <c r="C90" s="199"/>
      <c r="D90" s="200" t="s">
        <v>70</v>
      </c>
      <c r="E90" s="201" t="s">
        <v>131</v>
      </c>
      <c r="F90" s="201" t="s">
        <v>132</v>
      </c>
      <c r="G90" s="199"/>
      <c r="H90" s="199"/>
      <c r="I90" s="202"/>
      <c r="J90" s="203">
        <f>BK90</f>
        <v>0</v>
      </c>
      <c r="K90" s="199"/>
      <c r="L90" s="204"/>
      <c r="M90" s="205"/>
      <c r="N90" s="206"/>
      <c r="O90" s="206"/>
      <c r="P90" s="207">
        <f>P91+P204+P207</f>
        <v>0</v>
      </c>
      <c r="Q90" s="206"/>
      <c r="R90" s="207">
        <f>R91+R204+R207</f>
        <v>1.3733599999999999</v>
      </c>
      <c r="S90" s="206"/>
      <c r="T90" s="208">
        <f>T91+T204+T207</f>
        <v>45.5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78</v>
      </c>
      <c r="AT90" s="210" t="s">
        <v>70</v>
      </c>
      <c r="AU90" s="210" t="s">
        <v>71</v>
      </c>
      <c r="AY90" s="209" t="s">
        <v>133</v>
      </c>
      <c r="BK90" s="211">
        <f>BK91+BK204+BK207</f>
        <v>0</v>
      </c>
    </row>
    <row r="91" s="12" customFormat="1" ht="22.8" customHeight="1">
      <c r="A91" s="12"/>
      <c r="B91" s="198"/>
      <c r="C91" s="199"/>
      <c r="D91" s="200" t="s">
        <v>70</v>
      </c>
      <c r="E91" s="212" t="s">
        <v>78</v>
      </c>
      <c r="F91" s="212" t="s">
        <v>134</v>
      </c>
      <c r="G91" s="199"/>
      <c r="H91" s="199"/>
      <c r="I91" s="202"/>
      <c r="J91" s="213">
        <f>BK91</f>
        <v>0</v>
      </c>
      <c r="K91" s="199"/>
      <c r="L91" s="204"/>
      <c r="M91" s="205"/>
      <c r="N91" s="206"/>
      <c r="O91" s="206"/>
      <c r="P91" s="207">
        <f>SUM(P92:P203)</f>
        <v>0</v>
      </c>
      <c r="Q91" s="206"/>
      <c r="R91" s="207">
        <f>SUM(R92:R203)</f>
        <v>1.3733599999999999</v>
      </c>
      <c r="S91" s="206"/>
      <c r="T91" s="208">
        <f>SUM(T92:T203)</f>
        <v>45.5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78</v>
      </c>
      <c r="AT91" s="210" t="s">
        <v>70</v>
      </c>
      <c r="AU91" s="210" t="s">
        <v>78</v>
      </c>
      <c r="AY91" s="209" t="s">
        <v>133</v>
      </c>
      <c r="BK91" s="211">
        <f>SUM(BK92:BK203)</f>
        <v>0</v>
      </c>
    </row>
    <row r="92" s="2" customFormat="1" ht="49.05" customHeight="1">
      <c r="A92" s="40"/>
      <c r="B92" s="41"/>
      <c r="C92" s="214" t="s">
        <v>78</v>
      </c>
      <c r="D92" s="214" t="s">
        <v>135</v>
      </c>
      <c r="E92" s="215" t="s">
        <v>498</v>
      </c>
      <c r="F92" s="216" t="s">
        <v>499</v>
      </c>
      <c r="G92" s="217" t="s">
        <v>138</v>
      </c>
      <c r="H92" s="218">
        <v>100</v>
      </c>
      <c r="I92" s="219"/>
      <c r="J92" s="220">
        <f>ROUND(I92*H92,2)</f>
        <v>0</v>
      </c>
      <c r="K92" s="216" t="s">
        <v>139</v>
      </c>
      <c r="L92" s="46"/>
      <c r="M92" s="221" t="s">
        <v>19</v>
      </c>
      <c r="N92" s="222" t="s">
        <v>42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140</v>
      </c>
      <c r="AT92" s="225" t="s">
        <v>135</v>
      </c>
      <c r="AU92" s="225" t="s">
        <v>80</v>
      </c>
      <c r="AY92" s="19" t="s">
        <v>133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78</v>
      </c>
      <c r="BK92" s="226">
        <f>ROUND(I92*H92,2)</f>
        <v>0</v>
      </c>
      <c r="BL92" s="19" t="s">
        <v>140</v>
      </c>
      <c r="BM92" s="225" t="s">
        <v>500</v>
      </c>
    </row>
    <row r="93" s="2" customFormat="1">
      <c r="A93" s="40"/>
      <c r="B93" s="41"/>
      <c r="C93" s="42"/>
      <c r="D93" s="227" t="s">
        <v>142</v>
      </c>
      <c r="E93" s="42"/>
      <c r="F93" s="228" t="s">
        <v>501</v>
      </c>
      <c r="G93" s="42"/>
      <c r="H93" s="42"/>
      <c r="I93" s="229"/>
      <c r="J93" s="42"/>
      <c r="K93" s="42"/>
      <c r="L93" s="46"/>
      <c r="M93" s="230"/>
      <c r="N93" s="231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142</v>
      </c>
      <c r="AU93" s="19" t="s">
        <v>80</v>
      </c>
    </row>
    <row r="94" s="2" customFormat="1" ht="33" customHeight="1">
      <c r="A94" s="40"/>
      <c r="B94" s="41"/>
      <c r="C94" s="214" t="s">
        <v>80</v>
      </c>
      <c r="D94" s="214" t="s">
        <v>135</v>
      </c>
      <c r="E94" s="215" t="s">
        <v>502</v>
      </c>
      <c r="F94" s="216" t="s">
        <v>503</v>
      </c>
      <c r="G94" s="217" t="s">
        <v>280</v>
      </c>
      <c r="H94" s="218">
        <v>50</v>
      </c>
      <c r="I94" s="219"/>
      <c r="J94" s="220">
        <f>ROUND(I94*H94,2)</f>
        <v>0</v>
      </c>
      <c r="K94" s="216" t="s">
        <v>139</v>
      </c>
      <c r="L94" s="46"/>
      <c r="M94" s="221" t="s">
        <v>19</v>
      </c>
      <c r="N94" s="222" t="s">
        <v>42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0.75</v>
      </c>
      <c r="T94" s="224">
        <f>S94*H94</f>
        <v>37.5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140</v>
      </c>
      <c r="AT94" s="225" t="s">
        <v>135</v>
      </c>
      <c r="AU94" s="225" t="s">
        <v>80</v>
      </c>
      <c r="AY94" s="19" t="s">
        <v>133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78</v>
      </c>
      <c r="BK94" s="226">
        <f>ROUND(I94*H94,2)</f>
        <v>0</v>
      </c>
      <c r="BL94" s="19" t="s">
        <v>140</v>
      </c>
      <c r="BM94" s="225" t="s">
        <v>504</v>
      </c>
    </row>
    <row r="95" s="2" customFormat="1">
      <c r="A95" s="40"/>
      <c r="B95" s="41"/>
      <c r="C95" s="42"/>
      <c r="D95" s="227" t="s">
        <v>142</v>
      </c>
      <c r="E95" s="42"/>
      <c r="F95" s="228" t="s">
        <v>505</v>
      </c>
      <c r="G95" s="42"/>
      <c r="H95" s="42"/>
      <c r="I95" s="229"/>
      <c r="J95" s="42"/>
      <c r="K95" s="42"/>
      <c r="L95" s="46"/>
      <c r="M95" s="230"/>
      <c r="N95" s="23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142</v>
      </c>
      <c r="AU95" s="19" t="s">
        <v>80</v>
      </c>
    </row>
    <row r="96" s="2" customFormat="1" ht="33" customHeight="1">
      <c r="A96" s="40"/>
      <c r="B96" s="41"/>
      <c r="C96" s="214" t="s">
        <v>153</v>
      </c>
      <c r="D96" s="214" t="s">
        <v>135</v>
      </c>
      <c r="E96" s="215" t="s">
        <v>506</v>
      </c>
      <c r="F96" s="216" t="s">
        <v>507</v>
      </c>
      <c r="G96" s="217" t="s">
        <v>280</v>
      </c>
      <c r="H96" s="218">
        <v>5</v>
      </c>
      <c r="I96" s="219"/>
      <c r="J96" s="220">
        <f>ROUND(I96*H96,2)</f>
        <v>0</v>
      </c>
      <c r="K96" s="216" t="s">
        <v>139</v>
      </c>
      <c r="L96" s="46"/>
      <c r="M96" s="221" t="s">
        <v>19</v>
      </c>
      <c r="N96" s="222" t="s">
        <v>42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1</v>
      </c>
      <c r="T96" s="224">
        <f>S96*H96</f>
        <v>5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140</v>
      </c>
      <c r="AT96" s="225" t="s">
        <v>135</v>
      </c>
      <c r="AU96" s="225" t="s">
        <v>80</v>
      </c>
      <c r="AY96" s="19" t="s">
        <v>133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78</v>
      </c>
      <c r="BK96" s="226">
        <f>ROUND(I96*H96,2)</f>
        <v>0</v>
      </c>
      <c r="BL96" s="19" t="s">
        <v>140</v>
      </c>
      <c r="BM96" s="225" t="s">
        <v>508</v>
      </c>
    </row>
    <row r="97" s="2" customFormat="1">
      <c r="A97" s="40"/>
      <c r="B97" s="41"/>
      <c r="C97" s="42"/>
      <c r="D97" s="227" t="s">
        <v>142</v>
      </c>
      <c r="E97" s="42"/>
      <c r="F97" s="228" t="s">
        <v>509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142</v>
      </c>
      <c r="AU97" s="19" t="s">
        <v>80</v>
      </c>
    </row>
    <row r="98" s="2" customFormat="1" ht="24.15" customHeight="1">
      <c r="A98" s="40"/>
      <c r="B98" s="41"/>
      <c r="C98" s="214" t="s">
        <v>140</v>
      </c>
      <c r="D98" s="214" t="s">
        <v>135</v>
      </c>
      <c r="E98" s="215" t="s">
        <v>510</v>
      </c>
      <c r="F98" s="216" t="s">
        <v>511</v>
      </c>
      <c r="G98" s="217" t="s">
        <v>280</v>
      </c>
      <c r="H98" s="218">
        <v>50</v>
      </c>
      <c r="I98" s="219"/>
      <c r="J98" s="220">
        <f>ROUND(I98*H98,2)</f>
        <v>0</v>
      </c>
      <c r="K98" s="216" t="s">
        <v>139</v>
      </c>
      <c r="L98" s="46"/>
      <c r="M98" s="221" t="s">
        <v>19</v>
      </c>
      <c r="N98" s="222" t="s">
        <v>42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0.050000000000000003</v>
      </c>
      <c r="T98" s="224">
        <f>S98*H98</f>
        <v>2.5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140</v>
      </c>
      <c r="AT98" s="225" t="s">
        <v>135</v>
      </c>
      <c r="AU98" s="225" t="s">
        <v>80</v>
      </c>
      <c r="AY98" s="19" t="s">
        <v>133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78</v>
      </c>
      <c r="BK98" s="226">
        <f>ROUND(I98*H98,2)</f>
        <v>0</v>
      </c>
      <c r="BL98" s="19" t="s">
        <v>140</v>
      </c>
      <c r="BM98" s="225" t="s">
        <v>512</v>
      </c>
    </row>
    <row r="99" s="2" customFormat="1">
      <c r="A99" s="40"/>
      <c r="B99" s="41"/>
      <c r="C99" s="42"/>
      <c r="D99" s="227" t="s">
        <v>142</v>
      </c>
      <c r="E99" s="42"/>
      <c r="F99" s="228" t="s">
        <v>513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142</v>
      </c>
      <c r="AU99" s="19" t="s">
        <v>80</v>
      </c>
    </row>
    <row r="100" s="2" customFormat="1" ht="24.15" customHeight="1">
      <c r="A100" s="40"/>
      <c r="B100" s="41"/>
      <c r="C100" s="214" t="s">
        <v>165</v>
      </c>
      <c r="D100" s="214" t="s">
        <v>135</v>
      </c>
      <c r="E100" s="215" t="s">
        <v>514</v>
      </c>
      <c r="F100" s="216" t="s">
        <v>515</v>
      </c>
      <c r="G100" s="217" t="s">
        <v>280</v>
      </c>
      <c r="H100" s="218">
        <v>5</v>
      </c>
      <c r="I100" s="219"/>
      <c r="J100" s="220">
        <f>ROUND(I100*H100,2)</f>
        <v>0</v>
      </c>
      <c r="K100" s="216" t="s">
        <v>139</v>
      </c>
      <c r="L100" s="46"/>
      <c r="M100" s="221" t="s">
        <v>19</v>
      </c>
      <c r="N100" s="222" t="s">
        <v>42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0.10000000000000001</v>
      </c>
      <c r="T100" s="224">
        <f>S100*H100</f>
        <v>0.5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140</v>
      </c>
      <c r="AT100" s="225" t="s">
        <v>135</v>
      </c>
      <c r="AU100" s="225" t="s">
        <v>80</v>
      </c>
      <c r="AY100" s="19" t="s">
        <v>133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78</v>
      </c>
      <c r="BK100" s="226">
        <f>ROUND(I100*H100,2)</f>
        <v>0</v>
      </c>
      <c r="BL100" s="19" t="s">
        <v>140</v>
      </c>
      <c r="BM100" s="225" t="s">
        <v>516</v>
      </c>
    </row>
    <row r="101" s="2" customFormat="1">
      <c r="A101" s="40"/>
      <c r="B101" s="41"/>
      <c r="C101" s="42"/>
      <c r="D101" s="227" t="s">
        <v>142</v>
      </c>
      <c r="E101" s="42"/>
      <c r="F101" s="228" t="s">
        <v>517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142</v>
      </c>
      <c r="AU101" s="19" t="s">
        <v>80</v>
      </c>
    </row>
    <row r="102" s="2" customFormat="1" ht="24.15" customHeight="1">
      <c r="A102" s="40"/>
      <c r="B102" s="41"/>
      <c r="C102" s="214" t="s">
        <v>171</v>
      </c>
      <c r="D102" s="214" t="s">
        <v>135</v>
      </c>
      <c r="E102" s="215" t="s">
        <v>518</v>
      </c>
      <c r="F102" s="216" t="s">
        <v>519</v>
      </c>
      <c r="G102" s="217" t="s">
        <v>280</v>
      </c>
      <c r="H102" s="218">
        <v>5</v>
      </c>
      <c r="I102" s="219"/>
      <c r="J102" s="220">
        <f>ROUND(I102*H102,2)</f>
        <v>0</v>
      </c>
      <c r="K102" s="216" t="s">
        <v>139</v>
      </c>
      <c r="L102" s="46"/>
      <c r="M102" s="221" t="s">
        <v>19</v>
      </c>
      <c r="N102" s="222" t="s">
        <v>42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140</v>
      </c>
      <c r="AT102" s="225" t="s">
        <v>135</v>
      </c>
      <c r="AU102" s="225" t="s">
        <v>80</v>
      </c>
      <c r="AY102" s="19" t="s">
        <v>133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78</v>
      </c>
      <c r="BK102" s="226">
        <f>ROUND(I102*H102,2)</f>
        <v>0</v>
      </c>
      <c r="BL102" s="19" t="s">
        <v>140</v>
      </c>
      <c r="BM102" s="225" t="s">
        <v>520</v>
      </c>
    </row>
    <row r="103" s="2" customFormat="1">
      <c r="A103" s="40"/>
      <c r="B103" s="41"/>
      <c r="C103" s="42"/>
      <c r="D103" s="227" t="s">
        <v>142</v>
      </c>
      <c r="E103" s="42"/>
      <c r="F103" s="228" t="s">
        <v>521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142</v>
      </c>
      <c r="AU103" s="19" t="s">
        <v>80</v>
      </c>
    </row>
    <row r="104" s="13" customFormat="1">
      <c r="A104" s="13"/>
      <c r="B104" s="234"/>
      <c r="C104" s="235"/>
      <c r="D104" s="232" t="s">
        <v>146</v>
      </c>
      <c r="E104" s="236" t="s">
        <v>19</v>
      </c>
      <c r="F104" s="237" t="s">
        <v>522</v>
      </c>
      <c r="G104" s="235"/>
      <c r="H104" s="238">
        <v>5</v>
      </c>
      <c r="I104" s="239"/>
      <c r="J104" s="235"/>
      <c r="K104" s="235"/>
      <c r="L104" s="240"/>
      <c r="M104" s="241"/>
      <c r="N104" s="242"/>
      <c r="O104" s="242"/>
      <c r="P104" s="242"/>
      <c r="Q104" s="242"/>
      <c r="R104" s="242"/>
      <c r="S104" s="242"/>
      <c r="T104" s="24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4" t="s">
        <v>146</v>
      </c>
      <c r="AU104" s="244" t="s">
        <v>80</v>
      </c>
      <c r="AV104" s="13" t="s">
        <v>80</v>
      </c>
      <c r="AW104" s="13" t="s">
        <v>33</v>
      </c>
      <c r="AX104" s="13" t="s">
        <v>78</v>
      </c>
      <c r="AY104" s="244" t="s">
        <v>133</v>
      </c>
    </row>
    <row r="105" s="2" customFormat="1" ht="49.05" customHeight="1">
      <c r="A105" s="40"/>
      <c r="B105" s="41"/>
      <c r="C105" s="214" t="s">
        <v>179</v>
      </c>
      <c r="D105" s="214" t="s">
        <v>135</v>
      </c>
      <c r="E105" s="215" t="s">
        <v>523</v>
      </c>
      <c r="F105" s="216" t="s">
        <v>524</v>
      </c>
      <c r="G105" s="217" t="s">
        <v>280</v>
      </c>
      <c r="H105" s="218">
        <v>50</v>
      </c>
      <c r="I105" s="219"/>
      <c r="J105" s="220">
        <f>ROUND(I105*H105,2)</f>
        <v>0</v>
      </c>
      <c r="K105" s="216" t="s">
        <v>139</v>
      </c>
      <c r="L105" s="46"/>
      <c r="M105" s="221" t="s">
        <v>19</v>
      </c>
      <c r="N105" s="222" t="s">
        <v>42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140</v>
      </c>
      <c r="AT105" s="225" t="s">
        <v>135</v>
      </c>
      <c r="AU105" s="225" t="s">
        <v>80</v>
      </c>
      <c r="AY105" s="19" t="s">
        <v>133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78</v>
      </c>
      <c r="BK105" s="226">
        <f>ROUND(I105*H105,2)</f>
        <v>0</v>
      </c>
      <c r="BL105" s="19" t="s">
        <v>140</v>
      </c>
      <c r="BM105" s="225" t="s">
        <v>525</v>
      </c>
    </row>
    <row r="106" s="2" customFormat="1">
      <c r="A106" s="40"/>
      <c r="B106" s="41"/>
      <c r="C106" s="42"/>
      <c r="D106" s="227" t="s">
        <v>142</v>
      </c>
      <c r="E106" s="42"/>
      <c r="F106" s="228" t="s">
        <v>526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142</v>
      </c>
      <c r="AU106" s="19" t="s">
        <v>80</v>
      </c>
    </row>
    <row r="107" s="2" customFormat="1" ht="49.05" customHeight="1">
      <c r="A107" s="40"/>
      <c r="B107" s="41"/>
      <c r="C107" s="214" t="s">
        <v>184</v>
      </c>
      <c r="D107" s="214" t="s">
        <v>135</v>
      </c>
      <c r="E107" s="215" t="s">
        <v>527</v>
      </c>
      <c r="F107" s="216" t="s">
        <v>528</v>
      </c>
      <c r="G107" s="217" t="s">
        <v>280</v>
      </c>
      <c r="H107" s="218">
        <v>5</v>
      </c>
      <c r="I107" s="219"/>
      <c r="J107" s="220">
        <f>ROUND(I107*H107,2)</f>
        <v>0</v>
      </c>
      <c r="K107" s="216" t="s">
        <v>139</v>
      </c>
      <c r="L107" s="46"/>
      <c r="M107" s="221" t="s">
        <v>19</v>
      </c>
      <c r="N107" s="222" t="s">
        <v>42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140</v>
      </c>
      <c r="AT107" s="225" t="s">
        <v>135</v>
      </c>
      <c r="AU107" s="225" t="s">
        <v>80</v>
      </c>
      <c r="AY107" s="19" t="s">
        <v>133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78</v>
      </c>
      <c r="BK107" s="226">
        <f>ROUND(I107*H107,2)</f>
        <v>0</v>
      </c>
      <c r="BL107" s="19" t="s">
        <v>140</v>
      </c>
      <c r="BM107" s="225" t="s">
        <v>529</v>
      </c>
    </row>
    <row r="108" s="2" customFormat="1">
      <c r="A108" s="40"/>
      <c r="B108" s="41"/>
      <c r="C108" s="42"/>
      <c r="D108" s="227" t="s">
        <v>142</v>
      </c>
      <c r="E108" s="42"/>
      <c r="F108" s="228" t="s">
        <v>530</v>
      </c>
      <c r="G108" s="42"/>
      <c r="H108" s="42"/>
      <c r="I108" s="229"/>
      <c r="J108" s="42"/>
      <c r="K108" s="42"/>
      <c r="L108" s="46"/>
      <c r="M108" s="230"/>
      <c r="N108" s="231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142</v>
      </c>
      <c r="AU108" s="19" t="s">
        <v>80</v>
      </c>
    </row>
    <row r="109" s="2" customFormat="1" ht="44.25" customHeight="1">
      <c r="A109" s="40"/>
      <c r="B109" s="41"/>
      <c r="C109" s="214" t="s">
        <v>192</v>
      </c>
      <c r="D109" s="214" t="s">
        <v>135</v>
      </c>
      <c r="E109" s="215" t="s">
        <v>531</v>
      </c>
      <c r="F109" s="216" t="s">
        <v>532</v>
      </c>
      <c r="G109" s="217" t="s">
        <v>280</v>
      </c>
      <c r="H109" s="218">
        <v>50</v>
      </c>
      <c r="I109" s="219"/>
      <c r="J109" s="220">
        <f>ROUND(I109*H109,2)</f>
        <v>0</v>
      </c>
      <c r="K109" s="216" t="s">
        <v>139</v>
      </c>
      <c r="L109" s="46"/>
      <c r="M109" s="221" t="s">
        <v>19</v>
      </c>
      <c r="N109" s="222" t="s">
        <v>42</v>
      </c>
      <c r="O109" s="86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140</v>
      </c>
      <c r="AT109" s="225" t="s">
        <v>135</v>
      </c>
      <c r="AU109" s="225" t="s">
        <v>80</v>
      </c>
      <c r="AY109" s="19" t="s">
        <v>133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78</v>
      </c>
      <c r="BK109" s="226">
        <f>ROUND(I109*H109,2)</f>
        <v>0</v>
      </c>
      <c r="BL109" s="19" t="s">
        <v>140</v>
      </c>
      <c r="BM109" s="225" t="s">
        <v>533</v>
      </c>
    </row>
    <row r="110" s="2" customFormat="1">
      <c r="A110" s="40"/>
      <c r="B110" s="41"/>
      <c r="C110" s="42"/>
      <c r="D110" s="227" t="s">
        <v>142</v>
      </c>
      <c r="E110" s="42"/>
      <c r="F110" s="228" t="s">
        <v>534</v>
      </c>
      <c r="G110" s="42"/>
      <c r="H110" s="42"/>
      <c r="I110" s="229"/>
      <c r="J110" s="42"/>
      <c r="K110" s="42"/>
      <c r="L110" s="46"/>
      <c r="M110" s="230"/>
      <c r="N110" s="231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142</v>
      </c>
      <c r="AU110" s="19" t="s">
        <v>80</v>
      </c>
    </row>
    <row r="111" s="2" customFormat="1" ht="44.25" customHeight="1">
      <c r="A111" s="40"/>
      <c r="B111" s="41"/>
      <c r="C111" s="214" t="s">
        <v>197</v>
      </c>
      <c r="D111" s="214" t="s">
        <v>135</v>
      </c>
      <c r="E111" s="215" t="s">
        <v>535</v>
      </c>
      <c r="F111" s="216" t="s">
        <v>536</v>
      </c>
      <c r="G111" s="217" t="s">
        <v>280</v>
      </c>
      <c r="H111" s="218">
        <v>5</v>
      </c>
      <c r="I111" s="219"/>
      <c r="J111" s="220">
        <f>ROUND(I111*H111,2)</f>
        <v>0</v>
      </c>
      <c r="K111" s="216" t="s">
        <v>139</v>
      </c>
      <c r="L111" s="46"/>
      <c r="M111" s="221" t="s">
        <v>19</v>
      </c>
      <c r="N111" s="222" t="s">
        <v>42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140</v>
      </c>
      <c r="AT111" s="225" t="s">
        <v>135</v>
      </c>
      <c r="AU111" s="225" t="s">
        <v>80</v>
      </c>
      <c r="AY111" s="19" t="s">
        <v>133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78</v>
      </c>
      <c r="BK111" s="226">
        <f>ROUND(I111*H111,2)</f>
        <v>0</v>
      </c>
      <c r="BL111" s="19" t="s">
        <v>140</v>
      </c>
      <c r="BM111" s="225" t="s">
        <v>537</v>
      </c>
    </row>
    <row r="112" s="2" customFormat="1">
      <c r="A112" s="40"/>
      <c r="B112" s="41"/>
      <c r="C112" s="42"/>
      <c r="D112" s="227" t="s">
        <v>142</v>
      </c>
      <c r="E112" s="42"/>
      <c r="F112" s="228" t="s">
        <v>538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142</v>
      </c>
      <c r="AU112" s="19" t="s">
        <v>80</v>
      </c>
    </row>
    <row r="113" s="2" customFormat="1" ht="37.8" customHeight="1">
      <c r="A113" s="40"/>
      <c r="B113" s="41"/>
      <c r="C113" s="214" t="s">
        <v>204</v>
      </c>
      <c r="D113" s="214" t="s">
        <v>135</v>
      </c>
      <c r="E113" s="215" t="s">
        <v>539</v>
      </c>
      <c r="F113" s="216" t="s">
        <v>540</v>
      </c>
      <c r="G113" s="217" t="s">
        <v>280</v>
      </c>
      <c r="H113" s="218">
        <v>50</v>
      </c>
      <c r="I113" s="219"/>
      <c r="J113" s="220">
        <f>ROUND(I113*H113,2)</f>
        <v>0</v>
      </c>
      <c r="K113" s="216" t="s">
        <v>139</v>
      </c>
      <c r="L113" s="46"/>
      <c r="M113" s="221" t="s">
        <v>19</v>
      </c>
      <c r="N113" s="222" t="s">
        <v>42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140</v>
      </c>
      <c r="AT113" s="225" t="s">
        <v>135</v>
      </c>
      <c r="AU113" s="225" t="s">
        <v>80</v>
      </c>
      <c r="AY113" s="19" t="s">
        <v>133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78</v>
      </c>
      <c r="BK113" s="226">
        <f>ROUND(I113*H113,2)</f>
        <v>0</v>
      </c>
      <c r="BL113" s="19" t="s">
        <v>140</v>
      </c>
      <c r="BM113" s="225" t="s">
        <v>541</v>
      </c>
    </row>
    <row r="114" s="2" customFormat="1">
      <c r="A114" s="40"/>
      <c r="B114" s="41"/>
      <c r="C114" s="42"/>
      <c r="D114" s="227" t="s">
        <v>142</v>
      </c>
      <c r="E114" s="42"/>
      <c r="F114" s="228" t="s">
        <v>542</v>
      </c>
      <c r="G114" s="42"/>
      <c r="H114" s="42"/>
      <c r="I114" s="229"/>
      <c r="J114" s="42"/>
      <c r="K114" s="42"/>
      <c r="L114" s="46"/>
      <c r="M114" s="230"/>
      <c r="N114" s="231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142</v>
      </c>
      <c r="AU114" s="19" t="s">
        <v>80</v>
      </c>
    </row>
    <row r="115" s="2" customFormat="1" ht="37.8" customHeight="1">
      <c r="A115" s="40"/>
      <c r="B115" s="41"/>
      <c r="C115" s="214" t="s">
        <v>8</v>
      </c>
      <c r="D115" s="214" t="s">
        <v>135</v>
      </c>
      <c r="E115" s="215" t="s">
        <v>543</v>
      </c>
      <c r="F115" s="216" t="s">
        <v>544</v>
      </c>
      <c r="G115" s="217" t="s">
        <v>280</v>
      </c>
      <c r="H115" s="218">
        <v>5</v>
      </c>
      <c r="I115" s="219"/>
      <c r="J115" s="220">
        <f>ROUND(I115*H115,2)</f>
        <v>0</v>
      </c>
      <c r="K115" s="216" t="s">
        <v>139</v>
      </c>
      <c r="L115" s="46"/>
      <c r="M115" s="221" t="s">
        <v>19</v>
      </c>
      <c r="N115" s="222" t="s">
        <v>42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140</v>
      </c>
      <c r="AT115" s="225" t="s">
        <v>135</v>
      </c>
      <c r="AU115" s="225" t="s">
        <v>80</v>
      </c>
      <c r="AY115" s="19" t="s">
        <v>133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78</v>
      </c>
      <c r="BK115" s="226">
        <f>ROUND(I115*H115,2)</f>
        <v>0</v>
      </c>
      <c r="BL115" s="19" t="s">
        <v>140</v>
      </c>
      <c r="BM115" s="225" t="s">
        <v>545</v>
      </c>
    </row>
    <row r="116" s="2" customFormat="1">
      <c r="A116" s="40"/>
      <c r="B116" s="41"/>
      <c r="C116" s="42"/>
      <c r="D116" s="227" t="s">
        <v>142</v>
      </c>
      <c r="E116" s="42"/>
      <c r="F116" s="228" t="s">
        <v>546</v>
      </c>
      <c r="G116" s="42"/>
      <c r="H116" s="42"/>
      <c r="I116" s="229"/>
      <c r="J116" s="42"/>
      <c r="K116" s="42"/>
      <c r="L116" s="46"/>
      <c r="M116" s="230"/>
      <c r="N116" s="231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142</v>
      </c>
      <c r="AU116" s="19" t="s">
        <v>80</v>
      </c>
    </row>
    <row r="117" s="2" customFormat="1" ht="33" customHeight="1">
      <c r="A117" s="40"/>
      <c r="B117" s="41"/>
      <c r="C117" s="214" t="s">
        <v>215</v>
      </c>
      <c r="D117" s="214" t="s">
        <v>135</v>
      </c>
      <c r="E117" s="215" t="s">
        <v>547</v>
      </c>
      <c r="F117" s="216" t="s">
        <v>548</v>
      </c>
      <c r="G117" s="217" t="s">
        <v>138</v>
      </c>
      <c r="H117" s="218">
        <v>100</v>
      </c>
      <c r="I117" s="219"/>
      <c r="J117" s="220">
        <f>ROUND(I117*H117,2)</f>
        <v>0</v>
      </c>
      <c r="K117" s="216" t="s">
        <v>139</v>
      </c>
      <c r="L117" s="46"/>
      <c r="M117" s="221" t="s">
        <v>19</v>
      </c>
      <c r="N117" s="222" t="s">
        <v>42</v>
      </c>
      <c r="O117" s="86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140</v>
      </c>
      <c r="AT117" s="225" t="s">
        <v>135</v>
      </c>
      <c r="AU117" s="225" t="s">
        <v>80</v>
      </c>
      <c r="AY117" s="19" t="s">
        <v>133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78</v>
      </c>
      <c r="BK117" s="226">
        <f>ROUND(I117*H117,2)</f>
        <v>0</v>
      </c>
      <c r="BL117" s="19" t="s">
        <v>140</v>
      </c>
      <c r="BM117" s="225" t="s">
        <v>549</v>
      </c>
    </row>
    <row r="118" s="2" customFormat="1">
      <c r="A118" s="40"/>
      <c r="B118" s="41"/>
      <c r="C118" s="42"/>
      <c r="D118" s="227" t="s">
        <v>142</v>
      </c>
      <c r="E118" s="42"/>
      <c r="F118" s="228" t="s">
        <v>550</v>
      </c>
      <c r="G118" s="42"/>
      <c r="H118" s="42"/>
      <c r="I118" s="229"/>
      <c r="J118" s="42"/>
      <c r="K118" s="42"/>
      <c r="L118" s="46"/>
      <c r="M118" s="230"/>
      <c r="N118" s="231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142</v>
      </c>
      <c r="AU118" s="19" t="s">
        <v>80</v>
      </c>
    </row>
    <row r="119" s="2" customFormat="1" ht="62.7" customHeight="1">
      <c r="A119" s="40"/>
      <c r="B119" s="41"/>
      <c r="C119" s="214" t="s">
        <v>220</v>
      </c>
      <c r="D119" s="214" t="s">
        <v>135</v>
      </c>
      <c r="E119" s="215" t="s">
        <v>551</v>
      </c>
      <c r="F119" s="216" t="s">
        <v>552</v>
      </c>
      <c r="G119" s="217" t="s">
        <v>280</v>
      </c>
      <c r="H119" s="218">
        <v>450</v>
      </c>
      <c r="I119" s="219"/>
      <c r="J119" s="220">
        <f>ROUND(I119*H119,2)</f>
        <v>0</v>
      </c>
      <c r="K119" s="216" t="s">
        <v>139</v>
      </c>
      <c r="L119" s="46"/>
      <c r="M119" s="221" t="s">
        <v>19</v>
      </c>
      <c r="N119" s="222" t="s">
        <v>42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140</v>
      </c>
      <c r="AT119" s="225" t="s">
        <v>135</v>
      </c>
      <c r="AU119" s="225" t="s">
        <v>80</v>
      </c>
      <c r="AY119" s="19" t="s">
        <v>133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78</v>
      </c>
      <c r="BK119" s="226">
        <f>ROUND(I119*H119,2)</f>
        <v>0</v>
      </c>
      <c r="BL119" s="19" t="s">
        <v>140</v>
      </c>
      <c r="BM119" s="225" t="s">
        <v>553</v>
      </c>
    </row>
    <row r="120" s="2" customFormat="1">
      <c r="A120" s="40"/>
      <c r="B120" s="41"/>
      <c r="C120" s="42"/>
      <c r="D120" s="227" t="s">
        <v>142</v>
      </c>
      <c r="E120" s="42"/>
      <c r="F120" s="228" t="s">
        <v>554</v>
      </c>
      <c r="G120" s="42"/>
      <c r="H120" s="42"/>
      <c r="I120" s="229"/>
      <c r="J120" s="42"/>
      <c r="K120" s="42"/>
      <c r="L120" s="46"/>
      <c r="M120" s="230"/>
      <c r="N120" s="231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142</v>
      </c>
      <c r="AU120" s="19" t="s">
        <v>80</v>
      </c>
    </row>
    <row r="121" s="2" customFormat="1">
      <c r="A121" s="40"/>
      <c r="B121" s="41"/>
      <c r="C121" s="42"/>
      <c r="D121" s="232" t="s">
        <v>144</v>
      </c>
      <c r="E121" s="42"/>
      <c r="F121" s="233" t="s">
        <v>176</v>
      </c>
      <c r="G121" s="42"/>
      <c r="H121" s="42"/>
      <c r="I121" s="229"/>
      <c r="J121" s="42"/>
      <c r="K121" s="42"/>
      <c r="L121" s="46"/>
      <c r="M121" s="230"/>
      <c r="N121" s="231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144</v>
      </c>
      <c r="AU121" s="19" t="s">
        <v>80</v>
      </c>
    </row>
    <row r="122" s="13" customFormat="1">
      <c r="A122" s="13"/>
      <c r="B122" s="234"/>
      <c r="C122" s="235"/>
      <c r="D122" s="232" t="s">
        <v>146</v>
      </c>
      <c r="E122" s="235"/>
      <c r="F122" s="237" t="s">
        <v>555</v>
      </c>
      <c r="G122" s="235"/>
      <c r="H122" s="238">
        <v>450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4" t="s">
        <v>146</v>
      </c>
      <c r="AU122" s="244" t="s">
        <v>80</v>
      </c>
      <c r="AV122" s="13" t="s">
        <v>80</v>
      </c>
      <c r="AW122" s="13" t="s">
        <v>4</v>
      </c>
      <c r="AX122" s="13" t="s">
        <v>78</v>
      </c>
      <c r="AY122" s="244" t="s">
        <v>133</v>
      </c>
    </row>
    <row r="123" s="2" customFormat="1" ht="62.7" customHeight="1">
      <c r="A123" s="40"/>
      <c r="B123" s="41"/>
      <c r="C123" s="214" t="s">
        <v>227</v>
      </c>
      <c r="D123" s="214" t="s">
        <v>135</v>
      </c>
      <c r="E123" s="215" t="s">
        <v>556</v>
      </c>
      <c r="F123" s="216" t="s">
        <v>557</v>
      </c>
      <c r="G123" s="217" t="s">
        <v>280</v>
      </c>
      <c r="H123" s="218">
        <v>45</v>
      </c>
      <c r="I123" s="219"/>
      <c r="J123" s="220">
        <f>ROUND(I123*H123,2)</f>
        <v>0</v>
      </c>
      <c r="K123" s="216" t="s">
        <v>139</v>
      </c>
      <c r="L123" s="46"/>
      <c r="M123" s="221" t="s">
        <v>19</v>
      </c>
      <c r="N123" s="222" t="s">
        <v>42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140</v>
      </c>
      <c r="AT123" s="225" t="s">
        <v>135</v>
      </c>
      <c r="AU123" s="225" t="s">
        <v>80</v>
      </c>
      <c r="AY123" s="19" t="s">
        <v>133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78</v>
      </c>
      <c r="BK123" s="226">
        <f>ROUND(I123*H123,2)</f>
        <v>0</v>
      </c>
      <c r="BL123" s="19" t="s">
        <v>140</v>
      </c>
      <c r="BM123" s="225" t="s">
        <v>558</v>
      </c>
    </row>
    <row r="124" s="2" customFormat="1">
      <c r="A124" s="40"/>
      <c r="B124" s="41"/>
      <c r="C124" s="42"/>
      <c r="D124" s="227" t="s">
        <v>142</v>
      </c>
      <c r="E124" s="42"/>
      <c r="F124" s="228" t="s">
        <v>559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142</v>
      </c>
      <c r="AU124" s="19" t="s">
        <v>80</v>
      </c>
    </row>
    <row r="125" s="2" customFormat="1">
      <c r="A125" s="40"/>
      <c r="B125" s="41"/>
      <c r="C125" s="42"/>
      <c r="D125" s="232" t="s">
        <v>144</v>
      </c>
      <c r="E125" s="42"/>
      <c r="F125" s="233" t="s">
        <v>560</v>
      </c>
      <c r="G125" s="42"/>
      <c r="H125" s="42"/>
      <c r="I125" s="229"/>
      <c r="J125" s="42"/>
      <c r="K125" s="42"/>
      <c r="L125" s="46"/>
      <c r="M125" s="230"/>
      <c r="N125" s="231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144</v>
      </c>
      <c r="AU125" s="19" t="s">
        <v>80</v>
      </c>
    </row>
    <row r="126" s="13" customFormat="1">
      <c r="A126" s="13"/>
      <c r="B126" s="234"/>
      <c r="C126" s="235"/>
      <c r="D126" s="232" t="s">
        <v>146</v>
      </c>
      <c r="E126" s="235"/>
      <c r="F126" s="237" t="s">
        <v>561</v>
      </c>
      <c r="G126" s="235"/>
      <c r="H126" s="238">
        <v>45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146</v>
      </c>
      <c r="AU126" s="244" t="s">
        <v>80</v>
      </c>
      <c r="AV126" s="13" t="s">
        <v>80</v>
      </c>
      <c r="AW126" s="13" t="s">
        <v>4</v>
      </c>
      <c r="AX126" s="13" t="s">
        <v>78</v>
      </c>
      <c r="AY126" s="244" t="s">
        <v>133</v>
      </c>
    </row>
    <row r="127" s="2" customFormat="1" ht="62.7" customHeight="1">
      <c r="A127" s="40"/>
      <c r="B127" s="41"/>
      <c r="C127" s="214" t="s">
        <v>232</v>
      </c>
      <c r="D127" s="214" t="s">
        <v>135</v>
      </c>
      <c r="E127" s="215" t="s">
        <v>562</v>
      </c>
      <c r="F127" s="216" t="s">
        <v>563</v>
      </c>
      <c r="G127" s="217" t="s">
        <v>280</v>
      </c>
      <c r="H127" s="218">
        <v>450</v>
      </c>
      <c r="I127" s="219"/>
      <c r="J127" s="220">
        <f>ROUND(I127*H127,2)</f>
        <v>0</v>
      </c>
      <c r="K127" s="216" t="s">
        <v>139</v>
      </c>
      <c r="L127" s="46"/>
      <c r="M127" s="221" t="s">
        <v>19</v>
      </c>
      <c r="N127" s="222" t="s">
        <v>42</v>
      </c>
      <c r="O127" s="86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140</v>
      </c>
      <c r="AT127" s="225" t="s">
        <v>135</v>
      </c>
      <c r="AU127" s="225" t="s">
        <v>80</v>
      </c>
      <c r="AY127" s="19" t="s">
        <v>133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78</v>
      </c>
      <c r="BK127" s="226">
        <f>ROUND(I127*H127,2)</f>
        <v>0</v>
      </c>
      <c r="BL127" s="19" t="s">
        <v>140</v>
      </c>
      <c r="BM127" s="225" t="s">
        <v>564</v>
      </c>
    </row>
    <row r="128" s="2" customFormat="1">
      <c r="A128" s="40"/>
      <c r="B128" s="41"/>
      <c r="C128" s="42"/>
      <c r="D128" s="227" t="s">
        <v>142</v>
      </c>
      <c r="E128" s="42"/>
      <c r="F128" s="228" t="s">
        <v>565</v>
      </c>
      <c r="G128" s="42"/>
      <c r="H128" s="42"/>
      <c r="I128" s="229"/>
      <c r="J128" s="42"/>
      <c r="K128" s="42"/>
      <c r="L128" s="46"/>
      <c r="M128" s="230"/>
      <c r="N128" s="231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142</v>
      </c>
      <c r="AU128" s="19" t="s">
        <v>80</v>
      </c>
    </row>
    <row r="129" s="2" customFormat="1">
      <c r="A129" s="40"/>
      <c r="B129" s="41"/>
      <c r="C129" s="42"/>
      <c r="D129" s="232" t="s">
        <v>144</v>
      </c>
      <c r="E129" s="42"/>
      <c r="F129" s="233" t="s">
        <v>176</v>
      </c>
      <c r="G129" s="42"/>
      <c r="H129" s="42"/>
      <c r="I129" s="229"/>
      <c r="J129" s="42"/>
      <c r="K129" s="42"/>
      <c r="L129" s="46"/>
      <c r="M129" s="230"/>
      <c r="N129" s="231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144</v>
      </c>
      <c r="AU129" s="19" t="s">
        <v>80</v>
      </c>
    </row>
    <row r="130" s="13" customFormat="1">
      <c r="A130" s="13"/>
      <c r="B130" s="234"/>
      <c r="C130" s="235"/>
      <c r="D130" s="232" t="s">
        <v>146</v>
      </c>
      <c r="E130" s="235"/>
      <c r="F130" s="237" t="s">
        <v>555</v>
      </c>
      <c r="G130" s="235"/>
      <c r="H130" s="238">
        <v>450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146</v>
      </c>
      <c r="AU130" s="244" t="s">
        <v>80</v>
      </c>
      <c r="AV130" s="13" t="s">
        <v>80</v>
      </c>
      <c r="AW130" s="13" t="s">
        <v>4</v>
      </c>
      <c r="AX130" s="13" t="s">
        <v>78</v>
      </c>
      <c r="AY130" s="244" t="s">
        <v>133</v>
      </c>
    </row>
    <row r="131" s="2" customFormat="1" ht="62.7" customHeight="1">
      <c r="A131" s="40"/>
      <c r="B131" s="41"/>
      <c r="C131" s="214" t="s">
        <v>238</v>
      </c>
      <c r="D131" s="214" t="s">
        <v>135</v>
      </c>
      <c r="E131" s="215" t="s">
        <v>566</v>
      </c>
      <c r="F131" s="216" t="s">
        <v>567</v>
      </c>
      <c r="G131" s="217" t="s">
        <v>280</v>
      </c>
      <c r="H131" s="218">
        <v>45</v>
      </c>
      <c r="I131" s="219"/>
      <c r="J131" s="220">
        <f>ROUND(I131*H131,2)</f>
        <v>0</v>
      </c>
      <c r="K131" s="216" t="s">
        <v>139</v>
      </c>
      <c r="L131" s="46"/>
      <c r="M131" s="221" t="s">
        <v>19</v>
      </c>
      <c r="N131" s="222" t="s">
        <v>42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140</v>
      </c>
      <c r="AT131" s="225" t="s">
        <v>135</v>
      </c>
      <c r="AU131" s="225" t="s">
        <v>80</v>
      </c>
      <c r="AY131" s="19" t="s">
        <v>133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78</v>
      </c>
      <c r="BK131" s="226">
        <f>ROUND(I131*H131,2)</f>
        <v>0</v>
      </c>
      <c r="BL131" s="19" t="s">
        <v>140</v>
      </c>
      <c r="BM131" s="225" t="s">
        <v>568</v>
      </c>
    </row>
    <row r="132" s="2" customFormat="1">
      <c r="A132" s="40"/>
      <c r="B132" s="41"/>
      <c r="C132" s="42"/>
      <c r="D132" s="227" t="s">
        <v>142</v>
      </c>
      <c r="E132" s="42"/>
      <c r="F132" s="228" t="s">
        <v>569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142</v>
      </c>
      <c r="AU132" s="19" t="s">
        <v>80</v>
      </c>
    </row>
    <row r="133" s="2" customFormat="1">
      <c r="A133" s="40"/>
      <c r="B133" s="41"/>
      <c r="C133" s="42"/>
      <c r="D133" s="232" t="s">
        <v>144</v>
      </c>
      <c r="E133" s="42"/>
      <c r="F133" s="233" t="s">
        <v>176</v>
      </c>
      <c r="G133" s="42"/>
      <c r="H133" s="42"/>
      <c r="I133" s="229"/>
      <c r="J133" s="42"/>
      <c r="K133" s="42"/>
      <c r="L133" s="46"/>
      <c r="M133" s="230"/>
      <c r="N133" s="231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144</v>
      </c>
      <c r="AU133" s="19" t="s">
        <v>80</v>
      </c>
    </row>
    <row r="134" s="13" customFormat="1">
      <c r="A134" s="13"/>
      <c r="B134" s="234"/>
      <c r="C134" s="235"/>
      <c r="D134" s="232" t="s">
        <v>146</v>
      </c>
      <c r="E134" s="235"/>
      <c r="F134" s="237" t="s">
        <v>561</v>
      </c>
      <c r="G134" s="235"/>
      <c r="H134" s="238">
        <v>45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146</v>
      </c>
      <c r="AU134" s="244" t="s">
        <v>80</v>
      </c>
      <c r="AV134" s="13" t="s">
        <v>80</v>
      </c>
      <c r="AW134" s="13" t="s">
        <v>4</v>
      </c>
      <c r="AX134" s="13" t="s">
        <v>78</v>
      </c>
      <c r="AY134" s="244" t="s">
        <v>133</v>
      </c>
    </row>
    <row r="135" s="2" customFormat="1" ht="55.5" customHeight="1">
      <c r="A135" s="40"/>
      <c r="B135" s="41"/>
      <c r="C135" s="214" t="s">
        <v>243</v>
      </c>
      <c r="D135" s="214" t="s">
        <v>135</v>
      </c>
      <c r="E135" s="215" t="s">
        <v>570</v>
      </c>
      <c r="F135" s="216" t="s">
        <v>571</v>
      </c>
      <c r="G135" s="217" t="s">
        <v>280</v>
      </c>
      <c r="H135" s="218">
        <v>450</v>
      </c>
      <c r="I135" s="219"/>
      <c r="J135" s="220">
        <f>ROUND(I135*H135,2)</f>
        <v>0</v>
      </c>
      <c r="K135" s="216" t="s">
        <v>139</v>
      </c>
      <c r="L135" s="46"/>
      <c r="M135" s="221" t="s">
        <v>19</v>
      </c>
      <c r="N135" s="222" t="s">
        <v>42</v>
      </c>
      <c r="O135" s="86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5" t="s">
        <v>140</v>
      </c>
      <c r="AT135" s="225" t="s">
        <v>135</v>
      </c>
      <c r="AU135" s="225" t="s">
        <v>80</v>
      </c>
      <c r="AY135" s="19" t="s">
        <v>133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9" t="s">
        <v>78</v>
      </c>
      <c r="BK135" s="226">
        <f>ROUND(I135*H135,2)</f>
        <v>0</v>
      </c>
      <c r="BL135" s="19" t="s">
        <v>140</v>
      </c>
      <c r="BM135" s="225" t="s">
        <v>572</v>
      </c>
    </row>
    <row r="136" s="2" customFormat="1">
      <c r="A136" s="40"/>
      <c r="B136" s="41"/>
      <c r="C136" s="42"/>
      <c r="D136" s="227" t="s">
        <v>142</v>
      </c>
      <c r="E136" s="42"/>
      <c r="F136" s="228" t="s">
        <v>573</v>
      </c>
      <c r="G136" s="42"/>
      <c r="H136" s="42"/>
      <c r="I136" s="229"/>
      <c r="J136" s="42"/>
      <c r="K136" s="42"/>
      <c r="L136" s="46"/>
      <c r="M136" s="230"/>
      <c r="N136" s="231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142</v>
      </c>
      <c r="AU136" s="19" t="s">
        <v>80</v>
      </c>
    </row>
    <row r="137" s="2" customFormat="1">
      <c r="A137" s="40"/>
      <c r="B137" s="41"/>
      <c r="C137" s="42"/>
      <c r="D137" s="232" t="s">
        <v>144</v>
      </c>
      <c r="E137" s="42"/>
      <c r="F137" s="233" t="s">
        <v>176</v>
      </c>
      <c r="G137" s="42"/>
      <c r="H137" s="42"/>
      <c r="I137" s="229"/>
      <c r="J137" s="42"/>
      <c r="K137" s="42"/>
      <c r="L137" s="46"/>
      <c r="M137" s="230"/>
      <c r="N137" s="231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144</v>
      </c>
      <c r="AU137" s="19" t="s">
        <v>80</v>
      </c>
    </row>
    <row r="138" s="13" customFormat="1">
      <c r="A138" s="13"/>
      <c r="B138" s="234"/>
      <c r="C138" s="235"/>
      <c r="D138" s="232" t="s">
        <v>146</v>
      </c>
      <c r="E138" s="235"/>
      <c r="F138" s="237" t="s">
        <v>555</v>
      </c>
      <c r="G138" s="235"/>
      <c r="H138" s="238">
        <v>450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146</v>
      </c>
      <c r="AU138" s="244" t="s">
        <v>80</v>
      </c>
      <c r="AV138" s="13" t="s">
        <v>80</v>
      </c>
      <c r="AW138" s="13" t="s">
        <v>4</v>
      </c>
      <c r="AX138" s="13" t="s">
        <v>78</v>
      </c>
      <c r="AY138" s="244" t="s">
        <v>133</v>
      </c>
    </row>
    <row r="139" s="2" customFormat="1" ht="55.5" customHeight="1">
      <c r="A139" s="40"/>
      <c r="B139" s="41"/>
      <c r="C139" s="214" t="s">
        <v>248</v>
      </c>
      <c r="D139" s="214" t="s">
        <v>135</v>
      </c>
      <c r="E139" s="215" t="s">
        <v>574</v>
      </c>
      <c r="F139" s="216" t="s">
        <v>575</v>
      </c>
      <c r="G139" s="217" t="s">
        <v>280</v>
      </c>
      <c r="H139" s="218">
        <v>45</v>
      </c>
      <c r="I139" s="219"/>
      <c r="J139" s="220">
        <f>ROUND(I139*H139,2)</f>
        <v>0</v>
      </c>
      <c r="K139" s="216" t="s">
        <v>139</v>
      </c>
      <c r="L139" s="46"/>
      <c r="M139" s="221" t="s">
        <v>19</v>
      </c>
      <c r="N139" s="222" t="s">
        <v>42</v>
      </c>
      <c r="O139" s="86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140</v>
      </c>
      <c r="AT139" s="225" t="s">
        <v>135</v>
      </c>
      <c r="AU139" s="225" t="s">
        <v>80</v>
      </c>
      <c r="AY139" s="19" t="s">
        <v>133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78</v>
      </c>
      <c r="BK139" s="226">
        <f>ROUND(I139*H139,2)</f>
        <v>0</v>
      </c>
      <c r="BL139" s="19" t="s">
        <v>140</v>
      </c>
      <c r="BM139" s="225" t="s">
        <v>576</v>
      </c>
    </row>
    <row r="140" s="2" customFormat="1">
      <c r="A140" s="40"/>
      <c r="B140" s="41"/>
      <c r="C140" s="42"/>
      <c r="D140" s="227" t="s">
        <v>142</v>
      </c>
      <c r="E140" s="42"/>
      <c r="F140" s="228" t="s">
        <v>577</v>
      </c>
      <c r="G140" s="42"/>
      <c r="H140" s="42"/>
      <c r="I140" s="229"/>
      <c r="J140" s="42"/>
      <c r="K140" s="42"/>
      <c r="L140" s="46"/>
      <c r="M140" s="230"/>
      <c r="N140" s="231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142</v>
      </c>
      <c r="AU140" s="19" t="s">
        <v>80</v>
      </c>
    </row>
    <row r="141" s="2" customFormat="1">
      <c r="A141" s="40"/>
      <c r="B141" s="41"/>
      <c r="C141" s="42"/>
      <c r="D141" s="232" t="s">
        <v>144</v>
      </c>
      <c r="E141" s="42"/>
      <c r="F141" s="233" t="s">
        <v>176</v>
      </c>
      <c r="G141" s="42"/>
      <c r="H141" s="42"/>
      <c r="I141" s="229"/>
      <c r="J141" s="42"/>
      <c r="K141" s="42"/>
      <c r="L141" s="46"/>
      <c r="M141" s="230"/>
      <c r="N141" s="231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144</v>
      </c>
      <c r="AU141" s="19" t="s">
        <v>80</v>
      </c>
    </row>
    <row r="142" s="13" customFormat="1">
      <c r="A142" s="13"/>
      <c r="B142" s="234"/>
      <c r="C142" s="235"/>
      <c r="D142" s="232" t="s">
        <v>146</v>
      </c>
      <c r="E142" s="235"/>
      <c r="F142" s="237" t="s">
        <v>561</v>
      </c>
      <c r="G142" s="235"/>
      <c r="H142" s="238">
        <v>45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146</v>
      </c>
      <c r="AU142" s="244" t="s">
        <v>80</v>
      </c>
      <c r="AV142" s="13" t="s">
        <v>80</v>
      </c>
      <c r="AW142" s="13" t="s">
        <v>4</v>
      </c>
      <c r="AX142" s="13" t="s">
        <v>78</v>
      </c>
      <c r="AY142" s="244" t="s">
        <v>133</v>
      </c>
    </row>
    <row r="143" s="2" customFormat="1" ht="62.7" customHeight="1">
      <c r="A143" s="40"/>
      <c r="B143" s="41"/>
      <c r="C143" s="214" t="s">
        <v>253</v>
      </c>
      <c r="D143" s="214" t="s">
        <v>135</v>
      </c>
      <c r="E143" s="215" t="s">
        <v>172</v>
      </c>
      <c r="F143" s="216" t="s">
        <v>173</v>
      </c>
      <c r="G143" s="217" t="s">
        <v>161</v>
      </c>
      <c r="H143" s="218">
        <v>2.5</v>
      </c>
      <c r="I143" s="219"/>
      <c r="J143" s="220">
        <f>ROUND(I143*H143,2)</f>
        <v>0</v>
      </c>
      <c r="K143" s="216" t="s">
        <v>139</v>
      </c>
      <c r="L143" s="46"/>
      <c r="M143" s="221" t="s">
        <v>19</v>
      </c>
      <c r="N143" s="222" t="s">
        <v>42</v>
      </c>
      <c r="O143" s="86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140</v>
      </c>
      <c r="AT143" s="225" t="s">
        <v>135</v>
      </c>
      <c r="AU143" s="225" t="s">
        <v>80</v>
      </c>
      <c r="AY143" s="19" t="s">
        <v>133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78</v>
      </c>
      <c r="BK143" s="226">
        <f>ROUND(I143*H143,2)</f>
        <v>0</v>
      </c>
      <c r="BL143" s="19" t="s">
        <v>140</v>
      </c>
      <c r="BM143" s="225" t="s">
        <v>578</v>
      </c>
    </row>
    <row r="144" s="2" customFormat="1">
      <c r="A144" s="40"/>
      <c r="B144" s="41"/>
      <c r="C144" s="42"/>
      <c r="D144" s="227" t="s">
        <v>142</v>
      </c>
      <c r="E144" s="42"/>
      <c r="F144" s="228" t="s">
        <v>175</v>
      </c>
      <c r="G144" s="42"/>
      <c r="H144" s="42"/>
      <c r="I144" s="229"/>
      <c r="J144" s="42"/>
      <c r="K144" s="42"/>
      <c r="L144" s="46"/>
      <c r="M144" s="230"/>
      <c r="N144" s="231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142</v>
      </c>
      <c r="AU144" s="19" t="s">
        <v>80</v>
      </c>
    </row>
    <row r="145" s="2" customFormat="1">
      <c r="A145" s="40"/>
      <c r="B145" s="41"/>
      <c r="C145" s="42"/>
      <c r="D145" s="232" t="s">
        <v>144</v>
      </c>
      <c r="E145" s="42"/>
      <c r="F145" s="233" t="s">
        <v>176</v>
      </c>
      <c r="G145" s="42"/>
      <c r="H145" s="42"/>
      <c r="I145" s="229"/>
      <c r="J145" s="42"/>
      <c r="K145" s="42"/>
      <c r="L145" s="46"/>
      <c r="M145" s="230"/>
      <c r="N145" s="231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144</v>
      </c>
      <c r="AU145" s="19" t="s">
        <v>80</v>
      </c>
    </row>
    <row r="146" s="15" customFormat="1">
      <c r="A146" s="15"/>
      <c r="B146" s="273"/>
      <c r="C146" s="274"/>
      <c r="D146" s="232" t="s">
        <v>146</v>
      </c>
      <c r="E146" s="275" t="s">
        <v>19</v>
      </c>
      <c r="F146" s="276" t="s">
        <v>579</v>
      </c>
      <c r="G146" s="274"/>
      <c r="H146" s="275" t="s">
        <v>19</v>
      </c>
      <c r="I146" s="277"/>
      <c r="J146" s="274"/>
      <c r="K146" s="274"/>
      <c r="L146" s="278"/>
      <c r="M146" s="279"/>
      <c r="N146" s="280"/>
      <c r="O146" s="280"/>
      <c r="P146" s="280"/>
      <c r="Q146" s="280"/>
      <c r="R146" s="280"/>
      <c r="S146" s="280"/>
      <c r="T146" s="281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82" t="s">
        <v>146</v>
      </c>
      <c r="AU146" s="282" t="s">
        <v>80</v>
      </c>
      <c r="AV146" s="15" t="s">
        <v>78</v>
      </c>
      <c r="AW146" s="15" t="s">
        <v>33</v>
      </c>
      <c r="AX146" s="15" t="s">
        <v>71</v>
      </c>
      <c r="AY146" s="282" t="s">
        <v>133</v>
      </c>
    </row>
    <row r="147" s="13" customFormat="1">
      <c r="A147" s="13"/>
      <c r="B147" s="234"/>
      <c r="C147" s="235"/>
      <c r="D147" s="232" t="s">
        <v>146</v>
      </c>
      <c r="E147" s="236" t="s">
        <v>19</v>
      </c>
      <c r="F147" s="237" t="s">
        <v>580</v>
      </c>
      <c r="G147" s="235"/>
      <c r="H147" s="238">
        <v>2.5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146</v>
      </c>
      <c r="AU147" s="244" t="s">
        <v>80</v>
      </c>
      <c r="AV147" s="13" t="s">
        <v>80</v>
      </c>
      <c r="AW147" s="13" t="s">
        <v>33</v>
      </c>
      <c r="AX147" s="13" t="s">
        <v>78</v>
      </c>
      <c r="AY147" s="244" t="s">
        <v>133</v>
      </c>
    </row>
    <row r="148" s="2" customFormat="1" ht="44.25" customHeight="1">
      <c r="A148" s="40"/>
      <c r="B148" s="41"/>
      <c r="C148" s="214" t="s">
        <v>7</v>
      </c>
      <c r="D148" s="214" t="s">
        <v>135</v>
      </c>
      <c r="E148" s="215" t="s">
        <v>581</v>
      </c>
      <c r="F148" s="216" t="s">
        <v>582</v>
      </c>
      <c r="G148" s="217" t="s">
        <v>161</v>
      </c>
      <c r="H148" s="218">
        <v>2.5</v>
      </c>
      <c r="I148" s="219"/>
      <c r="J148" s="220">
        <f>ROUND(I148*H148,2)</f>
        <v>0</v>
      </c>
      <c r="K148" s="216" t="s">
        <v>139</v>
      </c>
      <c r="L148" s="46"/>
      <c r="M148" s="221" t="s">
        <v>19</v>
      </c>
      <c r="N148" s="222" t="s">
        <v>42</v>
      </c>
      <c r="O148" s="86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5" t="s">
        <v>140</v>
      </c>
      <c r="AT148" s="225" t="s">
        <v>135</v>
      </c>
      <c r="AU148" s="225" t="s">
        <v>80</v>
      </c>
      <c r="AY148" s="19" t="s">
        <v>133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9" t="s">
        <v>78</v>
      </c>
      <c r="BK148" s="226">
        <f>ROUND(I148*H148,2)</f>
        <v>0</v>
      </c>
      <c r="BL148" s="19" t="s">
        <v>140</v>
      </c>
      <c r="BM148" s="225" t="s">
        <v>583</v>
      </c>
    </row>
    <row r="149" s="2" customFormat="1">
      <c r="A149" s="40"/>
      <c r="B149" s="41"/>
      <c r="C149" s="42"/>
      <c r="D149" s="227" t="s">
        <v>142</v>
      </c>
      <c r="E149" s="42"/>
      <c r="F149" s="228" t="s">
        <v>584</v>
      </c>
      <c r="G149" s="42"/>
      <c r="H149" s="42"/>
      <c r="I149" s="229"/>
      <c r="J149" s="42"/>
      <c r="K149" s="42"/>
      <c r="L149" s="46"/>
      <c r="M149" s="230"/>
      <c r="N149" s="231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142</v>
      </c>
      <c r="AU149" s="19" t="s">
        <v>80</v>
      </c>
    </row>
    <row r="150" s="2" customFormat="1" ht="44.25" customHeight="1">
      <c r="A150" s="40"/>
      <c r="B150" s="41"/>
      <c r="C150" s="214" t="s">
        <v>265</v>
      </c>
      <c r="D150" s="214" t="s">
        <v>135</v>
      </c>
      <c r="E150" s="215" t="s">
        <v>185</v>
      </c>
      <c r="F150" s="216" t="s">
        <v>186</v>
      </c>
      <c r="G150" s="217" t="s">
        <v>187</v>
      </c>
      <c r="H150" s="218">
        <v>4.75</v>
      </c>
      <c r="I150" s="219"/>
      <c r="J150" s="220">
        <f>ROUND(I150*H150,2)</f>
        <v>0</v>
      </c>
      <c r="K150" s="216" t="s">
        <v>139</v>
      </c>
      <c r="L150" s="46"/>
      <c r="M150" s="221" t="s">
        <v>19</v>
      </c>
      <c r="N150" s="222" t="s">
        <v>42</v>
      </c>
      <c r="O150" s="86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5" t="s">
        <v>140</v>
      </c>
      <c r="AT150" s="225" t="s">
        <v>135</v>
      </c>
      <c r="AU150" s="225" t="s">
        <v>80</v>
      </c>
      <c r="AY150" s="19" t="s">
        <v>133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9" t="s">
        <v>78</v>
      </c>
      <c r="BK150" s="226">
        <f>ROUND(I150*H150,2)</f>
        <v>0</v>
      </c>
      <c r="BL150" s="19" t="s">
        <v>140</v>
      </c>
      <c r="BM150" s="225" t="s">
        <v>585</v>
      </c>
    </row>
    <row r="151" s="2" customFormat="1">
      <c r="A151" s="40"/>
      <c r="B151" s="41"/>
      <c r="C151" s="42"/>
      <c r="D151" s="227" t="s">
        <v>142</v>
      </c>
      <c r="E151" s="42"/>
      <c r="F151" s="228" t="s">
        <v>189</v>
      </c>
      <c r="G151" s="42"/>
      <c r="H151" s="42"/>
      <c r="I151" s="229"/>
      <c r="J151" s="42"/>
      <c r="K151" s="42"/>
      <c r="L151" s="46"/>
      <c r="M151" s="230"/>
      <c r="N151" s="231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142</v>
      </c>
      <c r="AU151" s="19" t="s">
        <v>80</v>
      </c>
    </row>
    <row r="152" s="2" customFormat="1">
      <c r="A152" s="40"/>
      <c r="B152" s="41"/>
      <c r="C152" s="42"/>
      <c r="D152" s="232" t="s">
        <v>144</v>
      </c>
      <c r="E152" s="42"/>
      <c r="F152" s="233" t="s">
        <v>190</v>
      </c>
      <c r="G152" s="42"/>
      <c r="H152" s="42"/>
      <c r="I152" s="229"/>
      <c r="J152" s="42"/>
      <c r="K152" s="42"/>
      <c r="L152" s="46"/>
      <c r="M152" s="230"/>
      <c r="N152" s="231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144</v>
      </c>
      <c r="AU152" s="19" t="s">
        <v>80</v>
      </c>
    </row>
    <row r="153" s="13" customFormat="1">
      <c r="A153" s="13"/>
      <c r="B153" s="234"/>
      <c r="C153" s="235"/>
      <c r="D153" s="232" t="s">
        <v>146</v>
      </c>
      <c r="E153" s="235"/>
      <c r="F153" s="237" t="s">
        <v>586</v>
      </c>
      <c r="G153" s="235"/>
      <c r="H153" s="238">
        <v>4.75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146</v>
      </c>
      <c r="AU153" s="244" t="s">
        <v>80</v>
      </c>
      <c r="AV153" s="13" t="s">
        <v>80</v>
      </c>
      <c r="AW153" s="13" t="s">
        <v>4</v>
      </c>
      <c r="AX153" s="13" t="s">
        <v>78</v>
      </c>
      <c r="AY153" s="244" t="s">
        <v>133</v>
      </c>
    </row>
    <row r="154" s="2" customFormat="1" ht="37.8" customHeight="1">
      <c r="A154" s="40"/>
      <c r="B154" s="41"/>
      <c r="C154" s="214" t="s">
        <v>272</v>
      </c>
      <c r="D154" s="214" t="s">
        <v>135</v>
      </c>
      <c r="E154" s="215" t="s">
        <v>193</v>
      </c>
      <c r="F154" s="216" t="s">
        <v>194</v>
      </c>
      <c r="G154" s="217" t="s">
        <v>161</v>
      </c>
      <c r="H154" s="218">
        <v>2.5</v>
      </c>
      <c r="I154" s="219"/>
      <c r="J154" s="220">
        <f>ROUND(I154*H154,2)</f>
        <v>0</v>
      </c>
      <c r="K154" s="216" t="s">
        <v>139</v>
      </c>
      <c r="L154" s="46"/>
      <c r="M154" s="221" t="s">
        <v>19</v>
      </c>
      <c r="N154" s="222" t="s">
        <v>42</v>
      </c>
      <c r="O154" s="86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140</v>
      </c>
      <c r="AT154" s="225" t="s">
        <v>135</v>
      </c>
      <c r="AU154" s="225" t="s">
        <v>80</v>
      </c>
      <c r="AY154" s="19" t="s">
        <v>133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78</v>
      </c>
      <c r="BK154" s="226">
        <f>ROUND(I154*H154,2)</f>
        <v>0</v>
      </c>
      <c r="BL154" s="19" t="s">
        <v>140</v>
      </c>
      <c r="BM154" s="225" t="s">
        <v>587</v>
      </c>
    </row>
    <row r="155" s="2" customFormat="1">
      <c r="A155" s="40"/>
      <c r="B155" s="41"/>
      <c r="C155" s="42"/>
      <c r="D155" s="227" t="s">
        <v>142</v>
      </c>
      <c r="E155" s="42"/>
      <c r="F155" s="228" t="s">
        <v>196</v>
      </c>
      <c r="G155" s="42"/>
      <c r="H155" s="42"/>
      <c r="I155" s="229"/>
      <c r="J155" s="42"/>
      <c r="K155" s="42"/>
      <c r="L155" s="46"/>
      <c r="M155" s="230"/>
      <c r="N155" s="231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142</v>
      </c>
      <c r="AU155" s="19" t="s">
        <v>80</v>
      </c>
    </row>
    <row r="156" s="2" customFormat="1" ht="44.25" customHeight="1">
      <c r="A156" s="40"/>
      <c r="B156" s="41"/>
      <c r="C156" s="214" t="s">
        <v>277</v>
      </c>
      <c r="D156" s="214" t="s">
        <v>135</v>
      </c>
      <c r="E156" s="215" t="s">
        <v>588</v>
      </c>
      <c r="F156" s="216" t="s">
        <v>589</v>
      </c>
      <c r="G156" s="217" t="s">
        <v>280</v>
      </c>
      <c r="H156" s="218">
        <v>5</v>
      </c>
      <c r="I156" s="219"/>
      <c r="J156" s="220">
        <f>ROUND(I156*H156,2)</f>
        <v>0</v>
      </c>
      <c r="K156" s="216" t="s">
        <v>139</v>
      </c>
      <c r="L156" s="46"/>
      <c r="M156" s="221" t="s">
        <v>19</v>
      </c>
      <c r="N156" s="222" t="s">
        <v>42</v>
      </c>
      <c r="O156" s="86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5" t="s">
        <v>140</v>
      </c>
      <c r="AT156" s="225" t="s">
        <v>135</v>
      </c>
      <c r="AU156" s="225" t="s">
        <v>80</v>
      </c>
      <c r="AY156" s="19" t="s">
        <v>133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9" t="s">
        <v>78</v>
      </c>
      <c r="BK156" s="226">
        <f>ROUND(I156*H156,2)</f>
        <v>0</v>
      </c>
      <c r="BL156" s="19" t="s">
        <v>140</v>
      </c>
      <c r="BM156" s="225" t="s">
        <v>590</v>
      </c>
    </row>
    <row r="157" s="2" customFormat="1">
      <c r="A157" s="40"/>
      <c r="B157" s="41"/>
      <c r="C157" s="42"/>
      <c r="D157" s="227" t="s">
        <v>142</v>
      </c>
      <c r="E157" s="42"/>
      <c r="F157" s="228" t="s">
        <v>591</v>
      </c>
      <c r="G157" s="42"/>
      <c r="H157" s="42"/>
      <c r="I157" s="229"/>
      <c r="J157" s="42"/>
      <c r="K157" s="42"/>
      <c r="L157" s="46"/>
      <c r="M157" s="230"/>
      <c r="N157" s="231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142</v>
      </c>
      <c r="AU157" s="19" t="s">
        <v>80</v>
      </c>
    </row>
    <row r="158" s="13" customFormat="1">
      <c r="A158" s="13"/>
      <c r="B158" s="234"/>
      <c r="C158" s="235"/>
      <c r="D158" s="232" t="s">
        <v>146</v>
      </c>
      <c r="E158" s="236" t="s">
        <v>19</v>
      </c>
      <c r="F158" s="237" t="s">
        <v>522</v>
      </c>
      <c r="G158" s="235"/>
      <c r="H158" s="238">
        <v>5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146</v>
      </c>
      <c r="AU158" s="244" t="s">
        <v>80</v>
      </c>
      <c r="AV158" s="13" t="s">
        <v>80</v>
      </c>
      <c r="AW158" s="13" t="s">
        <v>33</v>
      </c>
      <c r="AX158" s="13" t="s">
        <v>78</v>
      </c>
      <c r="AY158" s="244" t="s">
        <v>133</v>
      </c>
    </row>
    <row r="159" s="2" customFormat="1" ht="16.5" customHeight="1">
      <c r="A159" s="40"/>
      <c r="B159" s="41"/>
      <c r="C159" s="256" t="s">
        <v>283</v>
      </c>
      <c r="D159" s="256" t="s">
        <v>205</v>
      </c>
      <c r="E159" s="257" t="s">
        <v>592</v>
      </c>
      <c r="F159" s="258" t="s">
        <v>593</v>
      </c>
      <c r="G159" s="259" t="s">
        <v>161</v>
      </c>
      <c r="H159" s="260">
        <v>5</v>
      </c>
      <c r="I159" s="261"/>
      <c r="J159" s="262">
        <f>ROUND(I159*H159,2)</f>
        <v>0</v>
      </c>
      <c r="K159" s="258" t="s">
        <v>139</v>
      </c>
      <c r="L159" s="263"/>
      <c r="M159" s="264" t="s">
        <v>19</v>
      </c>
      <c r="N159" s="265" t="s">
        <v>42</v>
      </c>
      <c r="O159" s="86"/>
      <c r="P159" s="223">
        <f>O159*H159</f>
        <v>0</v>
      </c>
      <c r="Q159" s="223">
        <v>0.22</v>
      </c>
      <c r="R159" s="223">
        <f>Q159*H159</f>
        <v>1.1000000000000001</v>
      </c>
      <c r="S159" s="223">
        <v>0</v>
      </c>
      <c r="T159" s="22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184</v>
      </c>
      <c r="AT159" s="225" t="s">
        <v>205</v>
      </c>
      <c r="AU159" s="225" t="s">
        <v>80</v>
      </c>
      <c r="AY159" s="19" t="s">
        <v>133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78</v>
      </c>
      <c r="BK159" s="226">
        <f>ROUND(I159*H159,2)</f>
        <v>0</v>
      </c>
      <c r="BL159" s="19" t="s">
        <v>140</v>
      </c>
      <c r="BM159" s="225" t="s">
        <v>594</v>
      </c>
    </row>
    <row r="160" s="13" customFormat="1">
      <c r="A160" s="13"/>
      <c r="B160" s="234"/>
      <c r="C160" s="235"/>
      <c r="D160" s="232" t="s">
        <v>146</v>
      </c>
      <c r="E160" s="236" t="s">
        <v>19</v>
      </c>
      <c r="F160" s="237" t="s">
        <v>595</v>
      </c>
      <c r="G160" s="235"/>
      <c r="H160" s="238">
        <v>5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146</v>
      </c>
      <c r="AU160" s="244" t="s">
        <v>80</v>
      </c>
      <c r="AV160" s="13" t="s">
        <v>80</v>
      </c>
      <c r="AW160" s="13" t="s">
        <v>33</v>
      </c>
      <c r="AX160" s="13" t="s">
        <v>78</v>
      </c>
      <c r="AY160" s="244" t="s">
        <v>133</v>
      </c>
    </row>
    <row r="161" s="2" customFormat="1" ht="37.8" customHeight="1">
      <c r="A161" s="40"/>
      <c r="B161" s="41"/>
      <c r="C161" s="214" t="s">
        <v>288</v>
      </c>
      <c r="D161" s="214" t="s">
        <v>135</v>
      </c>
      <c r="E161" s="215" t="s">
        <v>596</v>
      </c>
      <c r="F161" s="216" t="s">
        <v>597</v>
      </c>
      <c r="G161" s="217" t="s">
        <v>280</v>
      </c>
      <c r="H161" s="218">
        <v>5</v>
      </c>
      <c r="I161" s="219"/>
      <c r="J161" s="220">
        <f>ROUND(I161*H161,2)</f>
        <v>0</v>
      </c>
      <c r="K161" s="216" t="s">
        <v>139</v>
      </c>
      <c r="L161" s="46"/>
      <c r="M161" s="221" t="s">
        <v>19</v>
      </c>
      <c r="N161" s="222" t="s">
        <v>42</v>
      </c>
      <c r="O161" s="86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5" t="s">
        <v>140</v>
      </c>
      <c r="AT161" s="225" t="s">
        <v>135</v>
      </c>
      <c r="AU161" s="225" t="s">
        <v>80</v>
      </c>
      <c r="AY161" s="19" t="s">
        <v>133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9" t="s">
        <v>78</v>
      </c>
      <c r="BK161" s="226">
        <f>ROUND(I161*H161,2)</f>
        <v>0</v>
      </c>
      <c r="BL161" s="19" t="s">
        <v>140</v>
      </c>
      <c r="BM161" s="225" t="s">
        <v>598</v>
      </c>
    </row>
    <row r="162" s="2" customFormat="1">
      <c r="A162" s="40"/>
      <c r="B162" s="41"/>
      <c r="C162" s="42"/>
      <c r="D162" s="227" t="s">
        <v>142</v>
      </c>
      <c r="E162" s="42"/>
      <c r="F162" s="228" t="s">
        <v>599</v>
      </c>
      <c r="G162" s="42"/>
      <c r="H162" s="42"/>
      <c r="I162" s="229"/>
      <c r="J162" s="42"/>
      <c r="K162" s="42"/>
      <c r="L162" s="46"/>
      <c r="M162" s="230"/>
      <c r="N162" s="231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142</v>
      </c>
      <c r="AU162" s="19" t="s">
        <v>80</v>
      </c>
    </row>
    <row r="163" s="13" customFormat="1">
      <c r="A163" s="13"/>
      <c r="B163" s="234"/>
      <c r="C163" s="235"/>
      <c r="D163" s="232" t="s">
        <v>146</v>
      </c>
      <c r="E163" s="236" t="s">
        <v>19</v>
      </c>
      <c r="F163" s="237" t="s">
        <v>522</v>
      </c>
      <c r="G163" s="235"/>
      <c r="H163" s="238">
        <v>5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146</v>
      </c>
      <c r="AU163" s="244" t="s">
        <v>80</v>
      </c>
      <c r="AV163" s="13" t="s">
        <v>80</v>
      </c>
      <c r="AW163" s="13" t="s">
        <v>33</v>
      </c>
      <c r="AX163" s="13" t="s">
        <v>78</v>
      </c>
      <c r="AY163" s="244" t="s">
        <v>133</v>
      </c>
    </row>
    <row r="164" s="2" customFormat="1" ht="16.5" customHeight="1">
      <c r="A164" s="40"/>
      <c r="B164" s="41"/>
      <c r="C164" s="256" t="s">
        <v>294</v>
      </c>
      <c r="D164" s="256" t="s">
        <v>205</v>
      </c>
      <c r="E164" s="257" t="s">
        <v>600</v>
      </c>
      <c r="F164" s="258" t="s">
        <v>601</v>
      </c>
      <c r="G164" s="259" t="s">
        <v>280</v>
      </c>
      <c r="H164" s="260">
        <v>5</v>
      </c>
      <c r="I164" s="261"/>
      <c r="J164" s="262">
        <f>ROUND(I164*H164,2)</f>
        <v>0</v>
      </c>
      <c r="K164" s="258" t="s">
        <v>602</v>
      </c>
      <c r="L164" s="263"/>
      <c r="M164" s="264" t="s">
        <v>19</v>
      </c>
      <c r="N164" s="265" t="s">
        <v>42</v>
      </c>
      <c r="O164" s="86"/>
      <c r="P164" s="223">
        <f>O164*H164</f>
        <v>0</v>
      </c>
      <c r="Q164" s="223">
        <v>0.027</v>
      </c>
      <c r="R164" s="223">
        <f>Q164*H164</f>
        <v>0.13500000000000001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184</v>
      </c>
      <c r="AT164" s="225" t="s">
        <v>205</v>
      </c>
      <c r="AU164" s="225" t="s">
        <v>80</v>
      </c>
      <c r="AY164" s="19" t="s">
        <v>133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78</v>
      </c>
      <c r="BK164" s="226">
        <f>ROUND(I164*H164,2)</f>
        <v>0</v>
      </c>
      <c r="BL164" s="19" t="s">
        <v>140</v>
      </c>
      <c r="BM164" s="225" t="s">
        <v>603</v>
      </c>
    </row>
    <row r="165" s="2" customFormat="1" ht="24.15" customHeight="1">
      <c r="A165" s="40"/>
      <c r="B165" s="41"/>
      <c r="C165" s="214" t="s">
        <v>300</v>
      </c>
      <c r="D165" s="214" t="s">
        <v>135</v>
      </c>
      <c r="E165" s="215" t="s">
        <v>604</v>
      </c>
      <c r="F165" s="216" t="s">
        <v>605</v>
      </c>
      <c r="G165" s="217" t="s">
        <v>280</v>
      </c>
      <c r="H165" s="218">
        <v>5</v>
      </c>
      <c r="I165" s="219"/>
      <c r="J165" s="220">
        <f>ROUND(I165*H165,2)</f>
        <v>0</v>
      </c>
      <c r="K165" s="216" t="s">
        <v>139</v>
      </c>
      <c r="L165" s="46"/>
      <c r="M165" s="221" t="s">
        <v>19</v>
      </c>
      <c r="N165" s="222" t="s">
        <v>42</v>
      </c>
      <c r="O165" s="86"/>
      <c r="P165" s="223">
        <f>O165*H165</f>
        <v>0</v>
      </c>
      <c r="Q165" s="223">
        <v>5.3999999999999998E-05</v>
      </c>
      <c r="R165" s="223">
        <f>Q165*H165</f>
        <v>0.00027</v>
      </c>
      <c r="S165" s="223">
        <v>0</v>
      </c>
      <c r="T165" s="224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5" t="s">
        <v>140</v>
      </c>
      <c r="AT165" s="225" t="s">
        <v>135</v>
      </c>
      <c r="AU165" s="225" t="s">
        <v>80</v>
      </c>
      <c r="AY165" s="19" t="s">
        <v>133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9" t="s">
        <v>78</v>
      </c>
      <c r="BK165" s="226">
        <f>ROUND(I165*H165,2)</f>
        <v>0</v>
      </c>
      <c r="BL165" s="19" t="s">
        <v>140</v>
      </c>
      <c r="BM165" s="225" t="s">
        <v>606</v>
      </c>
    </row>
    <row r="166" s="2" customFormat="1">
      <c r="A166" s="40"/>
      <c r="B166" s="41"/>
      <c r="C166" s="42"/>
      <c r="D166" s="227" t="s">
        <v>142</v>
      </c>
      <c r="E166" s="42"/>
      <c r="F166" s="228" t="s">
        <v>607</v>
      </c>
      <c r="G166" s="42"/>
      <c r="H166" s="42"/>
      <c r="I166" s="229"/>
      <c r="J166" s="42"/>
      <c r="K166" s="42"/>
      <c r="L166" s="46"/>
      <c r="M166" s="230"/>
      <c r="N166" s="231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142</v>
      </c>
      <c r="AU166" s="19" t="s">
        <v>80</v>
      </c>
    </row>
    <row r="167" s="2" customFormat="1" ht="21.75" customHeight="1">
      <c r="A167" s="40"/>
      <c r="B167" s="41"/>
      <c r="C167" s="256" t="s">
        <v>305</v>
      </c>
      <c r="D167" s="256" t="s">
        <v>205</v>
      </c>
      <c r="E167" s="257" t="s">
        <v>608</v>
      </c>
      <c r="F167" s="258" t="s">
        <v>609</v>
      </c>
      <c r="G167" s="259" t="s">
        <v>280</v>
      </c>
      <c r="H167" s="260">
        <v>15</v>
      </c>
      <c r="I167" s="261"/>
      <c r="J167" s="262">
        <f>ROUND(I167*H167,2)</f>
        <v>0</v>
      </c>
      <c r="K167" s="258" t="s">
        <v>139</v>
      </c>
      <c r="L167" s="263"/>
      <c r="M167" s="264" t="s">
        <v>19</v>
      </c>
      <c r="N167" s="265" t="s">
        <v>42</v>
      </c>
      <c r="O167" s="86"/>
      <c r="P167" s="223">
        <f>O167*H167</f>
        <v>0</v>
      </c>
      <c r="Q167" s="223">
        <v>0.0047200000000000002</v>
      </c>
      <c r="R167" s="223">
        <f>Q167*H167</f>
        <v>0.070800000000000002</v>
      </c>
      <c r="S167" s="223">
        <v>0</v>
      </c>
      <c r="T167" s="224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5" t="s">
        <v>184</v>
      </c>
      <c r="AT167" s="225" t="s">
        <v>205</v>
      </c>
      <c r="AU167" s="225" t="s">
        <v>80</v>
      </c>
      <c r="AY167" s="19" t="s">
        <v>133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9" t="s">
        <v>78</v>
      </c>
      <c r="BK167" s="226">
        <f>ROUND(I167*H167,2)</f>
        <v>0</v>
      </c>
      <c r="BL167" s="19" t="s">
        <v>140</v>
      </c>
      <c r="BM167" s="225" t="s">
        <v>610</v>
      </c>
    </row>
    <row r="168" s="13" customFormat="1">
      <c r="A168" s="13"/>
      <c r="B168" s="234"/>
      <c r="C168" s="235"/>
      <c r="D168" s="232" t="s">
        <v>146</v>
      </c>
      <c r="E168" s="235"/>
      <c r="F168" s="237" t="s">
        <v>611</v>
      </c>
      <c r="G168" s="235"/>
      <c r="H168" s="238">
        <v>15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146</v>
      </c>
      <c r="AU168" s="244" t="s">
        <v>80</v>
      </c>
      <c r="AV168" s="13" t="s">
        <v>80</v>
      </c>
      <c r="AW168" s="13" t="s">
        <v>4</v>
      </c>
      <c r="AX168" s="13" t="s">
        <v>78</v>
      </c>
      <c r="AY168" s="244" t="s">
        <v>133</v>
      </c>
    </row>
    <row r="169" s="2" customFormat="1" ht="33" customHeight="1">
      <c r="A169" s="40"/>
      <c r="B169" s="41"/>
      <c r="C169" s="214" t="s">
        <v>310</v>
      </c>
      <c r="D169" s="214" t="s">
        <v>135</v>
      </c>
      <c r="E169" s="215" t="s">
        <v>612</v>
      </c>
      <c r="F169" s="216" t="s">
        <v>613</v>
      </c>
      <c r="G169" s="217" t="s">
        <v>138</v>
      </c>
      <c r="H169" s="218">
        <v>20</v>
      </c>
      <c r="I169" s="219"/>
      <c r="J169" s="220">
        <f>ROUND(I169*H169,2)</f>
        <v>0</v>
      </c>
      <c r="K169" s="216" t="s">
        <v>139</v>
      </c>
      <c r="L169" s="46"/>
      <c r="M169" s="221" t="s">
        <v>19</v>
      </c>
      <c r="N169" s="222" t="s">
        <v>42</v>
      </c>
      <c r="O169" s="86"/>
      <c r="P169" s="223">
        <f>O169*H169</f>
        <v>0</v>
      </c>
      <c r="Q169" s="223">
        <v>0.00036000000000000002</v>
      </c>
      <c r="R169" s="223">
        <f>Q169*H169</f>
        <v>0.0072000000000000007</v>
      </c>
      <c r="S169" s="223">
        <v>0</v>
      </c>
      <c r="T169" s="224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5" t="s">
        <v>140</v>
      </c>
      <c r="AT169" s="225" t="s">
        <v>135</v>
      </c>
      <c r="AU169" s="225" t="s">
        <v>80</v>
      </c>
      <c r="AY169" s="19" t="s">
        <v>133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9" t="s">
        <v>78</v>
      </c>
      <c r="BK169" s="226">
        <f>ROUND(I169*H169,2)</f>
        <v>0</v>
      </c>
      <c r="BL169" s="19" t="s">
        <v>140</v>
      </c>
      <c r="BM169" s="225" t="s">
        <v>614</v>
      </c>
    </row>
    <row r="170" s="2" customFormat="1">
      <c r="A170" s="40"/>
      <c r="B170" s="41"/>
      <c r="C170" s="42"/>
      <c r="D170" s="227" t="s">
        <v>142</v>
      </c>
      <c r="E170" s="42"/>
      <c r="F170" s="228" t="s">
        <v>615</v>
      </c>
      <c r="G170" s="42"/>
      <c r="H170" s="42"/>
      <c r="I170" s="229"/>
      <c r="J170" s="42"/>
      <c r="K170" s="42"/>
      <c r="L170" s="46"/>
      <c r="M170" s="230"/>
      <c r="N170" s="231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142</v>
      </c>
      <c r="AU170" s="19" t="s">
        <v>80</v>
      </c>
    </row>
    <row r="171" s="13" customFormat="1">
      <c r="A171" s="13"/>
      <c r="B171" s="234"/>
      <c r="C171" s="235"/>
      <c r="D171" s="232" t="s">
        <v>146</v>
      </c>
      <c r="E171" s="235"/>
      <c r="F171" s="237" t="s">
        <v>616</v>
      </c>
      <c r="G171" s="235"/>
      <c r="H171" s="238">
        <v>20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146</v>
      </c>
      <c r="AU171" s="244" t="s">
        <v>80</v>
      </c>
      <c r="AV171" s="13" t="s">
        <v>80</v>
      </c>
      <c r="AW171" s="13" t="s">
        <v>4</v>
      </c>
      <c r="AX171" s="13" t="s">
        <v>78</v>
      </c>
      <c r="AY171" s="244" t="s">
        <v>133</v>
      </c>
    </row>
    <row r="172" s="2" customFormat="1" ht="24.15" customHeight="1">
      <c r="A172" s="40"/>
      <c r="B172" s="41"/>
      <c r="C172" s="214" t="s">
        <v>316</v>
      </c>
      <c r="D172" s="214" t="s">
        <v>135</v>
      </c>
      <c r="E172" s="215" t="s">
        <v>617</v>
      </c>
      <c r="F172" s="216" t="s">
        <v>618</v>
      </c>
      <c r="G172" s="217" t="s">
        <v>280</v>
      </c>
      <c r="H172" s="218">
        <v>5</v>
      </c>
      <c r="I172" s="219"/>
      <c r="J172" s="220">
        <f>ROUND(I172*H172,2)</f>
        <v>0</v>
      </c>
      <c r="K172" s="216" t="s">
        <v>139</v>
      </c>
      <c r="L172" s="46"/>
      <c r="M172" s="221" t="s">
        <v>19</v>
      </c>
      <c r="N172" s="222" t="s">
        <v>42</v>
      </c>
      <c r="O172" s="86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5" t="s">
        <v>140</v>
      </c>
      <c r="AT172" s="225" t="s">
        <v>135</v>
      </c>
      <c r="AU172" s="225" t="s">
        <v>80</v>
      </c>
      <c r="AY172" s="19" t="s">
        <v>133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9" t="s">
        <v>78</v>
      </c>
      <c r="BK172" s="226">
        <f>ROUND(I172*H172,2)</f>
        <v>0</v>
      </c>
      <c r="BL172" s="19" t="s">
        <v>140</v>
      </c>
      <c r="BM172" s="225" t="s">
        <v>619</v>
      </c>
    </row>
    <row r="173" s="2" customFormat="1">
      <c r="A173" s="40"/>
      <c r="B173" s="41"/>
      <c r="C173" s="42"/>
      <c r="D173" s="227" t="s">
        <v>142</v>
      </c>
      <c r="E173" s="42"/>
      <c r="F173" s="228" t="s">
        <v>620</v>
      </c>
      <c r="G173" s="42"/>
      <c r="H173" s="42"/>
      <c r="I173" s="229"/>
      <c r="J173" s="42"/>
      <c r="K173" s="42"/>
      <c r="L173" s="46"/>
      <c r="M173" s="230"/>
      <c r="N173" s="231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142</v>
      </c>
      <c r="AU173" s="19" t="s">
        <v>80</v>
      </c>
    </row>
    <row r="174" s="13" customFormat="1">
      <c r="A174" s="13"/>
      <c r="B174" s="234"/>
      <c r="C174" s="235"/>
      <c r="D174" s="232" t="s">
        <v>146</v>
      </c>
      <c r="E174" s="236" t="s">
        <v>19</v>
      </c>
      <c r="F174" s="237" t="s">
        <v>621</v>
      </c>
      <c r="G174" s="235"/>
      <c r="H174" s="238">
        <v>5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146</v>
      </c>
      <c r="AU174" s="244" t="s">
        <v>80</v>
      </c>
      <c r="AV174" s="13" t="s">
        <v>80</v>
      </c>
      <c r="AW174" s="13" t="s">
        <v>33</v>
      </c>
      <c r="AX174" s="13" t="s">
        <v>78</v>
      </c>
      <c r="AY174" s="244" t="s">
        <v>133</v>
      </c>
    </row>
    <row r="175" s="2" customFormat="1" ht="49.05" customHeight="1">
      <c r="A175" s="40"/>
      <c r="B175" s="41"/>
      <c r="C175" s="214" t="s">
        <v>322</v>
      </c>
      <c r="D175" s="214" t="s">
        <v>135</v>
      </c>
      <c r="E175" s="215" t="s">
        <v>622</v>
      </c>
      <c r="F175" s="216" t="s">
        <v>623</v>
      </c>
      <c r="G175" s="217" t="s">
        <v>138</v>
      </c>
      <c r="H175" s="218">
        <v>11.25</v>
      </c>
      <c r="I175" s="219"/>
      <c r="J175" s="220">
        <f>ROUND(I175*H175,2)</f>
        <v>0</v>
      </c>
      <c r="K175" s="216" t="s">
        <v>602</v>
      </c>
      <c r="L175" s="46"/>
      <c r="M175" s="221" t="s">
        <v>19</v>
      </c>
      <c r="N175" s="222" t="s">
        <v>42</v>
      </c>
      <c r="O175" s="86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5" t="s">
        <v>140</v>
      </c>
      <c r="AT175" s="225" t="s">
        <v>135</v>
      </c>
      <c r="AU175" s="225" t="s">
        <v>80</v>
      </c>
      <c r="AY175" s="19" t="s">
        <v>133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9" t="s">
        <v>78</v>
      </c>
      <c r="BK175" s="226">
        <f>ROUND(I175*H175,2)</f>
        <v>0</v>
      </c>
      <c r="BL175" s="19" t="s">
        <v>140</v>
      </c>
      <c r="BM175" s="225" t="s">
        <v>624</v>
      </c>
    </row>
    <row r="176" s="2" customFormat="1">
      <c r="A176" s="40"/>
      <c r="B176" s="41"/>
      <c r="C176" s="42"/>
      <c r="D176" s="232" t="s">
        <v>144</v>
      </c>
      <c r="E176" s="42"/>
      <c r="F176" s="233" t="s">
        <v>625</v>
      </c>
      <c r="G176" s="42"/>
      <c r="H176" s="42"/>
      <c r="I176" s="229"/>
      <c r="J176" s="42"/>
      <c r="K176" s="42"/>
      <c r="L176" s="46"/>
      <c r="M176" s="230"/>
      <c r="N176" s="231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144</v>
      </c>
      <c r="AU176" s="19" t="s">
        <v>80</v>
      </c>
    </row>
    <row r="177" s="13" customFormat="1">
      <c r="A177" s="13"/>
      <c r="B177" s="234"/>
      <c r="C177" s="235"/>
      <c r="D177" s="232" t="s">
        <v>146</v>
      </c>
      <c r="E177" s="236" t="s">
        <v>19</v>
      </c>
      <c r="F177" s="237" t="s">
        <v>626</v>
      </c>
      <c r="G177" s="235"/>
      <c r="H177" s="238">
        <v>11.25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146</v>
      </c>
      <c r="AU177" s="244" t="s">
        <v>80</v>
      </c>
      <c r="AV177" s="13" t="s">
        <v>80</v>
      </c>
      <c r="AW177" s="13" t="s">
        <v>33</v>
      </c>
      <c r="AX177" s="13" t="s">
        <v>78</v>
      </c>
      <c r="AY177" s="244" t="s">
        <v>133</v>
      </c>
    </row>
    <row r="178" s="2" customFormat="1" ht="24.15" customHeight="1">
      <c r="A178" s="40"/>
      <c r="B178" s="41"/>
      <c r="C178" s="214" t="s">
        <v>328</v>
      </c>
      <c r="D178" s="214" t="s">
        <v>135</v>
      </c>
      <c r="E178" s="215" t="s">
        <v>627</v>
      </c>
      <c r="F178" s="216" t="s">
        <v>628</v>
      </c>
      <c r="G178" s="217" t="s">
        <v>280</v>
      </c>
      <c r="H178" s="218">
        <v>10</v>
      </c>
      <c r="I178" s="219"/>
      <c r="J178" s="220">
        <f>ROUND(I178*H178,2)</f>
        <v>0</v>
      </c>
      <c r="K178" s="216" t="s">
        <v>139</v>
      </c>
      <c r="L178" s="46"/>
      <c r="M178" s="221" t="s">
        <v>19</v>
      </c>
      <c r="N178" s="222" t="s">
        <v>42</v>
      </c>
      <c r="O178" s="86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5" t="s">
        <v>140</v>
      </c>
      <c r="AT178" s="225" t="s">
        <v>135</v>
      </c>
      <c r="AU178" s="225" t="s">
        <v>80</v>
      </c>
      <c r="AY178" s="19" t="s">
        <v>133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9" t="s">
        <v>78</v>
      </c>
      <c r="BK178" s="226">
        <f>ROUND(I178*H178,2)</f>
        <v>0</v>
      </c>
      <c r="BL178" s="19" t="s">
        <v>140</v>
      </c>
      <c r="BM178" s="225" t="s">
        <v>629</v>
      </c>
    </row>
    <row r="179" s="2" customFormat="1">
      <c r="A179" s="40"/>
      <c r="B179" s="41"/>
      <c r="C179" s="42"/>
      <c r="D179" s="227" t="s">
        <v>142</v>
      </c>
      <c r="E179" s="42"/>
      <c r="F179" s="228" t="s">
        <v>630</v>
      </c>
      <c r="G179" s="42"/>
      <c r="H179" s="42"/>
      <c r="I179" s="229"/>
      <c r="J179" s="42"/>
      <c r="K179" s="42"/>
      <c r="L179" s="46"/>
      <c r="M179" s="230"/>
      <c r="N179" s="231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142</v>
      </c>
      <c r="AU179" s="19" t="s">
        <v>80</v>
      </c>
    </row>
    <row r="180" s="2" customFormat="1" ht="33" customHeight="1">
      <c r="A180" s="40"/>
      <c r="B180" s="41"/>
      <c r="C180" s="214" t="s">
        <v>333</v>
      </c>
      <c r="D180" s="214" t="s">
        <v>135</v>
      </c>
      <c r="E180" s="215" t="s">
        <v>631</v>
      </c>
      <c r="F180" s="216" t="s">
        <v>632</v>
      </c>
      <c r="G180" s="217" t="s">
        <v>280</v>
      </c>
      <c r="H180" s="218">
        <v>5</v>
      </c>
      <c r="I180" s="219"/>
      <c r="J180" s="220">
        <f>ROUND(I180*H180,2)</f>
        <v>0</v>
      </c>
      <c r="K180" s="216" t="s">
        <v>139</v>
      </c>
      <c r="L180" s="46"/>
      <c r="M180" s="221" t="s">
        <v>19</v>
      </c>
      <c r="N180" s="222" t="s">
        <v>42</v>
      </c>
      <c r="O180" s="86"/>
      <c r="P180" s="223">
        <f>O180*H180</f>
        <v>0</v>
      </c>
      <c r="Q180" s="223">
        <v>0</v>
      </c>
      <c r="R180" s="223">
        <f>Q180*H180</f>
        <v>0</v>
      </c>
      <c r="S180" s="223">
        <v>0</v>
      </c>
      <c r="T180" s="224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5" t="s">
        <v>140</v>
      </c>
      <c r="AT180" s="225" t="s">
        <v>135</v>
      </c>
      <c r="AU180" s="225" t="s">
        <v>80</v>
      </c>
      <c r="AY180" s="19" t="s">
        <v>133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9" t="s">
        <v>78</v>
      </c>
      <c r="BK180" s="226">
        <f>ROUND(I180*H180,2)</f>
        <v>0</v>
      </c>
      <c r="BL180" s="19" t="s">
        <v>140</v>
      </c>
      <c r="BM180" s="225" t="s">
        <v>633</v>
      </c>
    </row>
    <row r="181" s="2" customFormat="1">
      <c r="A181" s="40"/>
      <c r="B181" s="41"/>
      <c r="C181" s="42"/>
      <c r="D181" s="227" t="s">
        <v>142</v>
      </c>
      <c r="E181" s="42"/>
      <c r="F181" s="228" t="s">
        <v>634</v>
      </c>
      <c r="G181" s="42"/>
      <c r="H181" s="42"/>
      <c r="I181" s="229"/>
      <c r="J181" s="42"/>
      <c r="K181" s="42"/>
      <c r="L181" s="46"/>
      <c r="M181" s="230"/>
      <c r="N181" s="231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142</v>
      </c>
      <c r="AU181" s="19" t="s">
        <v>80</v>
      </c>
    </row>
    <row r="182" s="2" customFormat="1" ht="24.15" customHeight="1">
      <c r="A182" s="40"/>
      <c r="B182" s="41"/>
      <c r="C182" s="214" t="s">
        <v>340</v>
      </c>
      <c r="D182" s="214" t="s">
        <v>135</v>
      </c>
      <c r="E182" s="215" t="s">
        <v>635</v>
      </c>
      <c r="F182" s="216" t="s">
        <v>636</v>
      </c>
      <c r="G182" s="217" t="s">
        <v>280</v>
      </c>
      <c r="H182" s="218">
        <v>5</v>
      </c>
      <c r="I182" s="219"/>
      <c r="J182" s="220">
        <f>ROUND(I182*H182,2)</f>
        <v>0</v>
      </c>
      <c r="K182" s="216" t="s">
        <v>139</v>
      </c>
      <c r="L182" s="46"/>
      <c r="M182" s="221" t="s">
        <v>19</v>
      </c>
      <c r="N182" s="222" t="s">
        <v>42</v>
      </c>
      <c r="O182" s="86"/>
      <c r="P182" s="223">
        <f>O182*H182</f>
        <v>0</v>
      </c>
      <c r="Q182" s="223">
        <v>1.8E-05</v>
      </c>
      <c r="R182" s="223">
        <f>Q182*H182</f>
        <v>9.0000000000000006E-05</v>
      </c>
      <c r="S182" s="223">
        <v>0</v>
      </c>
      <c r="T182" s="224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5" t="s">
        <v>140</v>
      </c>
      <c r="AT182" s="225" t="s">
        <v>135</v>
      </c>
      <c r="AU182" s="225" t="s">
        <v>80</v>
      </c>
      <c r="AY182" s="19" t="s">
        <v>133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9" t="s">
        <v>78</v>
      </c>
      <c r="BK182" s="226">
        <f>ROUND(I182*H182,2)</f>
        <v>0</v>
      </c>
      <c r="BL182" s="19" t="s">
        <v>140</v>
      </c>
      <c r="BM182" s="225" t="s">
        <v>637</v>
      </c>
    </row>
    <row r="183" s="2" customFormat="1">
      <c r="A183" s="40"/>
      <c r="B183" s="41"/>
      <c r="C183" s="42"/>
      <c r="D183" s="227" t="s">
        <v>142</v>
      </c>
      <c r="E183" s="42"/>
      <c r="F183" s="228" t="s">
        <v>638</v>
      </c>
      <c r="G183" s="42"/>
      <c r="H183" s="42"/>
      <c r="I183" s="229"/>
      <c r="J183" s="42"/>
      <c r="K183" s="42"/>
      <c r="L183" s="46"/>
      <c r="M183" s="230"/>
      <c r="N183" s="231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142</v>
      </c>
      <c r="AU183" s="19" t="s">
        <v>80</v>
      </c>
    </row>
    <row r="184" s="2" customFormat="1" ht="24.15" customHeight="1">
      <c r="A184" s="40"/>
      <c r="B184" s="41"/>
      <c r="C184" s="214" t="s">
        <v>347</v>
      </c>
      <c r="D184" s="214" t="s">
        <v>135</v>
      </c>
      <c r="E184" s="215" t="s">
        <v>639</v>
      </c>
      <c r="F184" s="216" t="s">
        <v>640</v>
      </c>
      <c r="G184" s="217" t="s">
        <v>138</v>
      </c>
      <c r="H184" s="218">
        <v>5</v>
      </c>
      <c r="I184" s="219"/>
      <c r="J184" s="220">
        <f>ROUND(I184*H184,2)</f>
        <v>0</v>
      </c>
      <c r="K184" s="216" t="s">
        <v>139</v>
      </c>
      <c r="L184" s="46"/>
      <c r="M184" s="221" t="s">
        <v>19</v>
      </c>
      <c r="N184" s="222" t="s">
        <v>42</v>
      </c>
      <c r="O184" s="86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5" t="s">
        <v>140</v>
      </c>
      <c r="AT184" s="225" t="s">
        <v>135</v>
      </c>
      <c r="AU184" s="225" t="s">
        <v>80</v>
      </c>
      <c r="AY184" s="19" t="s">
        <v>133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9" t="s">
        <v>78</v>
      </c>
      <c r="BK184" s="226">
        <f>ROUND(I184*H184,2)</f>
        <v>0</v>
      </c>
      <c r="BL184" s="19" t="s">
        <v>140</v>
      </c>
      <c r="BM184" s="225" t="s">
        <v>641</v>
      </c>
    </row>
    <row r="185" s="2" customFormat="1">
      <c r="A185" s="40"/>
      <c r="B185" s="41"/>
      <c r="C185" s="42"/>
      <c r="D185" s="227" t="s">
        <v>142</v>
      </c>
      <c r="E185" s="42"/>
      <c r="F185" s="228" t="s">
        <v>642</v>
      </c>
      <c r="G185" s="42"/>
      <c r="H185" s="42"/>
      <c r="I185" s="229"/>
      <c r="J185" s="42"/>
      <c r="K185" s="42"/>
      <c r="L185" s="46"/>
      <c r="M185" s="230"/>
      <c r="N185" s="231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142</v>
      </c>
      <c r="AU185" s="19" t="s">
        <v>80</v>
      </c>
    </row>
    <row r="186" s="2" customFormat="1" ht="16.5" customHeight="1">
      <c r="A186" s="40"/>
      <c r="B186" s="41"/>
      <c r="C186" s="256" t="s">
        <v>352</v>
      </c>
      <c r="D186" s="256" t="s">
        <v>205</v>
      </c>
      <c r="E186" s="257" t="s">
        <v>643</v>
      </c>
      <c r="F186" s="258" t="s">
        <v>644</v>
      </c>
      <c r="G186" s="259" t="s">
        <v>161</v>
      </c>
      <c r="H186" s="260">
        <v>0.25</v>
      </c>
      <c r="I186" s="261"/>
      <c r="J186" s="262">
        <f>ROUND(I186*H186,2)</f>
        <v>0</v>
      </c>
      <c r="K186" s="258" t="s">
        <v>139</v>
      </c>
      <c r="L186" s="263"/>
      <c r="M186" s="264" t="s">
        <v>19</v>
      </c>
      <c r="N186" s="265" t="s">
        <v>42</v>
      </c>
      <c r="O186" s="86"/>
      <c r="P186" s="223">
        <f>O186*H186</f>
        <v>0</v>
      </c>
      <c r="Q186" s="223">
        <v>0.20000000000000001</v>
      </c>
      <c r="R186" s="223">
        <f>Q186*H186</f>
        <v>0.050000000000000003</v>
      </c>
      <c r="S186" s="223">
        <v>0</v>
      </c>
      <c r="T186" s="224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5" t="s">
        <v>184</v>
      </c>
      <c r="AT186" s="225" t="s">
        <v>205</v>
      </c>
      <c r="AU186" s="225" t="s">
        <v>80</v>
      </c>
      <c r="AY186" s="19" t="s">
        <v>133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9" t="s">
        <v>78</v>
      </c>
      <c r="BK186" s="226">
        <f>ROUND(I186*H186,2)</f>
        <v>0</v>
      </c>
      <c r="BL186" s="19" t="s">
        <v>140</v>
      </c>
      <c r="BM186" s="225" t="s">
        <v>645</v>
      </c>
    </row>
    <row r="187" s="13" customFormat="1">
      <c r="A187" s="13"/>
      <c r="B187" s="234"/>
      <c r="C187" s="235"/>
      <c r="D187" s="232" t="s">
        <v>146</v>
      </c>
      <c r="E187" s="235"/>
      <c r="F187" s="237" t="s">
        <v>646</v>
      </c>
      <c r="G187" s="235"/>
      <c r="H187" s="238">
        <v>0.25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146</v>
      </c>
      <c r="AU187" s="244" t="s">
        <v>80</v>
      </c>
      <c r="AV187" s="13" t="s">
        <v>80</v>
      </c>
      <c r="AW187" s="13" t="s">
        <v>4</v>
      </c>
      <c r="AX187" s="13" t="s">
        <v>78</v>
      </c>
      <c r="AY187" s="244" t="s">
        <v>133</v>
      </c>
    </row>
    <row r="188" s="2" customFormat="1" ht="37.8" customHeight="1">
      <c r="A188" s="40"/>
      <c r="B188" s="41"/>
      <c r="C188" s="214" t="s">
        <v>357</v>
      </c>
      <c r="D188" s="214" t="s">
        <v>135</v>
      </c>
      <c r="E188" s="215" t="s">
        <v>647</v>
      </c>
      <c r="F188" s="216" t="s">
        <v>648</v>
      </c>
      <c r="G188" s="217" t="s">
        <v>187</v>
      </c>
      <c r="H188" s="218">
        <v>0.0050000000000000001</v>
      </c>
      <c r="I188" s="219"/>
      <c r="J188" s="220">
        <f>ROUND(I188*H188,2)</f>
        <v>0</v>
      </c>
      <c r="K188" s="216" t="s">
        <v>139</v>
      </c>
      <c r="L188" s="46"/>
      <c r="M188" s="221" t="s">
        <v>19</v>
      </c>
      <c r="N188" s="222" t="s">
        <v>42</v>
      </c>
      <c r="O188" s="86"/>
      <c r="P188" s="223">
        <f>O188*H188</f>
        <v>0</v>
      </c>
      <c r="Q188" s="223">
        <v>0</v>
      </c>
      <c r="R188" s="223">
        <f>Q188*H188</f>
        <v>0</v>
      </c>
      <c r="S188" s="223">
        <v>0</v>
      </c>
      <c r="T188" s="224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5" t="s">
        <v>140</v>
      </c>
      <c r="AT188" s="225" t="s">
        <v>135</v>
      </c>
      <c r="AU188" s="225" t="s">
        <v>80</v>
      </c>
      <c r="AY188" s="19" t="s">
        <v>133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9" t="s">
        <v>78</v>
      </c>
      <c r="BK188" s="226">
        <f>ROUND(I188*H188,2)</f>
        <v>0</v>
      </c>
      <c r="BL188" s="19" t="s">
        <v>140</v>
      </c>
      <c r="BM188" s="225" t="s">
        <v>649</v>
      </c>
    </row>
    <row r="189" s="2" customFormat="1">
      <c r="A189" s="40"/>
      <c r="B189" s="41"/>
      <c r="C189" s="42"/>
      <c r="D189" s="227" t="s">
        <v>142</v>
      </c>
      <c r="E189" s="42"/>
      <c r="F189" s="228" t="s">
        <v>650</v>
      </c>
      <c r="G189" s="42"/>
      <c r="H189" s="42"/>
      <c r="I189" s="229"/>
      <c r="J189" s="42"/>
      <c r="K189" s="42"/>
      <c r="L189" s="46"/>
      <c r="M189" s="230"/>
      <c r="N189" s="231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142</v>
      </c>
      <c r="AU189" s="19" t="s">
        <v>80</v>
      </c>
    </row>
    <row r="190" s="13" customFormat="1">
      <c r="A190" s="13"/>
      <c r="B190" s="234"/>
      <c r="C190" s="235"/>
      <c r="D190" s="232" t="s">
        <v>146</v>
      </c>
      <c r="E190" s="236" t="s">
        <v>19</v>
      </c>
      <c r="F190" s="237" t="s">
        <v>651</v>
      </c>
      <c r="G190" s="235"/>
      <c r="H190" s="238">
        <v>5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146</v>
      </c>
      <c r="AU190" s="244" t="s">
        <v>80</v>
      </c>
      <c r="AV190" s="13" t="s">
        <v>80</v>
      </c>
      <c r="AW190" s="13" t="s">
        <v>33</v>
      </c>
      <c r="AX190" s="13" t="s">
        <v>78</v>
      </c>
      <c r="AY190" s="244" t="s">
        <v>133</v>
      </c>
    </row>
    <row r="191" s="13" customFormat="1">
      <c r="A191" s="13"/>
      <c r="B191" s="234"/>
      <c r="C191" s="235"/>
      <c r="D191" s="232" t="s">
        <v>146</v>
      </c>
      <c r="E191" s="235"/>
      <c r="F191" s="237" t="s">
        <v>652</v>
      </c>
      <c r="G191" s="235"/>
      <c r="H191" s="238">
        <v>0.0050000000000000001</v>
      </c>
      <c r="I191" s="239"/>
      <c r="J191" s="235"/>
      <c r="K191" s="235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146</v>
      </c>
      <c r="AU191" s="244" t="s">
        <v>80</v>
      </c>
      <c r="AV191" s="13" t="s">
        <v>80</v>
      </c>
      <c r="AW191" s="13" t="s">
        <v>4</v>
      </c>
      <c r="AX191" s="13" t="s">
        <v>78</v>
      </c>
      <c r="AY191" s="244" t="s">
        <v>133</v>
      </c>
    </row>
    <row r="192" s="2" customFormat="1" ht="16.5" customHeight="1">
      <c r="A192" s="40"/>
      <c r="B192" s="41"/>
      <c r="C192" s="256" t="s">
        <v>364</v>
      </c>
      <c r="D192" s="256" t="s">
        <v>205</v>
      </c>
      <c r="E192" s="257" t="s">
        <v>653</v>
      </c>
      <c r="F192" s="258" t="s">
        <v>654</v>
      </c>
      <c r="G192" s="259" t="s">
        <v>235</v>
      </c>
      <c r="H192" s="260">
        <v>5</v>
      </c>
      <c r="I192" s="261"/>
      <c r="J192" s="262">
        <f>ROUND(I192*H192,2)</f>
        <v>0</v>
      </c>
      <c r="K192" s="258" t="s">
        <v>602</v>
      </c>
      <c r="L192" s="263"/>
      <c r="M192" s="264" t="s">
        <v>19</v>
      </c>
      <c r="N192" s="265" t="s">
        <v>42</v>
      </c>
      <c r="O192" s="86"/>
      <c r="P192" s="223">
        <f>O192*H192</f>
        <v>0</v>
      </c>
      <c r="Q192" s="223">
        <v>0.001</v>
      </c>
      <c r="R192" s="223">
        <f>Q192*H192</f>
        <v>0.0050000000000000001</v>
      </c>
      <c r="S192" s="223">
        <v>0</v>
      </c>
      <c r="T192" s="224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5" t="s">
        <v>184</v>
      </c>
      <c r="AT192" s="225" t="s">
        <v>205</v>
      </c>
      <c r="AU192" s="225" t="s">
        <v>80</v>
      </c>
      <c r="AY192" s="19" t="s">
        <v>133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9" t="s">
        <v>78</v>
      </c>
      <c r="BK192" s="226">
        <f>ROUND(I192*H192,2)</f>
        <v>0</v>
      </c>
      <c r="BL192" s="19" t="s">
        <v>140</v>
      </c>
      <c r="BM192" s="225" t="s">
        <v>655</v>
      </c>
    </row>
    <row r="193" s="2" customFormat="1">
      <c r="A193" s="40"/>
      <c r="B193" s="41"/>
      <c r="C193" s="42"/>
      <c r="D193" s="232" t="s">
        <v>144</v>
      </c>
      <c r="E193" s="42"/>
      <c r="F193" s="233" t="s">
        <v>656</v>
      </c>
      <c r="G193" s="42"/>
      <c r="H193" s="42"/>
      <c r="I193" s="229"/>
      <c r="J193" s="42"/>
      <c r="K193" s="42"/>
      <c r="L193" s="46"/>
      <c r="M193" s="230"/>
      <c r="N193" s="231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144</v>
      </c>
      <c r="AU193" s="19" t="s">
        <v>80</v>
      </c>
    </row>
    <row r="194" s="2" customFormat="1" ht="16.5" customHeight="1">
      <c r="A194" s="40"/>
      <c r="B194" s="41"/>
      <c r="C194" s="256" t="s">
        <v>369</v>
      </c>
      <c r="D194" s="256" t="s">
        <v>205</v>
      </c>
      <c r="E194" s="257" t="s">
        <v>657</v>
      </c>
      <c r="F194" s="258" t="s">
        <v>658</v>
      </c>
      <c r="G194" s="259" t="s">
        <v>235</v>
      </c>
      <c r="H194" s="260">
        <v>5</v>
      </c>
      <c r="I194" s="261"/>
      <c r="J194" s="262">
        <f>ROUND(I194*H194,2)</f>
        <v>0</v>
      </c>
      <c r="K194" s="258" t="s">
        <v>602</v>
      </c>
      <c r="L194" s="263"/>
      <c r="M194" s="264" t="s">
        <v>19</v>
      </c>
      <c r="N194" s="265" t="s">
        <v>42</v>
      </c>
      <c r="O194" s="86"/>
      <c r="P194" s="223">
        <f>O194*H194</f>
        <v>0</v>
      </c>
      <c r="Q194" s="223">
        <v>0.001</v>
      </c>
      <c r="R194" s="223">
        <f>Q194*H194</f>
        <v>0.0050000000000000001</v>
      </c>
      <c r="S194" s="223">
        <v>0</v>
      </c>
      <c r="T194" s="224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5" t="s">
        <v>184</v>
      </c>
      <c r="AT194" s="225" t="s">
        <v>205</v>
      </c>
      <c r="AU194" s="225" t="s">
        <v>80</v>
      </c>
      <c r="AY194" s="19" t="s">
        <v>133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9" t="s">
        <v>78</v>
      </c>
      <c r="BK194" s="226">
        <f>ROUND(I194*H194,2)</f>
        <v>0</v>
      </c>
      <c r="BL194" s="19" t="s">
        <v>140</v>
      </c>
      <c r="BM194" s="225" t="s">
        <v>659</v>
      </c>
    </row>
    <row r="195" s="2" customFormat="1" ht="21.75" customHeight="1">
      <c r="A195" s="40"/>
      <c r="B195" s="41"/>
      <c r="C195" s="214" t="s">
        <v>375</v>
      </c>
      <c r="D195" s="214" t="s">
        <v>135</v>
      </c>
      <c r="E195" s="215" t="s">
        <v>660</v>
      </c>
      <c r="F195" s="216" t="s">
        <v>661</v>
      </c>
      <c r="G195" s="217" t="s">
        <v>161</v>
      </c>
      <c r="H195" s="218">
        <v>1</v>
      </c>
      <c r="I195" s="219"/>
      <c r="J195" s="220">
        <f>ROUND(I195*H195,2)</f>
        <v>0</v>
      </c>
      <c r="K195" s="216" t="s">
        <v>139</v>
      </c>
      <c r="L195" s="46"/>
      <c r="M195" s="221" t="s">
        <v>19</v>
      </c>
      <c r="N195" s="222" t="s">
        <v>42</v>
      </c>
      <c r="O195" s="86"/>
      <c r="P195" s="223">
        <f>O195*H195</f>
        <v>0</v>
      </c>
      <c r="Q195" s="223">
        <v>0</v>
      </c>
      <c r="R195" s="223">
        <f>Q195*H195</f>
        <v>0</v>
      </c>
      <c r="S195" s="223">
        <v>0</v>
      </c>
      <c r="T195" s="224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5" t="s">
        <v>140</v>
      </c>
      <c r="AT195" s="225" t="s">
        <v>135</v>
      </c>
      <c r="AU195" s="225" t="s">
        <v>80</v>
      </c>
      <c r="AY195" s="19" t="s">
        <v>133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9" t="s">
        <v>78</v>
      </c>
      <c r="BK195" s="226">
        <f>ROUND(I195*H195,2)</f>
        <v>0</v>
      </c>
      <c r="BL195" s="19" t="s">
        <v>140</v>
      </c>
      <c r="BM195" s="225" t="s">
        <v>662</v>
      </c>
    </row>
    <row r="196" s="2" customFormat="1">
      <c r="A196" s="40"/>
      <c r="B196" s="41"/>
      <c r="C196" s="42"/>
      <c r="D196" s="227" t="s">
        <v>142</v>
      </c>
      <c r="E196" s="42"/>
      <c r="F196" s="228" t="s">
        <v>663</v>
      </c>
      <c r="G196" s="42"/>
      <c r="H196" s="42"/>
      <c r="I196" s="229"/>
      <c r="J196" s="42"/>
      <c r="K196" s="42"/>
      <c r="L196" s="46"/>
      <c r="M196" s="230"/>
      <c r="N196" s="231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142</v>
      </c>
      <c r="AU196" s="19" t="s">
        <v>80</v>
      </c>
    </row>
    <row r="197" s="15" customFormat="1">
      <c r="A197" s="15"/>
      <c r="B197" s="273"/>
      <c r="C197" s="274"/>
      <c r="D197" s="232" t="s">
        <v>146</v>
      </c>
      <c r="E197" s="275" t="s">
        <v>19</v>
      </c>
      <c r="F197" s="276" t="s">
        <v>664</v>
      </c>
      <c r="G197" s="274"/>
      <c r="H197" s="275" t="s">
        <v>19</v>
      </c>
      <c r="I197" s="277"/>
      <c r="J197" s="274"/>
      <c r="K197" s="274"/>
      <c r="L197" s="278"/>
      <c r="M197" s="279"/>
      <c r="N197" s="280"/>
      <c r="O197" s="280"/>
      <c r="P197" s="280"/>
      <c r="Q197" s="280"/>
      <c r="R197" s="280"/>
      <c r="S197" s="280"/>
      <c r="T197" s="281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82" t="s">
        <v>146</v>
      </c>
      <c r="AU197" s="282" t="s">
        <v>80</v>
      </c>
      <c r="AV197" s="15" t="s">
        <v>78</v>
      </c>
      <c r="AW197" s="15" t="s">
        <v>33</v>
      </c>
      <c r="AX197" s="15" t="s">
        <v>71</v>
      </c>
      <c r="AY197" s="282" t="s">
        <v>133</v>
      </c>
    </row>
    <row r="198" s="13" customFormat="1">
      <c r="A198" s="13"/>
      <c r="B198" s="234"/>
      <c r="C198" s="235"/>
      <c r="D198" s="232" t="s">
        <v>146</v>
      </c>
      <c r="E198" s="236" t="s">
        <v>19</v>
      </c>
      <c r="F198" s="237" t="s">
        <v>665</v>
      </c>
      <c r="G198" s="235"/>
      <c r="H198" s="238">
        <v>1</v>
      </c>
      <c r="I198" s="239"/>
      <c r="J198" s="235"/>
      <c r="K198" s="235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146</v>
      </c>
      <c r="AU198" s="244" t="s">
        <v>80</v>
      </c>
      <c r="AV198" s="13" t="s">
        <v>80</v>
      </c>
      <c r="AW198" s="13" t="s">
        <v>33</v>
      </c>
      <c r="AX198" s="13" t="s">
        <v>78</v>
      </c>
      <c r="AY198" s="244" t="s">
        <v>133</v>
      </c>
    </row>
    <row r="199" s="2" customFormat="1" ht="21.75" customHeight="1">
      <c r="A199" s="40"/>
      <c r="B199" s="41"/>
      <c r="C199" s="214" t="s">
        <v>384</v>
      </c>
      <c r="D199" s="214" t="s">
        <v>135</v>
      </c>
      <c r="E199" s="215" t="s">
        <v>666</v>
      </c>
      <c r="F199" s="216" t="s">
        <v>667</v>
      </c>
      <c r="G199" s="217" t="s">
        <v>161</v>
      </c>
      <c r="H199" s="218">
        <v>1</v>
      </c>
      <c r="I199" s="219"/>
      <c r="J199" s="220">
        <f>ROUND(I199*H199,2)</f>
        <v>0</v>
      </c>
      <c r="K199" s="216" t="s">
        <v>139</v>
      </c>
      <c r="L199" s="46"/>
      <c r="M199" s="221" t="s">
        <v>19</v>
      </c>
      <c r="N199" s="222" t="s">
        <v>42</v>
      </c>
      <c r="O199" s="86"/>
      <c r="P199" s="223">
        <f>O199*H199</f>
        <v>0</v>
      </c>
      <c r="Q199" s="223">
        <v>0</v>
      </c>
      <c r="R199" s="223">
        <f>Q199*H199</f>
        <v>0</v>
      </c>
      <c r="S199" s="223">
        <v>0</v>
      </c>
      <c r="T199" s="224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5" t="s">
        <v>140</v>
      </c>
      <c r="AT199" s="225" t="s">
        <v>135</v>
      </c>
      <c r="AU199" s="225" t="s">
        <v>80</v>
      </c>
      <c r="AY199" s="19" t="s">
        <v>133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9" t="s">
        <v>78</v>
      </c>
      <c r="BK199" s="226">
        <f>ROUND(I199*H199,2)</f>
        <v>0</v>
      </c>
      <c r="BL199" s="19" t="s">
        <v>140</v>
      </c>
      <c r="BM199" s="225" t="s">
        <v>668</v>
      </c>
    </row>
    <row r="200" s="2" customFormat="1">
      <c r="A200" s="40"/>
      <c r="B200" s="41"/>
      <c r="C200" s="42"/>
      <c r="D200" s="227" t="s">
        <v>142</v>
      </c>
      <c r="E200" s="42"/>
      <c r="F200" s="228" t="s">
        <v>669</v>
      </c>
      <c r="G200" s="42"/>
      <c r="H200" s="42"/>
      <c r="I200" s="229"/>
      <c r="J200" s="42"/>
      <c r="K200" s="42"/>
      <c r="L200" s="46"/>
      <c r="M200" s="230"/>
      <c r="N200" s="231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142</v>
      </c>
      <c r="AU200" s="19" t="s">
        <v>80</v>
      </c>
    </row>
    <row r="201" s="2" customFormat="1" ht="24.15" customHeight="1">
      <c r="A201" s="40"/>
      <c r="B201" s="41"/>
      <c r="C201" s="214" t="s">
        <v>391</v>
      </c>
      <c r="D201" s="214" t="s">
        <v>135</v>
      </c>
      <c r="E201" s="215" t="s">
        <v>670</v>
      </c>
      <c r="F201" s="216" t="s">
        <v>671</v>
      </c>
      <c r="G201" s="217" t="s">
        <v>161</v>
      </c>
      <c r="H201" s="218">
        <v>1</v>
      </c>
      <c r="I201" s="219"/>
      <c r="J201" s="220">
        <f>ROUND(I201*H201,2)</f>
        <v>0</v>
      </c>
      <c r="K201" s="216" t="s">
        <v>139</v>
      </c>
      <c r="L201" s="46"/>
      <c r="M201" s="221" t="s">
        <v>19</v>
      </c>
      <c r="N201" s="222" t="s">
        <v>42</v>
      </c>
      <c r="O201" s="86"/>
      <c r="P201" s="223">
        <f>O201*H201</f>
        <v>0</v>
      </c>
      <c r="Q201" s="223">
        <v>0</v>
      </c>
      <c r="R201" s="223">
        <f>Q201*H201</f>
        <v>0</v>
      </c>
      <c r="S201" s="223">
        <v>0</v>
      </c>
      <c r="T201" s="224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5" t="s">
        <v>140</v>
      </c>
      <c r="AT201" s="225" t="s">
        <v>135</v>
      </c>
      <c r="AU201" s="225" t="s">
        <v>80</v>
      </c>
      <c r="AY201" s="19" t="s">
        <v>133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9" t="s">
        <v>78</v>
      </c>
      <c r="BK201" s="226">
        <f>ROUND(I201*H201,2)</f>
        <v>0</v>
      </c>
      <c r="BL201" s="19" t="s">
        <v>140</v>
      </c>
      <c r="BM201" s="225" t="s">
        <v>672</v>
      </c>
    </row>
    <row r="202" s="2" customFormat="1">
      <c r="A202" s="40"/>
      <c r="B202" s="41"/>
      <c r="C202" s="42"/>
      <c r="D202" s="227" t="s">
        <v>142</v>
      </c>
      <c r="E202" s="42"/>
      <c r="F202" s="228" t="s">
        <v>673</v>
      </c>
      <c r="G202" s="42"/>
      <c r="H202" s="42"/>
      <c r="I202" s="229"/>
      <c r="J202" s="42"/>
      <c r="K202" s="42"/>
      <c r="L202" s="46"/>
      <c r="M202" s="230"/>
      <c r="N202" s="231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142</v>
      </c>
      <c r="AU202" s="19" t="s">
        <v>80</v>
      </c>
    </row>
    <row r="203" s="2" customFormat="1">
      <c r="A203" s="40"/>
      <c r="B203" s="41"/>
      <c r="C203" s="42"/>
      <c r="D203" s="232" t="s">
        <v>144</v>
      </c>
      <c r="E203" s="42"/>
      <c r="F203" s="233" t="s">
        <v>362</v>
      </c>
      <c r="G203" s="42"/>
      <c r="H203" s="42"/>
      <c r="I203" s="229"/>
      <c r="J203" s="42"/>
      <c r="K203" s="42"/>
      <c r="L203" s="46"/>
      <c r="M203" s="230"/>
      <c r="N203" s="231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144</v>
      </c>
      <c r="AU203" s="19" t="s">
        <v>80</v>
      </c>
    </row>
    <row r="204" s="12" customFormat="1" ht="22.8" customHeight="1">
      <c r="A204" s="12"/>
      <c r="B204" s="198"/>
      <c r="C204" s="199"/>
      <c r="D204" s="200" t="s">
        <v>70</v>
      </c>
      <c r="E204" s="212" t="s">
        <v>345</v>
      </c>
      <c r="F204" s="212" t="s">
        <v>346</v>
      </c>
      <c r="G204" s="199"/>
      <c r="H204" s="199"/>
      <c r="I204" s="202"/>
      <c r="J204" s="213">
        <f>BK204</f>
        <v>0</v>
      </c>
      <c r="K204" s="199"/>
      <c r="L204" s="204"/>
      <c r="M204" s="205"/>
      <c r="N204" s="206"/>
      <c r="O204" s="206"/>
      <c r="P204" s="207">
        <f>SUM(P205:P206)</f>
        <v>0</v>
      </c>
      <c r="Q204" s="206"/>
      <c r="R204" s="207">
        <f>SUM(R205:R206)</f>
        <v>0</v>
      </c>
      <c r="S204" s="206"/>
      <c r="T204" s="208">
        <f>SUM(T205:T206)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9" t="s">
        <v>78</v>
      </c>
      <c r="AT204" s="210" t="s">
        <v>70</v>
      </c>
      <c r="AU204" s="210" t="s">
        <v>78</v>
      </c>
      <c r="AY204" s="209" t="s">
        <v>133</v>
      </c>
      <c r="BK204" s="211">
        <f>SUM(BK205:BK206)</f>
        <v>0</v>
      </c>
    </row>
    <row r="205" s="2" customFormat="1" ht="44.25" customHeight="1">
      <c r="A205" s="40"/>
      <c r="B205" s="41"/>
      <c r="C205" s="214" t="s">
        <v>674</v>
      </c>
      <c r="D205" s="214" t="s">
        <v>135</v>
      </c>
      <c r="E205" s="215" t="s">
        <v>675</v>
      </c>
      <c r="F205" s="216" t="s">
        <v>676</v>
      </c>
      <c r="G205" s="217" t="s">
        <v>187</v>
      </c>
      <c r="H205" s="218">
        <v>45.5</v>
      </c>
      <c r="I205" s="219"/>
      <c r="J205" s="220">
        <f>ROUND(I205*H205,2)</f>
        <v>0</v>
      </c>
      <c r="K205" s="216" t="s">
        <v>139</v>
      </c>
      <c r="L205" s="46"/>
      <c r="M205" s="221" t="s">
        <v>19</v>
      </c>
      <c r="N205" s="222" t="s">
        <v>42</v>
      </c>
      <c r="O205" s="86"/>
      <c r="P205" s="223">
        <f>O205*H205</f>
        <v>0</v>
      </c>
      <c r="Q205" s="223">
        <v>0</v>
      </c>
      <c r="R205" s="223">
        <f>Q205*H205</f>
        <v>0</v>
      </c>
      <c r="S205" s="223">
        <v>0</v>
      </c>
      <c r="T205" s="224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5" t="s">
        <v>140</v>
      </c>
      <c r="AT205" s="225" t="s">
        <v>135</v>
      </c>
      <c r="AU205" s="225" t="s">
        <v>80</v>
      </c>
      <c r="AY205" s="19" t="s">
        <v>133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9" t="s">
        <v>78</v>
      </c>
      <c r="BK205" s="226">
        <f>ROUND(I205*H205,2)</f>
        <v>0</v>
      </c>
      <c r="BL205" s="19" t="s">
        <v>140</v>
      </c>
      <c r="BM205" s="225" t="s">
        <v>677</v>
      </c>
    </row>
    <row r="206" s="2" customFormat="1">
      <c r="A206" s="40"/>
      <c r="B206" s="41"/>
      <c r="C206" s="42"/>
      <c r="D206" s="227" t="s">
        <v>142</v>
      </c>
      <c r="E206" s="42"/>
      <c r="F206" s="228" t="s">
        <v>678</v>
      </c>
      <c r="G206" s="42"/>
      <c r="H206" s="42"/>
      <c r="I206" s="229"/>
      <c r="J206" s="42"/>
      <c r="K206" s="42"/>
      <c r="L206" s="46"/>
      <c r="M206" s="230"/>
      <c r="N206" s="231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142</v>
      </c>
      <c r="AU206" s="19" t="s">
        <v>80</v>
      </c>
    </row>
    <row r="207" s="12" customFormat="1" ht="22.8" customHeight="1">
      <c r="A207" s="12"/>
      <c r="B207" s="198"/>
      <c r="C207" s="199"/>
      <c r="D207" s="200" t="s">
        <v>70</v>
      </c>
      <c r="E207" s="212" t="s">
        <v>373</v>
      </c>
      <c r="F207" s="212" t="s">
        <v>374</v>
      </c>
      <c r="G207" s="199"/>
      <c r="H207" s="199"/>
      <c r="I207" s="202"/>
      <c r="J207" s="213">
        <f>BK207</f>
        <v>0</v>
      </c>
      <c r="K207" s="199"/>
      <c r="L207" s="204"/>
      <c r="M207" s="205"/>
      <c r="N207" s="206"/>
      <c r="O207" s="206"/>
      <c r="P207" s="207">
        <f>SUM(P208:P209)</f>
        <v>0</v>
      </c>
      <c r="Q207" s="206"/>
      <c r="R207" s="207">
        <f>SUM(R208:R209)</f>
        <v>0</v>
      </c>
      <c r="S207" s="206"/>
      <c r="T207" s="208">
        <f>SUM(T208:T209)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9" t="s">
        <v>78</v>
      </c>
      <c r="AT207" s="210" t="s">
        <v>70</v>
      </c>
      <c r="AU207" s="210" t="s">
        <v>78</v>
      </c>
      <c r="AY207" s="209" t="s">
        <v>133</v>
      </c>
      <c r="BK207" s="211">
        <f>SUM(BK208:BK209)</f>
        <v>0</v>
      </c>
    </row>
    <row r="208" s="2" customFormat="1" ht="24.15" customHeight="1">
      <c r="A208" s="40"/>
      <c r="B208" s="41"/>
      <c r="C208" s="214" t="s">
        <v>679</v>
      </c>
      <c r="D208" s="214" t="s">
        <v>135</v>
      </c>
      <c r="E208" s="215" t="s">
        <v>680</v>
      </c>
      <c r="F208" s="216" t="s">
        <v>681</v>
      </c>
      <c r="G208" s="217" t="s">
        <v>187</v>
      </c>
      <c r="H208" s="218">
        <v>1.373</v>
      </c>
      <c r="I208" s="219"/>
      <c r="J208" s="220">
        <f>ROUND(I208*H208,2)</f>
        <v>0</v>
      </c>
      <c r="K208" s="216" t="s">
        <v>139</v>
      </c>
      <c r="L208" s="46"/>
      <c r="M208" s="221" t="s">
        <v>19</v>
      </c>
      <c r="N208" s="222" t="s">
        <v>42</v>
      </c>
      <c r="O208" s="86"/>
      <c r="P208" s="223">
        <f>O208*H208</f>
        <v>0</v>
      </c>
      <c r="Q208" s="223">
        <v>0</v>
      </c>
      <c r="R208" s="223">
        <f>Q208*H208</f>
        <v>0</v>
      </c>
      <c r="S208" s="223">
        <v>0</v>
      </c>
      <c r="T208" s="224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5" t="s">
        <v>140</v>
      </c>
      <c r="AT208" s="225" t="s">
        <v>135</v>
      </c>
      <c r="AU208" s="225" t="s">
        <v>80</v>
      </c>
      <c r="AY208" s="19" t="s">
        <v>133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9" t="s">
        <v>78</v>
      </c>
      <c r="BK208" s="226">
        <f>ROUND(I208*H208,2)</f>
        <v>0</v>
      </c>
      <c r="BL208" s="19" t="s">
        <v>140</v>
      </c>
      <c r="BM208" s="225" t="s">
        <v>682</v>
      </c>
    </row>
    <row r="209" s="2" customFormat="1">
      <c r="A209" s="40"/>
      <c r="B209" s="41"/>
      <c r="C209" s="42"/>
      <c r="D209" s="227" t="s">
        <v>142</v>
      </c>
      <c r="E209" s="42"/>
      <c r="F209" s="228" t="s">
        <v>683</v>
      </c>
      <c r="G209" s="42"/>
      <c r="H209" s="42"/>
      <c r="I209" s="229"/>
      <c r="J209" s="42"/>
      <c r="K209" s="42"/>
      <c r="L209" s="46"/>
      <c r="M209" s="266"/>
      <c r="N209" s="267"/>
      <c r="O209" s="268"/>
      <c r="P209" s="268"/>
      <c r="Q209" s="268"/>
      <c r="R209" s="268"/>
      <c r="S209" s="268"/>
      <c r="T209" s="269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142</v>
      </c>
      <c r="AU209" s="19" t="s">
        <v>80</v>
      </c>
    </row>
    <row r="210" s="2" customFormat="1" ht="6.96" customHeight="1">
      <c r="A210" s="40"/>
      <c r="B210" s="61"/>
      <c r="C210" s="62"/>
      <c r="D210" s="62"/>
      <c r="E210" s="62"/>
      <c r="F210" s="62"/>
      <c r="G210" s="62"/>
      <c r="H210" s="62"/>
      <c r="I210" s="62"/>
      <c r="J210" s="62"/>
      <c r="K210" s="62"/>
      <c r="L210" s="46"/>
      <c r="M210" s="40"/>
      <c r="O210" s="40"/>
      <c r="P210" s="40"/>
      <c r="Q210" s="40"/>
      <c r="R210" s="40"/>
      <c r="S210" s="40"/>
      <c r="T210" s="40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</row>
  </sheetData>
  <sheetProtection sheet="1" autoFilter="0" formatColumns="0" formatRows="0" objects="1" scenarios="1" spinCount="100000" saltValue="wGsDI8lc9DC2cVelYFJcoJ9cD9R5MMeam8nfrlzxQiOrM8lFHmFshWIIGwvFdTG5TRYsaG1IBy3hrTEUktQwgg==" hashValue="k9Dz+466zG9EMn/WOQSDxhtR5HtqAsYnkNJBel539HM7DZ6/K4nR95lZmF538MYjGRzqlXMrew3H1ZfRJoHNUg==" algorithmName="SHA-512" password="CC35"/>
  <autoFilter ref="C88:K2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4_01/111251102"/>
    <hyperlink ref="F95" r:id="rId2" display="https://podminky.urs.cz/item/CS_URS_2024_01/112101101"/>
    <hyperlink ref="F97" r:id="rId3" display="https://podminky.urs.cz/item/CS_URS_2024_01/112101102"/>
    <hyperlink ref="F99" r:id="rId4" display="https://podminky.urs.cz/item/CS_URS_2024_01/112251101"/>
    <hyperlink ref="F101" r:id="rId5" display="https://podminky.urs.cz/item/CS_URS_2024_01/112251102"/>
    <hyperlink ref="F103" r:id="rId6" display="https://podminky.urs.cz/item/CS_URS_2024_01/119005155"/>
    <hyperlink ref="F106" r:id="rId7" display="https://podminky.urs.cz/item/CS_URS_2024_01/162201401"/>
    <hyperlink ref="F108" r:id="rId8" display="https://podminky.urs.cz/item/CS_URS_2024_01/162201402"/>
    <hyperlink ref="F110" r:id="rId9" display="https://podminky.urs.cz/item/CS_URS_2024_01/162201411"/>
    <hyperlink ref="F112" r:id="rId10" display="https://podminky.urs.cz/item/CS_URS_2024_01/162201412"/>
    <hyperlink ref="F114" r:id="rId11" display="https://podminky.urs.cz/item/CS_URS_2024_01/162201421"/>
    <hyperlink ref="F116" r:id="rId12" display="https://podminky.urs.cz/item/CS_URS_2024_01/162201422"/>
    <hyperlink ref="F118" r:id="rId13" display="https://podminky.urs.cz/item/CS_URS_2024_01/162301501"/>
    <hyperlink ref="F120" r:id="rId14" display="https://podminky.urs.cz/item/CS_URS_2024_01/162301931"/>
    <hyperlink ref="F124" r:id="rId15" display="https://podminky.urs.cz/item/CS_URS_2024_01/162301932"/>
    <hyperlink ref="F128" r:id="rId16" display="https://podminky.urs.cz/item/CS_URS_2024_01/162301951"/>
    <hyperlink ref="F132" r:id="rId17" display="https://podminky.urs.cz/item/CS_URS_2024_01/162301952"/>
    <hyperlink ref="F136" r:id="rId18" display="https://podminky.urs.cz/item/CS_URS_2024_01/162301971"/>
    <hyperlink ref="F140" r:id="rId19" display="https://podminky.urs.cz/item/CS_URS_2024_01/162301972"/>
    <hyperlink ref="F144" r:id="rId20" display="https://podminky.urs.cz/item/CS_URS_2024_01/162751117"/>
    <hyperlink ref="F149" r:id="rId21" display="https://podminky.urs.cz/item/CS_URS_2024_01/167151111"/>
    <hyperlink ref="F151" r:id="rId22" display="https://podminky.urs.cz/item/CS_URS_2024_01/171201231"/>
    <hyperlink ref="F155" r:id="rId23" display="https://podminky.urs.cz/item/CS_URS_2024_01/171251201"/>
    <hyperlink ref="F157" r:id="rId24" display="https://podminky.urs.cz/item/CS_URS_2024_01/183101321"/>
    <hyperlink ref="F162" r:id="rId25" display="https://podminky.urs.cz/item/CS_URS_2024_01/184102115"/>
    <hyperlink ref="F166" r:id="rId26" display="https://podminky.urs.cz/item/CS_URS_2024_01/184215132"/>
    <hyperlink ref="F170" r:id="rId27" display="https://podminky.urs.cz/item/CS_URS_2024_01/184501121"/>
    <hyperlink ref="F173" r:id="rId28" display="https://podminky.urs.cz/item/CS_URS_2024_01/184801121"/>
    <hyperlink ref="F179" r:id="rId29" display="https://podminky.urs.cz/item/CS_URS_2024_01/184818112"/>
    <hyperlink ref="F181" r:id="rId30" display="https://podminky.urs.cz/item/CS_URS_2024_01/184851512"/>
    <hyperlink ref="F183" r:id="rId31" display="https://podminky.urs.cz/item/CS_URS_2024_01/184911111"/>
    <hyperlink ref="F185" r:id="rId32" display="https://podminky.urs.cz/item/CS_URS_2024_01/184911421"/>
    <hyperlink ref="F189" r:id="rId33" display="https://podminky.urs.cz/item/CS_URS_2024_01/185802114"/>
    <hyperlink ref="F196" r:id="rId34" display="https://podminky.urs.cz/item/CS_URS_2024_01/185804311"/>
    <hyperlink ref="F200" r:id="rId35" display="https://podminky.urs.cz/item/CS_URS_2024_01/185851121"/>
    <hyperlink ref="F202" r:id="rId36" display="https://podminky.urs.cz/item/CS_URS_2024_01/185851129"/>
    <hyperlink ref="F206" r:id="rId37" display="https://podminky.urs.cz/item/CS_URS_2024_01/997221858"/>
    <hyperlink ref="F209" r:id="rId38" display="https://podminky.urs.cz/item/CS_URS_2024_01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9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97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80</v>
      </c>
    </row>
    <row r="4" s="1" customFormat="1" ht="24.96" customHeight="1">
      <c r="B4" s="22"/>
      <c r="D4" s="142" t="s">
        <v>101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Propojovací stezka u Vrbického jezera</v>
      </c>
      <c r="F7" s="144"/>
      <c r="G7" s="144"/>
      <c r="H7" s="144"/>
      <c r="L7" s="22"/>
    </row>
    <row r="8" s="1" customFormat="1" ht="12" customHeight="1">
      <c r="B8" s="22"/>
      <c r="D8" s="144" t="s">
        <v>102</v>
      </c>
      <c r="L8" s="22"/>
    </row>
    <row r="9" s="2" customFormat="1" ht="16.5" customHeight="1">
      <c r="A9" s="40"/>
      <c r="B9" s="46"/>
      <c r="C9" s="40"/>
      <c r="D9" s="40"/>
      <c r="E9" s="145" t="s">
        <v>496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396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684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8. 2. 2024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32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35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71.25" customHeight="1">
      <c r="A29" s="149"/>
      <c r="B29" s="150"/>
      <c r="C29" s="149"/>
      <c r="D29" s="149"/>
      <c r="E29" s="151" t="s">
        <v>36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37</v>
      </c>
      <c r="E32" s="40"/>
      <c r="F32" s="40"/>
      <c r="G32" s="40"/>
      <c r="H32" s="40"/>
      <c r="I32" s="40"/>
      <c r="J32" s="155">
        <f>ROUND(J88,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39</v>
      </c>
      <c r="G34" s="40"/>
      <c r="H34" s="40"/>
      <c r="I34" s="156" t="s">
        <v>38</v>
      </c>
      <c r="J34" s="156" t="s">
        <v>40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41</v>
      </c>
      <c r="E35" s="144" t="s">
        <v>42</v>
      </c>
      <c r="F35" s="158">
        <f>ROUND((SUM(BE88:BE127)),  2)</f>
        <v>0</v>
      </c>
      <c r="G35" s="40"/>
      <c r="H35" s="40"/>
      <c r="I35" s="159">
        <v>0.20999999999999999</v>
      </c>
      <c r="J35" s="158">
        <f>ROUND(((SUM(BE88:BE127))*I35),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43</v>
      </c>
      <c r="F36" s="158">
        <f>ROUND((SUM(BF88:BF127)),  2)</f>
        <v>0</v>
      </c>
      <c r="G36" s="40"/>
      <c r="H36" s="40"/>
      <c r="I36" s="159">
        <v>0.12</v>
      </c>
      <c r="J36" s="158">
        <f>ROUND(((SUM(BF88:BF127))*I36),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ROUND((SUM(BG88:BG127)),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45</v>
      </c>
      <c r="F38" s="158">
        <f>ROUND((SUM(BH88:BH127)),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46</v>
      </c>
      <c r="F39" s="158">
        <f>ROUND((SUM(BI88:BI127)),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104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Propojovací stezka u Vrbického jezera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496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396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801.2 - Dokončovací péče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k. ú. Pudlov</v>
      </c>
      <c r="G56" s="42"/>
      <c r="H56" s="42"/>
      <c r="I56" s="34" t="s">
        <v>23</v>
      </c>
      <c r="J56" s="74" t="str">
        <f>IF(J14="","",J14)</f>
        <v>8. 2. 2024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Město Bohumín, Masarykova 158, Bohumín 735 8</v>
      </c>
      <c r="G58" s="42"/>
      <c r="H58" s="42"/>
      <c r="I58" s="34" t="s">
        <v>31</v>
      </c>
      <c r="J58" s="38" t="str">
        <f>E23</f>
        <v>INCA spol. s 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INCA spol. s 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105</v>
      </c>
      <c r="D61" s="173"/>
      <c r="E61" s="173"/>
      <c r="F61" s="173"/>
      <c r="G61" s="173"/>
      <c r="H61" s="173"/>
      <c r="I61" s="173"/>
      <c r="J61" s="174" t="s">
        <v>106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69</v>
      </c>
      <c r="D63" s="42"/>
      <c r="E63" s="42"/>
      <c r="F63" s="42"/>
      <c r="G63" s="42"/>
      <c r="H63" s="42"/>
      <c r="I63" s="42"/>
      <c r="J63" s="104">
        <f>J88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107</v>
      </c>
    </row>
    <row r="64" s="9" customFormat="1" ht="24.96" customHeight="1">
      <c r="A64" s="9"/>
      <c r="B64" s="176"/>
      <c r="C64" s="177"/>
      <c r="D64" s="178" t="s">
        <v>108</v>
      </c>
      <c r="E64" s="179"/>
      <c r="F64" s="179"/>
      <c r="G64" s="179"/>
      <c r="H64" s="179"/>
      <c r="I64" s="179"/>
      <c r="J64" s="180">
        <f>J89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109</v>
      </c>
      <c r="E65" s="184"/>
      <c r="F65" s="184"/>
      <c r="G65" s="184"/>
      <c r="H65" s="184"/>
      <c r="I65" s="184"/>
      <c r="J65" s="185">
        <f>J90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115</v>
      </c>
      <c r="E66" s="184"/>
      <c r="F66" s="184"/>
      <c r="G66" s="184"/>
      <c r="H66" s="184"/>
      <c r="I66" s="184"/>
      <c r="J66" s="185">
        <f>J125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118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71" t="str">
        <f>E7</f>
        <v>Propojovací stezka u Vrbického jezera</v>
      </c>
      <c r="F76" s="34"/>
      <c r="G76" s="34"/>
      <c r="H76" s="34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1" customFormat="1" ht="12" customHeight="1">
      <c r="B77" s="23"/>
      <c r="C77" s="34" t="s">
        <v>102</v>
      </c>
      <c r="D77" s="24"/>
      <c r="E77" s="24"/>
      <c r="F77" s="24"/>
      <c r="G77" s="24"/>
      <c r="H77" s="24"/>
      <c r="I77" s="24"/>
      <c r="J77" s="24"/>
      <c r="K77" s="24"/>
      <c r="L77" s="22"/>
    </row>
    <row r="78" s="2" customFormat="1" ht="16.5" customHeight="1">
      <c r="A78" s="40"/>
      <c r="B78" s="41"/>
      <c r="C78" s="42"/>
      <c r="D78" s="42"/>
      <c r="E78" s="171" t="s">
        <v>496</v>
      </c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396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E11</f>
        <v>SO 801.2 - Dokončovací péče</v>
      </c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F14</f>
        <v>k. ú. Pudlov</v>
      </c>
      <c r="G82" s="42"/>
      <c r="H82" s="42"/>
      <c r="I82" s="34" t="s">
        <v>23</v>
      </c>
      <c r="J82" s="74" t="str">
        <f>IF(J14="","",J14)</f>
        <v>8. 2. 2024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25</v>
      </c>
      <c r="D84" s="42"/>
      <c r="E84" s="42"/>
      <c r="F84" s="29" t="str">
        <f>E17</f>
        <v>Město Bohumín, Masarykova 158, Bohumín 735 8</v>
      </c>
      <c r="G84" s="42"/>
      <c r="H84" s="42"/>
      <c r="I84" s="34" t="s">
        <v>31</v>
      </c>
      <c r="J84" s="38" t="str">
        <f>E23</f>
        <v>INCA spol. s r.o.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29</v>
      </c>
      <c r="D85" s="42"/>
      <c r="E85" s="42"/>
      <c r="F85" s="29" t="str">
        <f>IF(E20="","",E20)</f>
        <v>Vyplň údaj</v>
      </c>
      <c r="G85" s="42"/>
      <c r="H85" s="42"/>
      <c r="I85" s="34" t="s">
        <v>34</v>
      </c>
      <c r="J85" s="38" t="str">
        <f>E26</f>
        <v>INCA spol. s r.o.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87"/>
      <c r="B87" s="188"/>
      <c r="C87" s="189" t="s">
        <v>119</v>
      </c>
      <c r="D87" s="190" t="s">
        <v>56</v>
      </c>
      <c r="E87" s="190" t="s">
        <v>52</v>
      </c>
      <c r="F87" s="190" t="s">
        <v>53</v>
      </c>
      <c r="G87" s="190" t="s">
        <v>120</v>
      </c>
      <c r="H87" s="190" t="s">
        <v>121</v>
      </c>
      <c r="I87" s="190" t="s">
        <v>122</v>
      </c>
      <c r="J87" s="190" t="s">
        <v>106</v>
      </c>
      <c r="K87" s="191" t="s">
        <v>123</v>
      </c>
      <c r="L87" s="192"/>
      <c r="M87" s="94" t="s">
        <v>19</v>
      </c>
      <c r="N87" s="95" t="s">
        <v>41</v>
      </c>
      <c r="O87" s="95" t="s">
        <v>124</v>
      </c>
      <c r="P87" s="95" t="s">
        <v>125</v>
      </c>
      <c r="Q87" s="95" t="s">
        <v>126</v>
      </c>
      <c r="R87" s="95" t="s">
        <v>127</v>
      </c>
      <c r="S87" s="95" t="s">
        <v>128</v>
      </c>
      <c r="T87" s="96" t="s">
        <v>129</v>
      </c>
      <c r="U87" s="187"/>
      <c r="V87" s="187"/>
      <c r="W87" s="187"/>
      <c r="X87" s="187"/>
      <c r="Y87" s="187"/>
      <c r="Z87" s="187"/>
      <c r="AA87" s="187"/>
      <c r="AB87" s="187"/>
      <c r="AC87" s="187"/>
      <c r="AD87" s="187"/>
      <c r="AE87" s="187"/>
    </row>
    <row r="88" s="2" customFormat="1" ht="22.8" customHeight="1">
      <c r="A88" s="40"/>
      <c r="B88" s="41"/>
      <c r="C88" s="101" t="s">
        <v>130</v>
      </c>
      <c r="D88" s="42"/>
      <c r="E88" s="42"/>
      <c r="F88" s="42"/>
      <c r="G88" s="42"/>
      <c r="H88" s="42"/>
      <c r="I88" s="42"/>
      <c r="J88" s="193">
        <f>BK88</f>
        <v>0</v>
      </c>
      <c r="K88" s="42"/>
      <c r="L88" s="46"/>
      <c r="M88" s="97"/>
      <c r="N88" s="194"/>
      <c r="O88" s="98"/>
      <c r="P88" s="195">
        <f>P89</f>
        <v>0</v>
      </c>
      <c r="Q88" s="98"/>
      <c r="R88" s="195">
        <f>R89</f>
        <v>0.44653000000000009</v>
      </c>
      <c r="S88" s="98"/>
      <c r="T88" s="196">
        <f>T89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70</v>
      </c>
      <c r="AU88" s="19" t="s">
        <v>107</v>
      </c>
      <c r="BK88" s="197">
        <f>BK89</f>
        <v>0</v>
      </c>
    </row>
    <row r="89" s="12" customFormat="1" ht="25.92" customHeight="1">
      <c r="A89" s="12"/>
      <c r="B89" s="198"/>
      <c r="C89" s="199"/>
      <c r="D89" s="200" t="s">
        <v>70</v>
      </c>
      <c r="E89" s="201" t="s">
        <v>131</v>
      </c>
      <c r="F89" s="201" t="s">
        <v>132</v>
      </c>
      <c r="G89" s="199"/>
      <c r="H89" s="199"/>
      <c r="I89" s="202"/>
      <c r="J89" s="203">
        <f>BK89</f>
        <v>0</v>
      </c>
      <c r="K89" s="199"/>
      <c r="L89" s="204"/>
      <c r="M89" s="205"/>
      <c r="N89" s="206"/>
      <c r="O89" s="206"/>
      <c r="P89" s="207">
        <f>P90+P125</f>
        <v>0</v>
      </c>
      <c r="Q89" s="206"/>
      <c r="R89" s="207">
        <f>R90+R125</f>
        <v>0.44653000000000009</v>
      </c>
      <c r="S89" s="206"/>
      <c r="T89" s="208">
        <f>T90+T125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78</v>
      </c>
      <c r="AT89" s="210" t="s">
        <v>70</v>
      </c>
      <c r="AU89" s="210" t="s">
        <v>71</v>
      </c>
      <c r="AY89" s="209" t="s">
        <v>133</v>
      </c>
      <c r="BK89" s="211">
        <f>BK90+BK125</f>
        <v>0</v>
      </c>
    </row>
    <row r="90" s="12" customFormat="1" ht="22.8" customHeight="1">
      <c r="A90" s="12"/>
      <c r="B90" s="198"/>
      <c r="C90" s="199"/>
      <c r="D90" s="200" t="s">
        <v>70</v>
      </c>
      <c r="E90" s="212" t="s">
        <v>78</v>
      </c>
      <c r="F90" s="212" t="s">
        <v>134</v>
      </c>
      <c r="G90" s="199"/>
      <c r="H90" s="199"/>
      <c r="I90" s="202"/>
      <c r="J90" s="213">
        <f>BK90</f>
        <v>0</v>
      </c>
      <c r="K90" s="199"/>
      <c r="L90" s="204"/>
      <c r="M90" s="205"/>
      <c r="N90" s="206"/>
      <c r="O90" s="206"/>
      <c r="P90" s="207">
        <f>SUM(P91:P124)</f>
        <v>0</v>
      </c>
      <c r="Q90" s="206"/>
      <c r="R90" s="207">
        <f>SUM(R91:R124)</f>
        <v>0.44653000000000009</v>
      </c>
      <c r="S90" s="206"/>
      <c r="T90" s="208">
        <f>SUM(T91:T124)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78</v>
      </c>
      <c r="AT90" s="210" t="s">
        <v>70</v>
      </c>
      <c r="AU90" s="210" t="s">
        <v>78</v>
      </c>
      <c r="AY90" s="209" t="s">
        <v>133</v>
      </c>
      <c r="BK90" s="211">
        <f>SUM(BK91:BK124)</f>
        <v>0</v>
      </c>
    </row>
    <row r="91" s="2" customFormat="1" ht="24.15" customHeight="1">
      <c r="A91" s="40"/>
      <c r="B91" s="41"/>
      <c r="C91" s="214" t="s">
        <v>78</v>
      </c>
      <c r="D91" s="214" t="s">
        <v>135</v>
      </c>
      <c r="E91" s="215" t="s">
        <v>604</v>
      </c>
      <c r="F91" s="216" t="s">
        <v>605</v>
      </c>
      <c r="G91" s="217" t="s">
        <v>280</v>
      </c>
      <c r="H91" s="218">
        <v>25</v>
      </c>
      <c r="I91" s="219"/>
      <c r="J91" s="220">
        <f>ROUND(I91*H91,2)</f>
        <v>0</v>
      </c>
      <c r="K91" s="216" t="s">
        <v>139</v>
      </c>
      <c r="L91" s="46"/>
      <c r="M91" s="221" t="s">
        <v>19</v>
      </c>
      <c r="N91" s="222" t="s">
        <v>42</v>
      </c>
      <c r="O91" s="86"/>
      <c r="P91" s="223">
        <f>O91*H91</f>
        <v>0</v>
      </c>
      <c r="Q91" s="223">
        <v>5.3999999999999998E-05</v>
      </c>
      <c r="R91" s="223">
        <f>Q91*H91</f>
        <v>0.0013499999999999999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140</v>
      </c>
      <c r="AT91" s="225" t="s">
        <v>135</v>
      </c>
      <c r="AU91" s="225" t="s">
        <v>80</v>
      </c>
      <c r="AY91" s="19" t="s">
        <v>133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78</v>
      </c>
      <c r="BK91" s="226">
        <f>ROUND(I91*H91,2)</f>
        <v>0</v>
      </c>
      <c r="BL91" s="19" t="s">
        <v>140</v>
      </c>
      <c r="BM91" s="225" t="s">
        <v>685</v>
      </c>
    </row>
    <row r="92" s="2" customFormat="1">
      <c r="A92" s="40"/>
      <c r="B92" s="41"/>
      <c r="C92" s="42"/>
      <c r="D92" s="227" t="s">
        <v>142</v>
      </c>
      <c r="E92" s="42"/>
      <c r="F92" s="228" t="s">
        <v>607</v>
      </c>
      <c r="G92" s="42"/>
      <c r="H92" s="42"/>
      <c r="I92" s="229"/>
      <c r="J92" s="42"/>
      <c r="K92" s="42"/>
      <c r="L92" s="46"/>
      <c r="M92" s="230"/>
      <c r="N92" s="231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142</v>
      </c>
      <c r="AU92" s="19" t="s">
        <v>80</v>
      </c>
    </row>
    <row r="93" s="13" customFormat="1">
      <c r="A93" s="13"/>
      <c r="B93" s="234"/>
      <c r="C93" s="235"/>
      <c r="D93" s="232" t="s">
        <v>146</v>
      </c>
      <c r="E93" s="236" t="s">
        <v>19</v>
      </c>
      <c r="F93" s="237" t="s">
        <v>686</v>
      </c>
      <c r="G93" s="235"/>
      <c r="H93" s="238">
        <v>25</v>
      </c>
      <c r="I93" s="239"/>
      <c r="J93" s="235"/>
      <c r="K93" s="235"/>
      <c r="L93" s="240"/>
      <c r="M93" s="241"/>
      <c r="N93" s="242"/>
      <c r="O93" s="242"/>
      <c r="P93" s="242"/>
      <c r="Q93" s="242"/>
      <c r="R93" s="242"/>
      <c r="S93" s="242"/>
      <c r="T93" s="24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4" t="s">
        <v>146</v>
      </c>
      <c r="AU93" s="244" t="s">
        <v>80</v>
      </c>
      <c r="AV93" s="13" t="s">
        <v>80</v>
      </c>
      <c r="AW93" s="13" t="s">
        <v>33</v>
      </c>
      <c r="AX93" s="13" t="s">
        <v>78</v>
      </c>
      <c r="AY93" s="244" t="s">
        <v>133</v>
      </c>
    </row>
    <row r="94" s="2" customFormat="1" ht="21.75" customHeight="1">
      <c r="A94" s="40"/>
      <c r="B94" s="41"/>
      <c r="C94" s="256" t="s">
        <v>80</v>
      </c>
      <c r="D94" s="256" t="s">
        <v>205</v>
      </c>
      <c r="E94" s="257" t="s">
        <v>608</v>
      </c>
      <c r="F94" s="258" t="s">
        <v>609</v>
      </c>
      <c r="G94" s="259" t="s">
        <v>280</v>
      </c>
      <c r="H94" s="260">
        <v>75</v>
      </c>
      <c r="I94" s="261"/>
      <c r="J94" s="262">
        <f>ROUND(I94*H94,2)</f>
        <v>0</v>
      </c>
      <c r="K94" s="258" t="s">
        <v>139</v>
      </c>
      <c r="L94" s="263"/>
      <c r="M94" s="264" t="s">
        <v>19</v>
      </c>
      <c r="N94" s="265" t="s">
        <v>42</v>
      </c>
      <c r="O94" s="86"/>
      <c r="P94" s="223">
        <f>O94*H94</f>
        <v>0</v>
      </c>
      <c r="Q94" s="223">
        <v>0.0047200000000000002</v>
      </c>
      <c r="R94" s="223">
        <f>Q94*H94</f>
        <v>0.35400000000000004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184</v>
      </c>
      <c r="AT94" s="225" t="s">
        <v>205</v>
      </c>
      <c r="AU94" s="225" t="s">
        <v>80</v>
      </c>
      <c r="AY94" s="19" t="s">
        <v>133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78</v>
      </c>
      <c r="BK94" s="226">
        <f>ROUND(I94*H94,2)</f>
        <v>0</v>
      </c>
      <c r="BL94" s="19" t="s">
        <v>140</v>
      </c>
      <c r="BM94" s="225" t="s">
        <v>687</v>
      </c>
    </row>
    <row r="95" s="13" customFormat="1">
      <c r="A95" s="13"/>
      <c r="B95" s="234"/>
      <c r="C95" s="235"/>
      <c r="D95" s="232" t="s">
        <v>146</v>
      </c>
      <c r="E95" s="235"/>
      <c r="F95" s="237" t="s">
        <v>688</v>
      </c>
      <c r="G95" s="235"/>
      <c r="H95" s="238">
        <v>75</v>
      </c>
      <c r="I95" s="239"/>
      <c r="J95" s="235"/>
      <c r="K95" s="235"/>
      <c r="L95" s="240"/>
      <c r="M95" s="241"/>
      <c r="N95" s="242"/>
      <c r="O95" s="242"/>
      <c r="P95" s="242"/>
      <c r="Q95" s="242"/>
      <c r="R95" s="242"/>
      <c r="S95" s="242"/>
      <c r="T95" s="24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4" t="s">
        <v>146</v>
      </c>
      <c r="AU95" s="244" t="s">
        <v>80</v>
      </c>
      <c r="AV95" s="13" t="s">
        <v>80</v>
      </c>
      <c r="AW95" s="13" t="s">
        <v>4</v>
      </c>
      <c r="AX95" s="13" t="s">
        <v>78</v>
      </c>
      <c r="AY95" s="244" t="s">
        <v>133</v>
      </c>
    </row>
    <row r="96" s="2" customFormat="1" ht="33" customHeight="1">
      <c r="A96" s="40"/>
      <c r="B96" s="41"/>
      <c r="C96" s="214" t="s">
        <v>153</v>
      </c>
      <c r="D96" s="214" t="s">
        <v>135</v>
      </c>
      <c r="E96" s="215" t="s">
        <v>612</v>
      </c>
      <c r="F96" s="216" t="s">
        <v>613</v>
      </c>
      <c r="G96" s="217" t="s">
        <v>138</v>
      </c>
      <c r="H96" s="218">
        <v>100</v>
      </c>
      <c r="I96" s="219"/>
      <c r="J96" s="220">
        <f>ROUND(I96*H96,2)</f>
        <v>0</v>
      </c>
      <c r="K96" s="216" t="s">
        <v>139</v>
      </c>
      <c r="L96" s="46"/>
      <c r="M96" s="221" t="s">
        <v>19</v>
      </c>
      <c r="N96" s="222" t="s">
        <v>42</v>
      </c>
      <c r="O96" s="86"/>
      <c r="P96" s="223">
        <f>O96*H96</f>
        <v>0</v>
      </c>
      <c r="Q96" s="223">
        <v>0.00036000000000000002</v>
      </c>
      <c r="R96" s="223">
        <f>Q96*H96</f>
        <v>0.036000000000000004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140</v>
      </c>
      <c r="AT96" s="225" t="s">
        <v>135</v>
      </c>
      <c r="AU96" s="225" t="s">
        <v>80</v>
      </c>
      <c r="AY96" s="19" t="s">
        <v>133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78</v>
      </c>
      <c r="BK96" s="226">
        <f>ROUND(I96*H96,2)</f>
        <v>0</v>
      </c>
      <c r="BL96" s="19" t="s">
        <v>140</v>
      </c>
      <c r="BM96" s="225" t="s">
        <v>689</v>
      </c>
    </row>
    <row r="97" s="2" customFormat="1">
      <c r="A97" s="40"/>
      <c r="B97" s="41"/>
      <c r="C97" s="42"/>
      <c r="D97" s="227" t="s">
        <v>142</v>
      </c>
      <c r="E97" s="42"/>
      <c r="F97" s="228" t="s">
        <v>615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142</v>
      </c>
      <c r="AU97" s="19" t="s">
        <v>80</v>
      </c>
    </row>
    <row r="98" s="13" customFormat="1">
      <c r="A98" s="13"/>
      <c r="B98" s="234"/>
      <c r="C98" s="235"/>
      <c r="D98" s="232" t="s">
        <v>146</v>
      </c>
      <c r="E98" s="235"/>
      <c r="F98" s="237" t="s">
        <v>690</v>
      </c>
      <c r="G98" s="235"/>
      <c r="H98" s="238">
        <v>100</v>
      </c>
      <c r="I98" s="239"/>
      <c r="J98" s="235"/>
      <c r="K98" s="235"/>
      <c r="L98" s="240"/>
      <c r="M98" s="241"/>
      <c r="N98" s="242"/>
      <c r="O98" s="242"/>
      <c r="P98" s="242"/>
      <c r="Q98" s="242"/>
      <c r="R98" s="242"/>
      <c r="S98" s="242"/>
      <c r="T98" s="24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4" t="s">
        <v>146</v>
      </c>
      <c r="AU98" s="244" t="s">
        <v>80</v>
      </c>
      <c r="AV98" s="13" t="s">
        <v>80</v>
      </c>
      <c r="AW98" s="13" t="s">
        <v>4</v>
      </c>
      <c r="AX98" s="13" t="s">
        <v>78</v>
      </c>
      <c r="AY98" s="244" t="s">
        <v>133</v>
      </c>
    </row>
    <row r="99" s="2" customFormat="1" ht="24.15" customHeight="1">
      <c r="A99" s="40"/>
      <c r="B99" s="41"/>
      <c r="C99" s="214" t="s">
        <v>140</v>
      </c>
      <c r="D99" s="214" t="s">
        <v>135</v>
      </c>
      <c r="E99" s="215" t="s">
        <v>617</v>
      </c>
      <c r="F99" s="216" t="s">
        <v>618</v>
      </c>
      <c r="G99" s="217" t="s">
        <v>280</v>
      </c>
      <c r="H99" s="218">
        <v>10</v>
      </c>
      <c r="I99" s="219"/>
      <c r="J99" s="220">
        <f>ROUND(I99*H99,2)</f>
        <v>0</v>
      </c>
      <c r="K99" s="216" t="s">
        <v>139</v>
      </c>
      <c r="L99" s="46"/>
      <c r="M99" s="221" t="s">
        <v>19</v>
      </c>
      <c r="N99" s="222" t="s">
        <v>42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140</v>
      </c>
      <c r="AT99" s="225" t="s">
        <v>135</v>
      </c>
      <c r="AU99" s="225" t="s">
        <v>80</v>
      </c>
      <c r="AY99" s="19" t="s">
        <v>133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78</v>
      </c>
      <c r="BK99" s="226">
        <f>ROUND(I99*H99,2)</f>
        <v>0</v>
      </c>
      <c r="BL99" s="19" t="s">
        <v>140</v>
      </c>
      <c r="BM99" s="225" t="s">
        <v>691</v>
      </c>
    </row>
    <row r="100" s="2" customFormat="1">
      <c r="A100" s="40"/>
      <c r="B100" s="41"/>
      <c r="C100" s="42"/>
      <c r="D100" s="227" t="s">
        <v>142</v>
      </c>
      <c r="E100" s="42"/>
      <c r="F100" s="228" t="s">
        <v>620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142</v>
      </c>
      <c r="AU100" s="19" t="s">
        <v>80</v>
      </c>
    </row>
    <row r="101" s="13" customFormat="1">
      <c r="A101" s="13"/>
      <c r="B101" s="234"/>
      <c r="C101" s="235"/>
      <c r="D101" s="232" t="s">
        <v>146</v>
      </c>
      <c r="E101" s="236" t="s">
        <v>19</v>
      </c>
      <c r="F101" s="237" t="s">
        <v>692</v>
      </c>
      <c r="G101" s="235"/>
      <c r="H101" s="238">
        <v>10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4" t="s">
        <v>146</v>
      </c>
      <c r="AU101" s="244" t="s">
        <v>80</v>
      </c>
      <c r="AV101" s="13" t="s">
        <v>80</v>
      </c>
      <c r="AW101" s="13" t="s">
        <v>33</v>
      </c>
      <c r="AX101" s="13" t="s">
        <v>78</v>
      </c>
      <c r="AY101" s="244" t="s">
        <v>133</v>
      </c>
    </row>
    <row r="102" s="2" customFormat="1" ht="33" customHeight="1">
      <c r="A102" s="40"/>
      <c r="B102" s="41"/>
      <c r="C102" s="214" t="s">
        <v>165</v>
      </c>
      <c r="D102" s="214" t="s">
        <v>135</v>
      </c>
      <c r="E102" s="215" t="s">
        <v>631</v>
      </c>
      <c r="F102" s="216" t="s">
        <v>632</v>
      </c>
      <c r="G102" s="217" t="s">
        <v>280</v>
      </c>
      <c r="H102" s="218">
        <v>25</v>
      </c>
      <c r="I102" s="219"/>
      <c r="J102" s="220">
        <f>ROUND(I102*H102,2)</f>
        <v>0</v>
      </c>
      <c r="K102" s="216" t="s">
        <v>139</v>
      </c>
      <c r="L102" s="46"/>
      <c r="M102" s="221" t="s">
        <v>19</v>
      </c>
      <c r="N102" s="222" t="s">
        <v>42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140</v>
      </c>
      <c r="AT102" s="225" t="s">
        <v>135</v>
      </c>
      <c r="AU102" s="225" t="s">
        <v>80</v>
      </c>
      <c r="AY102" s="19" t="s">
        <v>133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78</v>
      </c>
      <c r="BK102" s="226">
        <f>ROUND(I102*H102,2)</f>
        <v>0</v>
      </c>
      <c r="BL102" s="19" t="s">
        <v>140</v>
      </c>
      <c r="BM102" s="225" t="s">
        <v>693</v>
      </c>
    </row>
    <row r="103" s="2" customFormat="1">
      <c r="A103" s="40"/>
      <c r="B103" s="41"/>
      <c r="C103" s="42"/>
      <c r="D103" s="227" t="s">
        <v>142</v>
      </c>
      <c r="E103" s="42"/>
      <c r="F103" s="228" t="s">
        <v>634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142</v>
      </c>
      <c r="AU103" s="19" t="s">
        <v>80</v>
      </c>
    </row>
    <row r="104" s="2" customFormat="1" ht="24.15" customHeight="1">
      <c r="A104" s="40"/>
      <c r="B104" s="41"/>
      <c r="C104" s="214" t="s">
        <v>171</v>
      </c>
      <c r="D104" s="214" t="s">
        <v>135</v>
      </c>
      <c r="E104" s="215" t="s">
        <v>635</v>
      </c>
      <c r="F104" s="216" t="s">
        <v>636</v>
      </c>
      <c r="G104" s="217" t="s">
        <v>280</v>
      </c>
      <c r="H104" s="218">
        <v>10</v>
      </c>
      <c r="I104" s="219"/>
      <c r="J104" s="220">
        <f>ROUND(I104*H104,2)</f>
        <v>0</v>
      </c>
      <c r="K104" s="216" t="s">
        <v>139</v>
      </c>
      <c r="L104" s="46"/>
      <c r="M104" s="221" t="s">
        <v>19</v>
      </c>
      <c r="N104" s="222" t="s">
        <v>42</v>
      </c>
      <c r="O104" s="86"/>
      <c r="P104" s="223">
        <f>O104*H104</f>
        <v>0</v>
      </c>
      <c r="Q104" s="223">
        <v>1.8E-05</v>
      </c>
      <c r="R104" s="223">
        <f>Q104*H104</f>
        <v>0.00018000000000000001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140</v>
      </c>
      <c r="AT104" s="225" t="s">
        <v>135</v>
      </c>
      <c r="AU104" s="225" t="s">
        <v>80</v>
      </c>
      <c r="AY104" s="19" t="s">
        <v>133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78</v>
      </c>
      <c r="BK104" s="226">
        <f>ROUND(I104*H104,2)</f>
        <v>0</v>
      </c>
      <c r="BL104" s="19" t="s">
        <v>140</v>
      </c>
      <c r="BM104" s="225" t="s">
        <v>694</v>
      </c>
    </row>
    <row r="105" s="2" customFormat="1">
      <c r="A105" s="40"/>
      <c r="B105" s="41"/>
      <c r="C105" s="42"/>
      <c r="D105" s="227" t="s">
        <v>142</v>
      </c>
      <c r="E105" s="42"/>
      <c r="F105" s="228" t="s">
        <v>638</v>
      </c>
      <c r="G105" s="42"/>
      <c r="H105" s="42"/>
      <c r="I105" s="229"/>
      <c r="J105" s="42"/>
      <c r="K105" s="42"/>
      <c r="L105" s="46"/>
      <c r="M105" s="230"/>
      <c r="N105" s="23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142</v>
      </c>
      <c r="AU105" s="19" t="s">
        <v>80</v>
      </c>
    </row>
    <row r="106" s="2" customFormat="1" ht="24.15" customHeight="1">
      <c r="A106" s="40"/>
      <c r="B106" s="41"/>
      <c r="C106" s="214" t="s">
        <v>179</v>
      </c>
      <c r="D106" s="214" t="s">
        <v>135</v>
      </c>
      <c r="E106" s="215" t="s">
        <v>639</v>
      </c>
      <c r="F106" s="216" t="s">
        <v>640</v>
      </c>
      <c r="G106" s="217" t="s">
        <v>138</v>
      </c>
      <c r="H106" s="218">
        <v>10</v>
      </c>
      <c r="I106" s="219"/>
      <c r="J106" s="220">
        <f>ROUND(I106*H106,2)</f>
        <v>0</v>
      </c>
      <c r="K106" s="216" t="s">
        <v>139</v>
      </c>
      <c r="L106" s="46"/>
      <c r="M106" s="221" t="s">
        <v>19</v>
      </c>
      <c r="N106" s="222" t="s">
        <v>42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140</v>
      </c>
      <c r="AT106" s="225" t="s">
        <v>135</v>
      </c>
      <c r="AU106" s="225" t="s">
        <v>80</v>
      </c>
      <c r="AY106" s="19" t="s">
        <v>133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78</v>
      </c>
      <c r="BK106" s="226">
        <f>ROUND(I106*H106,2)</f>
        <v>0</v>
      </c>
      <c r="BL106" s="19" t="s">
        <v>140</v>
      </c>
      <c r="BM106" s="225" t="s">
        <v>695</v>
      </c>
    </row>
    <row r="107" s="2" customFormat="1">
      <c r="A107" s="40"/>
      <c r="B107" s="41"/>
      <c r="C107" s="42"/>
      <c r="D107" s="227" t="s">
        <v>142</v>
      </c>
      <c r="E107" s="42"/>
      <c r="F107" s="228" t="s">
        <v>642</v>
      </c>
      <c r="G107" s="42"/>
      <c r="H107" s="42"/>
      <c r="I107" s="229"/>
      <c r="J107" s="42"/>
      <c r="K107" s="42"/>
      <c r="L107" s="46"/>
      <c r="M107" s="230"/>
      <c r="N107" s="23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142</v>
      </c>
      <c r="AU107" s="19" t="s">
        <v>80</v>
      </c>
    </row>
    <row r="108" s="2" customFormat="1" ht="16.5" customHeight="1">
      <c r="A108" s="40"/>
      <c r="B108" s="41"/>
      <c r="C108" s="256" t="s">
        <v>184</v>
      </c>
      <c r="D108" s="256" t="s">
        <v>205</v>
      </c>
      <c r="E108" s="257" t="s">
        <v>643</v>
      </c>
      <c r="F108" s="258" t="s">
        <v>644</v>
      </c>
      <c r="G108" s="259" t="s">
        <v>161</v>
      </c>
      <c r="H108" s="260">
        <v>0.25</v>
      </c>
      <c r="I108" s="261"/>
      <c r="J108" s="262">
        <f>ROUND(I108*H108,2)</f>
        <v>0</v>
      </c>
      <c r="K108" s="258" t="s">
        <v>139</v>
      </c>
      <c r="L108" s="263"/>
      <c r="M108" s="264" t="s">
        <v>19</v>
      </c>
      <c r="N108" s="265" t="s">
        <v>42</v>
      </c>
      <c r="O108" s="86"/>
      <c r="P108" s="223">
        <f>O108*H108</f>
        <v>0</v>
      </c>
      <c r="Q108" s="223">
        <v>0.20000000000000001</v>
      </c>
      <c r="R108" s="223">
        <f>Q108*H108</f>
        <v>0.050000000000000003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184</v>
      </c>
      <c r="AT108" s="225" t="s">
        <v>205</v>
      </c>
      <c r="AU108" s="225" t="s">
        <v>80</v>
      </c>
      <c r="AY108" s="19" t="s">
        <v>133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78</v>
      </c>
      <c r="BK108" s="226">
        <f>ROUND(I108*H108,2)</f>
        <v>0</v>
      </c>
      <c r="BL108" s="19" t="s">
        <v>140</v>
      </c>
      <c r="BM108" s="225" t="s">
        <v>696</v>
      </c>
    </row>
    <row r="109" s="13" customFormat="1">
      <c r="A109" s="13"/>
      <c r="B109" s="234"/>
      <c r="C109" s="235"/>
      <c r="D109" s="232" t="s">
        <v>146</v>
      </c>
      <c r="E109" s="235"/>
      <c r="F109" s="237" t="s">
        <v>697</v>
      </c>
      <c r="G109" s="235"/>
      <c r="H109" s="238">
        <v>0.25</v>
      </c>
      <c r="I109" s="239"/>
      <c r="J109" s="235"/>
      <c r="K109" s="235"/>
      <c r="L109" s="240"/>
      <c r="M109" s="241"/>
      <c r="N109" s="242"/>
      <c r="O109" s="242"/>
      <c r="P109" s="242"/>
      <c r="Q109" s="242"/>
      <c r="R109" s="242"/>
      <c r="S109" s="242"/>
      <c r="T109" s="24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4" t="s">
        <v>146</v>
      </c>
      <c r="AU109" s="244" t="s">
        <v>80</v>
      </c>
      <c r="AV109" s="13" t="s">
        <v>80</v>
      </c>
      <c r="AW109" s="13" t="s">
        <v>4</v>
      </c>
      <c r="AX109" s="13" t="s">
        <v>78</v>
      </c>
      <c r="AY109" s="244" t="s">
        <v>133</v>
      </c>
    </row>
    <row r="110" s="2" customFormat="1" ht="37.8" customHeight="1">
      <c r="A110" s="40"/>
      <c r="B110" s="41"/>
      <c r="C110" s="214" t="s">
        <v>192</v>
      </c>
      <c r="D110" s="214" t="s">
        <v>135</v>
      </c>
      <c r="E110" s="215" t="s">
        <v>647</v>
      </c>
      <c r="F110" s="216" t="s">
        <v>648</v>
      </c>
      <c r="G110" s="217" t="s">
        <v>187</v>
      </c>
      <c r="H110" s="218">
        <v>0.0030000000000000001</v>
      </c>
      <c r="I110" s="219"/>
      <c r="J110" s="220">
        <f>ROUND(I110*H110,2)</f>
        <v>0</v>
      </c>
      <c r="K110" s="216" t="s">
        <v>139</v>
      </c>
      <c r="L110" s="46"/>
      <c r="M110" s="221" t="s">
        <v>19</v>
      </c>
      <c r="N110" s="222" t="s">
        <v>42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140</v>
      </c>
      <c r="AT110" s="225" t="s">
        <v>135</v>
      </c>
      <c r="AU110" s="225" t="s">
        <v>80</v>
      </c>
      <c r="AY110" s="19" t="s">
        <v>133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78</v>
      </c>
      <c r="BK110" s="226">
        <f>ROUND(I110*H110,2)</f>
        <v>0</v>
      </c>
      <c r="BL110" s="19" t="s">
        <v>140</v>
      </c>
      <c r="BM110" s="225" t="s">
        <v>698</v>
      </c>
    </row>
    <row r="111" s="2" customFormat="1">
      <c r="A111" s="40"/>
      <c r="B111" s="41"/>
      <c r="C111" s="42"/>
      <c r="D111" s="227" t="s">
        <v>142</v>
      </c>
      <c r="E111" s="42"/>
      <c r="F111" s="228" t="s">
        <v>650</v>
      </c>
      <c r="G111" s="42"/>
      <c r="H111" s="42"/>
      <c r="I111" s="229"/>
      <c r="J111" s="42"/>
      <c r="K111" s="42"/>
      <c r="L111" s="46"/>
      <c r="M111" s="230"/>
      <c r="N111" s="23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142</v>
      </c>
      <c r="AU111" s="19" t="s">
        <v>80</v>
      </c>
    </row>
    <row r="112" s="13" customFormat="1">
      <c r="A112" s="13"/>
      <c r="B112" s="234"/>
      <c r="C112" s="235"/>
      <c r="D112" s="232" t="s">
        <v>146</v>
      </c>
      <c r="E112" s="236" t="s">
        <v>19</v>
      </c>
      <c r="F112" s="237" t="s">
        <v>699</v>
      </c>
      <c r="G112" s="235"/>
      <c r="H112" s="238">
        <v>2.5</v>
      </c>
      <c r="I112" s="239"/>
      <c r="J112" s="235"/>
      <c r="K112" s="235"/>
      <c r="L112" s="240"/>
      <c r="M112" s="241"/>
      <c r="N112" s="242"/>
      <c r="O112" s="242"/>
      <c r="P112" s="242"/>
      <c r="Q112" s="242"/>
      <c r="R112" s="242"/>
      <c r="S112" s="242"/>
      <c r="T112" s="24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4" t="s">
        <v>146</v>
      </c>
      <c r="AU112" s="244" t="s">
        <v>80</v>
      </c>
      <c r="AV112" s="13" t="s">
        <v>80</v>
      </c>
      <c r="AW112" s="13" t="s">
        <v>33</v>
      </c>
      <c r="AX112" s="13" t="s">
        <v>78</v>
      </c>
      <c r="AY112" s="244" t="s">
        <v>133</v>
      </c>
    </row>
    <row r="113" s="13" customFormat="1">
      <c r="A113" s="13"/>
      <c r="B113" s="234"/>
      <c r="C113" s="235"/>
      <c r="D113" s="232" t="s">
        <v>146</v>
      </c>
      <c r="E113" s="235"/>
      <c r="F113" s="237" t="s">
        <v>700</v>
      </c>
      <c r="G113" s="235"/>
      <c r="H113" s="238">
        <v>0.0030000000000000001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4" t="s">
        <v>146</v>
      </c>
      <c r="AU113" s="244" t="s">
        <v>80</v>
      </c>
      <c r="AV113" s="13" t="s">
        <v>80</v>
      </c>
      <c r="AW113" s="13" t="s">
        <v>4</v>
      </c>
      <c r="AX113" s="13" t="s">
        <v>78</v>
      </c>
      <c r="AY113" s="244" t="s">
        <v>133</v>
      </c>
    </row>
    <row r="114" s="2" customFormat="1" ht="16.5" customHeight="1">
      <c r="A114" s="40"/>
      <c r="B114" s="41"/>
      <c r="C114" s="256" t="s">
        <v>197</v>
      </c>
      <c r="D114" s="256" t="s">
        <v>205</v>
      </c>
      <c r="E114" s="257" t="s">
        <v>653</v>
      </c>
      <c r="F114" s="258" t="s">
        <v>654</v>
      </c>
      <c r="G114" s="259" t="s">
        <v>235</v>
      </c>
      <c r="H114" s="260">
        <v>2.5</v>
      </c>
      <c r="I114" s="261"/>
      <c r="J114" s="262">
        <f>ROUND(I114*H114,2)</f>
        <v>0</v>
      </c>
      <c r="K114" s="258" t="s">
        <v>602</v>
      </c>
      <c r="L114" s="263"/>
      <c r="M114" s="264" t="s">
        <v>19</v>
      </c>
      <c r="N114" s="265" t="s">
        <v>42</v>
      </c>
      <c r="O114" s="86"/>
      <c r="P114" s="223">
        <f>O114*H114</f>
        <v>0</v>
      </c>
      <c r="Q114" s="223">
        <v>0.001</v>
      </c>
      <c r="R114" s="223">
        <f>Q114*H114</f>
        <v>0.0025000000000000001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184</v>
      </c>
      <c r="AT114" s="225" t="s">
        <v>205</v>
      </c>
      <c r="AU114" s="225" t="s">
        <v>80</v>
      </c>
      <c r="AY114" s="19" t="s">
        <v>133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78</v>
      </c>
      <c r="BK114" s="226">
        <f>ROUND(I114*H114,2)</f>
        <v>0</v>
      </c>
      <c r="BL114" s="19" t="s">
        <v>140</v>
      </c>
      <c r="BM114" s="225" t="s">
        <v>701</v>
      </c>
    </row>
    <row r="115" s="2" customFormat="1">
      <c r="A115" s="40"/>
      <c r="B115" s="41"/>
      <c r="C115" s="42"/>
      <c r="D115" s="232" t="s">
        <v>144</v>
      </c>
      <c r="E115" s="42"/>
      <c r="F115" s="233" t="s">
        <v>656</v>
      </c>
      <c r="G115" s="42"/>
      <c r="H115" s="42"/>
      <c r="I115" s="229"/>
      <c r="J115" s="42"/>
      <c r="K115" s="42"/>
      <c r="L115" s="46"/>
      <c r="M115" s="230"/>
      <c r="N115" s="231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144</v>
      </c>
      <c r="AU115" s="19" t="s">
        <v>80</v>
      </c>
    </row>
    <row r="116" s="2" customFormat="1" ht="16.5" customHeight="1">
      <c r="A116" s="40"/>
      <c r="B116" s="41"/>
      <c r="C116" s="256" t="s">
        <v>204</v>
      </c>
      <c r="D116" s="256" t="s">
        <v>205</v>
      </c>
      <c r="E116" s="257" t="s">
        <v>657</v>
      </c>
      <c r="F116" s="258" t="s">
        <v>658</v>
      </c>
      <c r="G116" s="259" t="s">
        <v>235</v>
      </c>
      <c r="H116" s="260">
        <v>2.5</v>
      </c>
      <c r="I116" s="261"/>
      <c r="J116" s="262">
        <f>ROUND(I116*H116,2)</f>
        <v>0</v>
      </c>
      <c r="K116" s="258" t="s">
        <v>602</v>
      </c>
      <c r="L116" s="263"/>
      <c r="M116" s="264" t="s">
        <v>19</v>
      </c>
      <c r="N116" s="265" t="s">
        <v>42</v>
      </c>
      <c r="O116" s="86"/>
      <c r="P116" s="223">
        <f>O116*H116</f>
        <v>0</v>
      </c>
      <c r="Q116" s="223">
        <v>0.001</v>
      </c>
      <c r="R116" s="223">
        <f>Q116*H116</f>
        <v>0.0025000000000000001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184</v>
      </c>
      <c r="AT116" s="225" t="s">
        <v>205</v>
      </c>
      <c r="AU116" s="225" t="s">
        <v>80</v>
      </c>
      <c r="AY116" s="19" t="s">
        <v>133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78</v>
      </c>
      <c r="BK116" s="226">
        <f>ROUND(I116*H116,2)</f>
        <v>0</v>
      </c>
      <c r="BL116" s="19" t="s">
        <v>140</v>
      </c>
      <c r="BM116" s="225" t="s">
        <v>702</v>
      </c>
    </row>
    <row r="117" s="2" customFormat="1" ht="21.75" customHeight="1">
      <c r="A117" s="40"/>
      <c r="B117" s="41"/>
      <c r="C117" s="214" t="s">
        <v>8</v>
      </c>
      <c r="D117" s="214" t="s">
        <v>135</v>
      </c>
      <c r="E117" s="215" t="s">
        <v>660</v>
      </c>
      <c r="F117" s="216" t="s">
        <v>661</v>
      </c>
      <c r="G117" s="217" t="s">
        <v>161</v>
      </c>
      <c r="H117" s="218">
        <v>2</v>
      </c>
      <c r="I117" s="219"/>
      <c r="J117" s="220">
        <f>ROUND(I117*H117,2)</f>
        <v>0</v>
      </c>
      <c r="K117" s="216" t="s">
        <v>139</v>
      </c>
      <c r="L117" s="46"/>
      <c r="M117" s="221" t="s">
        <v>19</v>
      </c>
      <c r="N117" s="222" t="s">
        <v>42</v>
      </c>
      <c r="O117" s="86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140</v>
      </c>
      <c r="AT117" s="225" t="s">
        <v>135</v>
      </c>
      <c r="AU117" s="225" t="s">
        <v>80</v>
      </c>
      <c r="AY117" s="19" t="s">
        <v>133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78</v>
      </c>
      <c r="BK117" s="226">
        <f>ROUND(I117*H117,2)</f>
        <v>0</v>
      </c>
      <c r="BL117" s="19" t="s">
        <v>140</v>
      </c>
      <c r="BM117" s="225" t="s">
        <v>703</v>
      </c>
    </row>
    <row r="118" s="2" customFormat="1">
      <c r="A118" s="40"/>
      <c r="B118" s="41"/>
      <c r="C118" s="42"/>
      <c r="D118" s="227" t="s">
        <v>142</v>
      </c>
      <c r="E118" s="42"/>
      <c r="F118" s="228" t="s">
        <v>663</v>
      </c>
      <c r="G118" s="42"/>
      <c r="H118" s="42"/>
      <c r="I118" s="229"/>
      <c r="J118" s="42"/>
      <c r="K118" s="42"/>
      <c r="L118" s="46"/>
      <c r="M118" s="230"/>
      <c r="N118" s="231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142</v>
      </c>
      <c r="AU118" s="19" t="s">
        <v>80</v>
      </c>
    </row>
    <row r="119" s="13" customFormat="1">
      <c r="A119" s="13"/>
      <c r="B119" s="234"/>
      <c r="C119" s="235"/>
      <c r="D119" s="232" t="s">
        <v>146</v>
      </c>
      <c r="E119" s="236" t="s">
        <v>19</v>
      </c>
      <c r="F119" s="237" t="s">
        <v>704</v>
      </c>
      <c r="G119" s="235"/>
      <c r="H119" s="238">
        <v>2</v>
      </c>
      <c r="I119" s="239"/>
      <c r="J119" s="235"/>
      <c r="K119" s="235"/>
      <c r="L119" s="240"/>
      <c r="M119" s="241"/>
      <c r="N119" s="242"/>
      <c r="O119" s="242"/>
      <c r="P119" s="242"/>
      <c r="Q119" s="242"/>
      <c r="R119" s="242"/>
      <c r="S119" s="242"/>
      <c r="T119" s="24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4" t="s">
        <v>146</v>
      </c>
      <c r="AU119" s="244" t="s">
        <v>80</v>
      </c>
      <c r="AV119" s="13" t="s">
        <v>80</v>
      </c>
      <c r="AW119" s="13" t="s">
        <v>33</v>
      </c>
      <c r="AX119" s="13" t="s">
        <v>78</v>
      </c>
      <c r="AY119" s="244" t="s">
        <v>133</v>
      </c>
    </row>
    <row r="120" s="2" customFormat="1" ht="21.75" customHeight="1">
      <c r="A120" s="40"/>
      <c r="B120" s="41"/>
      <c r="C120" s="214" t="s">
        <v>215</v>
      </c>
      <c r="D120" s="214" t="s">
        <v>135</v>
      </c>
      <c r="E120" s="215" t="s">
        <v>666</v>
      </c>
      <c r="F120" s="216" t="s">
        <v>667</v>
      </c>
      <c r="G120" s="217" t="s">
        <v>161</v>
      </c>
      <c r="H120" s="218">
        <v>2</v>
      </c>
      <c r="I120" s="219"/>
      <c r="J120" s="220">
        <f>ROUND(I120*H120,2)</f>
        <v>0</v>
      </c>
      <c r="K120" s="216" t="s">
        <v>139</v>
      </c>
      <c r="L120" s="46"/>
      <c r="M120" s="221" t="s">
        <v>19</v>
      </c>
      <c r="N120" s="222" t="s">
        <v>42</v>
      </c>
      <c r="O120" s="86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140</v>
      </c>
      <c r="AT120" s="225" t="s">
        <v>135</v>
      </c>
      <c r="AU120" s="225" t="s">
        <v>80</v>
      </c>
      <c r="AY120" s="19" t="s">
        <v>133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78</v>
      </c>
      <c r="BK120" s="226">
        <f>ROUND(I120*H120,2)</f>
        <v>0</v>
      </c>
      <c r="BL120" s="19" t="s">
        <v>140</v>
      </c>
      <c r="BM120" s="225" t="s">
        <v>705</v>
      </c>
    </row>
    <row r="121" s="2" customFormat="1">
      <c r="A121" s="40"/>
      <c r="B121" s="41"/>
      <c r="C121" s="42"/>
      <c r="D121" s="227" t="s">
        <v>142</v>
      </c>
      <c r="E121" s="42"/>
      <c r="F121" s="228" t="s">
        <v>669</v>
      </c>
      <c r="G121" s="42"/>
      <c r="H121" s="42"/>
      <c r="I121" s="229"/>
      <c r="J121" s="42"/>
      <c r="K121" s="42"/>
      <c r="L121" s="46"/>
      <c r="M121" s="230"/>
      <c r="N121" s="231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142</v>
      </c>
      <c r="AU121" s="19" t="s">
        <v>80</v>
      </c>
    </row>
    <row r="122" s="2" customFormat="1" ht="24.15" customHeight="1">
      <c r="A122" s="40"/>
      <c r="B122" s="41"/>
      <c r="C122" s="214" t="s">
        <v>220</v>
      </c>
      <c r="D122" s="214" t="s">
        <v>135</v>
      </c>
      <c r="E122" s="215" t="s">
        <v>670</v>
      </c>
      <c r="F122" s="216" t="s">
        <v>671</v>
      </c>
      <c r="G122" s="217" t="s">
        <v>161</v>
      </c>
      <c r="H122" s="218">
        <v>2</v>
      </c>
      <c r="I122" s="219"/>
      <c r="J122" s="220">
        <f>ROUND(I122*H122,2)</f>
        <v>0</v>
      </c>
      <c r="K122" s="216" t="s">
        <v>139</v>
      </c>
      <c r="L122" s="46"/>
      <c r="M122" s="221" t="s">
        <v>19</v>
      </c>
      <c r="N122" s="222" t="s">
        <v>42</v>
      </c>
      <c r="O122" s="86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140</v>
      </c>
      <c r="AT122" s="225" t="s">
        <v>135</v>
      </c>
      <c r="AU122" s="225" t="s">
        <v>80</v>
      </c>
      <c r="AY122" s="19" t="s">
        <v>133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78</v>
      </c>
      <c r="BK122" s="226">
        <f>ROUND(I122*H122,2)</f>
        <v>0</v>
      </c>
      <c r="BL122" s="19" t="s">
        <v>140</v>
      </c>
      <c r="BM122" s="225" t="s">
        <v>706</v>
      </c>
    </row>
    <row r="123" s="2" customFormat="1">
      <c r="A123" s="40"/>
      <c r="B123" s="41"/>
      <c r="C123" s="42"/>
      <c r="D123" s="227" t="s">
        <v>142</v>
      </c>
      <c r="E123" s="42"/>
      <c r="F123" s="228" t="s">
        <v>673</v>
      </c>
      <c r="G123" s="42"/>
      <c r="H123" s="42"/>
      <c r="I123" s="229"/>
      <c r="J123" s="42"/>
      <c r="K123" s="42"/>
      <c r="L123" s="46"/>
      <c r="M123" s="230"/>
      <c r="N123" s="231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142</v>
      </c>
      <c r="AU123" s="19" t="s">
        <v>80</v>
      </c>
    </row>
    <row r="124" s="2" customFormat="1">
      <c r="A124" s="40"/>
      <c r="B124" s="41"/>
      <c r="C124" s="42"/>
      <c r="D124" s="232" t="s">
        <v>144</v>
      </c>
      <c r="E124" s="42"/>
      <c r="F124" s="233" t="s">
        <v>362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144</v>
      </c>
      <c r="AU124" s="19" t="s">
        <v>80</v>
      </c>
    </row>
    <row r="125" s="12" customFormat="1" ht="22.8" customHeight="1">
      <c r="A125" s="12"/>
      <c r="B125" s="198"/>
      <c r="C125" s="199"/>
      <c r="D125" s="200" t="s">
        <v>70</v>
      </c>
      <c r="E125" s="212" t="s">
        <v>373</v>
      </c>
      <c r="F125" s="212" t="s">
        <v>374</v>
      </c>
      <c r="G125" s="199"/>
      <c r="H125" s="199"/>
      <c r="I125" s="202"/>
      <c r="J125" s="213">
        <f>BK125</f>
        <v>0</v>
      </c>
      <c r="K125" s="199"/>
      <c r="L125" s="204"/>
      <c r="M125" s="205"/>
      <c r="N125" s="206"/>
      <c r="O125" s="206"/>
      <c r="P125" s="207">
        <f>SUM(P126:P127)</f>
        <v>0</v>
      </c>
      <c r="Q125" s="206"/>
      <c r="R125" s="207">
        <f>SUM(R126:R127)</f>
        <v>0</v>
      </c>
      <c r="S125" s="206"/>
      <c r="T125" s="208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9" t="s">
        <v>78</v>
      </c>
      <c r="AT125" s="210" t="s">
        <v>70</v>
      </c>
      <c r="AU125" s="210" t="s">
        <v>78</v>
      </c>
      <c r="AY125" s="209" t="s">
        <v>133</v>
      </c>
      <c r="BK125" s="211">
        <f>SUM(BK126:BK127)</f>
        <v>0</v>
      </c>
    </row>
    <row r="126" s="2" customFormat="1" ht="24.15" customHeight="1">
      <c r="A126" s="40"/>
      <c r="B126" s="41"/>
      <c r="C126" s="214" t="s">
        <v>227</v>
      </c>
      <c r="D126" s="214" t="s">
        <v>135</v>
      </c>
      <c r="E126" s="215" t="s">
        <v>680</v>
      </c>
      <c r="F126" s="216" t="s">
        <v>681</v>
      </c>
      <c r="G126" s="217" t="s">
        <v>187</v>
      </c>
      <c r="H126" s="218">
        <v>0.44700000000000001</v>
      </c>
      <c r="I126" s="219"/>
      <c r="J126" s="220">
        <f>ROUND(I126*H126,2)</f>
        <v>0</v>
      </c>
      <c r="K126" s="216" t="s">
        <v>139</v>
      </c>
      <c r="L126" s="46"/>
      <c r="M126" s="221" t="s">
        <v>19</v>
      </c>
      <c r="N126" s="222" t="s">
        <v>42</v>
      </c>
      <c r="O126" s="86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140</v>
      </c>
      <c r="AT126" s="225" t="s">
        <v>135</v>
      </c>
      <c r="AU126" s="225" t="s">
        <v>80</v>
      </c>
      <c r="AY126" s="19" t="s">
        <v>133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78</v>
      </c>
      <c r="BK126" s="226">
        <f>ROUND(I126*H126,2)</f>
        <v>0</v>
      </c>
      <c r="BL126" s="19" t="s">
        <v>140</v>
      </c>
      <c r="BM126" s="225" t="s">
        <v>707</v>
      </c>
    </row>
    <row r="127" s="2" customFormat="1">
      <c r="A127" s="40"/>
      <c r="B127" s="41"/>
      <c r="C127" s="42"/>
      <c r="D127" s="227" t="s">
        <v>142</v>
      </c>
      <c r="E127" s="42"/>
      <c r="F127" s="228" t="s">
        <v>683</v>
      </c>
      <c r="G127" s="42"/>
      <c r="H127" s="42"/>
      <c r="I127" s="229"/>
      <c r="J127" s="42"/>
      <c r="K127" s="42"/>
      <c r="L127" s="46"/>
      <c r="M127" s="266"/>
      <c r="N127" s="267"/>
      <c r="O127" s="268"/>
      <c r="P127" s="268"/>
      <c r="Q127" s="268"/>
      <c r="R127" s="268"/>
      <c r="S127" s="268"/>
      <c r="T127" s="269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142</v>
      </c>
      <c r="AU127" s="19" t="s">
        <v>80</v>
      </c>
    </row>
    <row r="128" s="2" customFormat="1" ht="6.96" customHeight="1">
      <c r="A128" s="40"/>
      <c r="B128" s="61"/>
      <c r="C128" s="62"/>
      <c r="D128" s="62"/>
      <c r="E128" s="62"/>
      <c r="F128" s="62"/>
      <c r="G128" s="62"/>
      <c r="H128" s="62"/>
      <c r="I128" s="62"/>
      <c r="J128" s="62"/>
      <c r="K128" s="62"/>
      <c r="L128" s="46"/>
      <c r="M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</sheetData>
  <sheetProtection sheet="1" autoFilter="0" formatColumns="0" formatRows="0" objects="1" scenarios="1" spinCount="100000" saltValue="Tupnq3yf6BgBvZSdJlZGIJt4InT9ah41Gimwn89f0GgmPVDfqS8+Cm9k+kO+xvX0oDwtzD9o/KRrt2e7miAPJA==" hashValue="rsjVlD0kkxs0sIgdKWJ9TJlOYB7tOJyhAFWG7cDTXY0m/AvJscqasntrYKETzmElT4fMYvqq6YnBcLZtUHUv7w==" algorithmName="SHA-512" password="CC35"/>
  <autoFilter ref="C87:K12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2" r:id="rId1" display="https://podminky.urs.cz/item/CS_URS_2024_01/184215132"/>
    <hyperlink ref="F97" r:id="rId2" display="https://podminky.urs.cz/item/CS_URS_2024_01/184501121"/>
    <hyperlink ref="F100" r:id="rId3" display="https://podminky.urs.cz/item/CS_URS_2024_01/184801121"/>
    <hyperlink ref="F103" r:id="rId4" display="https://podminky.urs.cz/item/CS_URS_2024_01/184851512"/>
    <hyperlink ref="F105" r:id="rId5" display="https://podminky.urs.cz/item/CS_URS_2024_01/184911111"/>
    <hyperlink ref="F107" r:id="rId6" display="https://podminky.urs.cz/item/CS_URS_2024_01/184911421"/>
    <hyperlink ref="F111" r:id="rId7" display="https://podminky.urs.cz/item/CS_URS_2024_01/185802114"/>
    <hyperlink ref="F118" r:id="rId8" display="https://podminky.urs.cz/item/CS_URS_2024_01/185804311"/>
    <hyperlink ref="F121" r:id="rId9" display="https://podminky.urs.cz/item/CS_URS_2024_01/185851121"/>
    <hyperlink ref="F123" r:id="rId10" display="https://podminky.urs.cz/item/CS_URS_2024_01/185851129"/>
    <hyperlink ref="F127" r:id="rId11" display="https://podminky.urs.cz/item/CS_URS_2024_01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100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80</v>
      </c>
    </row>
    <row r="4" s="1" customFormat="1" ht="24.96" customHeight="1">
      <c r="B4" s="22"/>
      <c r="D4" s="142" t="s">
        <v>101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Propojovací stezka u Vrbického jezera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102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708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8. 2. 2024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">
        <v>19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27</v>
      </c>
      <c r="F15" s="40"/>
      <c r="G15" s="40"/>
      <c r="H15" s="40"/>
      <c r="I15" s="144" t="s">
        <v>28</v>
      </c>
      <c r="J15" s="135" t="s">
        <v>19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29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28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31</v>
      </c>
      <c r="E20" s="40"/>
      <c r="F20" s="40"/>
      <c r="G20" s="40"/>
      <c r="H20" s="40"/>
      <c r="I20" s="144" t="s">
        <v>26</v>
      </c>
      <c r="J20" s="135" t="s">
        <v>19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32</v>
      </c>
      <c r="F21" s="40"/>
      <c r="G21" s="40"/>
      <c r="H21" s="40"/>
      <c r="I21" s="144" t="s">
        <v>28</v>
      </c>
      <c r="J21" s="135" t="s">
        <v>19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34</v>
      </c>
      <c r="E23" s="40"/>
      <c r="F23" s="40"/>
      <c r="G23" s="40"/>
      <c r="H23" s="40"/>
      <c r="I23" s="144" t="s">
        <v>26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32</v>
      </c>
      <c r="F24" s="40"/>
      <c r="G24" s="40"/>
      <c r="H24" s="40"/>
      <c r="I24" s="144" t="s">
        <v>28</v>
      </c>
      <c r="J24" s="135" t="s">
        <v>19</v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35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9"/>
      <c r="B27" s="150"/>
      <c r="C27" s="149"/>
      <c r="D27" s="149"/>
      <c r="E27" s="151" t="s">
        <v>36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37</v>
      </c>
      <c r="E30" s="40"/>
      <c r="F30" s="40"/>
      <c r="G30" s="40"/>
      <c r="H30" s="40"/>
      <c r="I30" s="40"/>
      <c r="J30" s="155">
        <f>ROUND(J87,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39</v>
      </c>
      <c r="G32" s="40"/>
      <c r="H32" s="40"/>
      <c r="I32" s="156" t="s">
        <v>38</v>
      </c>
      <c r="J32" s="156" t="s">
        <v>40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41</v>
      </c>
      <c r="E33" s="144" t="s">
        <v>42</v>
      </c>
      <c r="F33" s="158">
        <f>ROUND((SUM(BE87:BE140)),  2)</f>
        <v>0</v>
      </c>
      <c r="G33" s="40"/>
      <c r="H33" s="40"/>
      <c r="I33" s="159">
        <v>0.20999999999999999</v>
      </c>
      <c r="J33" s="158">
        <f>ROUND(((SUM(BE87:BE140))*I33),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43</v>
      </c>
      <c r="F34" s="158">
        <f>ROUND((SUM(BF87:BF140)),  2)</f>
        <v>0</v>
      </c>
      <c r="G34" s="40"/>
      <c r="H34" s="40"/>
      <c r="I34" s="159">
        <v>0.12</v>
      </c>
      <c r="J34" s="158">
        <f>ROUND(((SUM(BF87:BF140))*I34),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44</v>
      </c>
      <c r="F35" s="158">
        <f>ROUND((SUM(BG87:BG140)),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45</v>
      </c>
      <c r="F36" s="158">
        <f>ROUND((SUM(BH87:BH140)),  2)</f>
        <v>0</v>
      </c>
      <c r="G36" s="40"/>
      <c r="H36" s="40"/>
      <c r="I36" s="159">
        <v>0.12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46</v>
      </c>
      <c r="F37" s="158">
        <f>ROUND((SUM(BI87:BI140)),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47</v>
      </c>
      <c r="E39" s="162"/>
      <c r="F39" s="162"/>
      <c r="G39" s="163" t="s">
        <v>48</v>
      </c>
      <c r="H39" s="164" t="s">
        <v>49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104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Propojovací stezka u Vrbického jezera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102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VRN - Vedlejší rozpočtové náklady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k. ú. Pudlov</v>
      </c>
      <c r="G52" s="42"/>
      <c r="H52" s="42"/>
      <c r="I52" s="34" t="s">
        <v>23</v>
      </c>
      <c r="J52" s="74" t="str">
        <f>IF(J12="","",J12)</f>
        <v>8. 2. 2024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Bohumín, Masarykova 158, Bohumín 735 8</v>
      </c>
      <c r="G54" s="42"/>
      <c r="H54" s="42"/>
      <c r="I54" s="34" t="s">
        <v>31</v>
      </c>
      <c r="J54" s="38" t="str">
        <f>E21</f>
        <v>INCA spol. s r.o.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INCA spol. s r.o.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105</v>
      </c>
      <c r="D57" s="173"/>
      <c r="E57" s="173"/>
      <c r="F57" s="173"/>
      <c r="G57" s="173"/>
      <c r="H57" s="173"/>
      <c r="I57" s="173"/>
      <c r="J57" s="174" t="s">
        <v>106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69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107</v>
      </c>
    </row>
    <row r="60" s="9" customFormat="1" ht="24.96" customHeight="1">
      <c r="A60" s="9"/>
      <c r="B60" s="176"/>
      <c r="C60" s="177"/>
      <c r="D60" s="178" t="s">
        <v>108</v>
      </c>
      <c r="E60" s="179"/>
      <c r="F60" s="179"/>
      <c r="G60" s="179"/>
      <c r="H60" s="179"/>
      <c r="I60" s="179"/>
      <c r="J60" s="180">
        <f>J88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109</v>
      </c>
      <c r="E61" s="184"/>
      <c r="F61" s="184"/>
      <c r="G61" s="184"/>
      <c r="H61" s="184"/>
      <c r="I61" s="184"/>
      <c r="J61" s="185">
        <f>J89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113</v>
      </c>
      <c r="E62" s="184"/>
      <c r="F62" s="184"/>
      <c r="G62" s="184"/>
      <c r="H62" s="184"/>
      <c r="I62" s="184"/>
      <c r="J62" s="185">
        <f>J95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76"/>
      <c r="C63" s="177"/>
      <c r="D63" s="178" t="s">
        <v>708</v>
      </c>
      <c r="E63" s="179"/>
      <c r="F63" s="179"/>
      <c r="G63" s="179"/>
      <c r="H63" s="179"/>
      <c r="I63" s="179"/>
      <c r="J63" s="180">
        <f>J100</f>
        <v>0</v>
      </c>
      <c r="K63" s="177"/>
      <c r="L63" s="18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82"/>
      <c r="C64" s="127"/>
      <c r="D64" s="183" t="s">
        <v>709</v>
      </c>
      <c r="E64" s="184"/>
      <c r="F64" s="184"/>
      <c r="G64" s="184"/>
      <c r="H64" s="184"/>
      <c r="I64" s="184"/>
      <c r="J64" s="185">
        <f>J101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27"/>
      <c r="D65" s="183" t="s">
        <v>710</v>
      </c>
      <c r="E65" s="184"/>
      <c r="F65" s="184"/>
      <c r="G65" s="184"/>
      <c r="H65" s="184"/>
      <c r="I65" s="184"/>
      <c r="J65" s="185">
        <f>J118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711</v>
      </c>
      <c r="E66" s="184"/>
      <c r="F66" s="184"/>
      <c r="G66" s="184"/>
      <c r="H66" s="184"/>
      <c r="I66" s="184"/>
      <c r="J66" s="185">
        <f>J120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712</v>
      </c>
      <c r="E67" s="184"/>
      <c r="F67" s="184"/>
      <c r="G67" s="184"/>
      <c r="H67" s="184"/>
      <c r="I67" s="184"/>
      <c r="J67" s="185">
        <f>J137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118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71" t="str">
        <f>E7</f>
        <v>Propojovací stezka u Vrbického jezera</v>
      </c>
      <c r="F77" s="34"/>
      <c r="G77" s="34"/>
      <c r="H77" s="34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102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>VRN - Vedlejší rozpočtové náklady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F12</f>
        <v>k. ú. Pudlov</v>
      </c>
      <c r="G81" s="42"/>
      <c r="H81" s="42"/>
      <c r="I81" s="34" t="s">
        <v>23</v>
      </c>
      <c r="J81" s="74" t="str">
        <f>IF(J12="","",J12)</f>
        <v>8. 2. 2024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25</v>
      </c>
      <c r="D83" s="42"/>
      <c r="E83" s="42"/>
      <c r="F83" s="29" t="str">
        <f>E15</f>
        <v>Město Bohumín, Masarykova 158, Bohumín 735 8</v>
      </c>
      <c r="G83" s="42"/>
      <c r="H83" s="42"/>
      <c r="I83" s="34" t="s">
        <v>31</v>
      </c>
      <c r="J83" s="38" t="str">
        <f>E21</f>
        <v>INCA spol. s r.o.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29</v>
      </c>
      <c r="D84" s="42"/>
      <c r="E84" s="42"/>
      <c r="F84" s="29" t="str">
        <f>IF(E18="","",E18)</f>
        <v>Vyplň údaj</v>
      </c>
      <c r="G84" s="42"/>
      <c r="H84" s="42"/>
      <c r="I84" s="34" t="s">
        <v>34</v>
      </c>
      <c r="J84" s="38" t="str">
        <f>E24</f>
        <v>INCA spol. s r.o.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7"/>
      <c r="B86" s="188"/>
      <c r="C86" s="189" t="s">
        <v>119</v>
      </c>
      <c r="D86" s="190" t="s">
        <v>56</v>
      </c>
      <c r="E86" s="190" t="s">
        <v>52</v>
      </c>
      <c r="F86" s="190" t="s">
        <v>53</v>
      </c>
      <c r="G86" s="190" t="s">
        <v>120</v>
      </c>
      <c r="H86" s="190" t="s">
        <v>121</v>
      </c>
      <c r="I86" s="190" t="s">
        <v>122</v>
      </c>
      <c r="J86" s="190" t="s">
        <v>106</v>
      </c>
      <c r="K86" s="191" t="s">
        <v>123</v>
      </c>
      <c r="L86" s="192"/>
      <c r="M86" s="94" t="s">
        <v>19</v>
      </c>
      <c r="N86" s="95" t="s">
        <v>41</v>
      </c>
      <c r="O86" s="95" t="s">
        <v>124</v>
      </c>
      <c r="P86" s="95" t="s">
        <v>125</v>
      </c>
      <c r="Q86" s="95" t="s">
        <v>126</v>
      </c>
      <c r="R86" s="95" t="s">
        <v>127</v>
      </c>
      <c r="S86" s="95" t="s">
        <v>128</v>
      </c>
      <c r="T86" s="96" t="s">
        <v>129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40"/>
      <c r="B87" s="41"/>
      <c r="C87" s="101" t="s">
        <v>130</v>
      </c>
      <c r="D87" s="42"/>
      <c r="E87" s="42"/>
      <c r="F87" s="42"/>
      <c r="G87" s="42"/>
      <c r="H87" s="42"/>
      <c r="I87" s="42"/>
      <c r="J87" s="193">
        <f>BK87</f>
        <v>0</v>
      </c>
      <c r="K87" s="42"/>
      <c r="L87" s="46"/>
      <c r="M87" s="97"/>
      <c r="N87" s="194"/>
      <c r="O87" s="98"/>
      <c r="P87" s="195">
        <f>P88+P100</f>
        <v>0</v>
      </c>
      <c r="Q87" s="98"/>
      <c r="R87" s="195">
        <f>R88+R100</f>
        <v>0.015323999999999999</v>
      </c>
      <c r="S87" s="98"/>
      <c r="T87" s="196">
        <f>T88+T100</f>
        <v>1.5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70</v>
      </c>
      <c r="AU87" s="19" t="s">
        <v>107</v>
      </c>
      <c r="BK87" s="197">
        <f>BK88+BK100</f>
        <v>0</v>
      </c>
    </row>
    <row r="88" s="12" customFormat="1" ht="25.92" customHeight="1">
      <c r="A88" s="12"/>
      <c r="B88" s="198"/>
      <c r="C88" s="199"/>
      <c r="D88" s="200" t="s">
        <v>70</v>
      </c>
      <c r="E88" s="201" t="s">
        <v>131</v>
      </c>
      <c r="F88" s="201" t="s">
        <v>132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P89+P95</f>
        <v>0</v>
      </c>
      <c r="Q88" s="206"/>
      <c r="R88" s="207">
        <f>R89+R95</f>
        <v>0.015323999999999999</v>
      </c>
      <c r="S88" s="206"/>
      <c r="T88" s="208">
        <f>T89+T95</f>
        <v>1.5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78</v>
      </c>
      <c r="AT88" s="210" t="s">
        <v>70</v>
      </c>
      <c r="AU88" s="210" t="s">
        <v>71</v>
      </c>
      <c r="AY88" s="209" t="s">
        <v>133</v>
      </c>
      <c r="BK88" s="211">
        <f>BK89+BK95</f>
        <v>0</v>
      </c>
    </row>
    <row r="89" s="12" customFormat="1" ht="22.8" customHeight="1">
      <c r="A89" s="12"/>
      <c r="B89" s="198"/>
      <c r="C89" s="199"/>
      <c r="D89" s="200" t="s">
        <v>70</v>
      </c>
      <c r="E89" s="212" t="s">
        <v>78</v>
      </c>
      <c r="F89" s="212" t="s">
        <v>134</v>
      </c>
      <c r="G89" s="199"/>
      <c r="H89" s="199"/>
      <c r="I89" s="202"/>
      <c r="J89" s="213">
        <f>BK89</f>
        <v>0</v>
      </c>
      <c r="K89" s="199"/>
      <c r="L89" s="204"/>
      <c r="M89" s="205"/>
      <c r="N89" s="206"/>
      <c r="O89" s="206"/>
      <c r="P89" s="207">
        <f>SUM(P90:P94)</f>
        <v>0</v>
      </c>
      <c r="Q89" s="206"/>
      <c r="R89" s="207">
        <f>SUM(R90:R94)</f>
        <v>0.015323999999999999</v>
      </c>
      <c r="S89" s="206"/>
      <c r="T89" s="208">
        <f>SUM(T90:T94)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78</v>
      </c>
      <c r="AT89" s="210" t="s">
        <v>70</v>
      </c>
      <c r="AU89" s="210" t="s">
        <v>78</v>
      </c>
      <c r="AY89" s="209" t="s">
        <v>133</v>
      </c>
      <c r="BK89" s="211">
        <f>SUM(BK90:BK94)</f>
        <v>0</v>
      </c>
    </row>
    <row r="90" s="2" customFormat="1" ht="37.8" customHeight="1">
      <c r="A90" s="40"/>
      <c r="B90" s="41"/>
      <c r="C90" s="214" t="s">
        <v>78</v>
      </c>
      <c r="D90" s="214" t="s">
        <v>135</v>
      </c>
      <c r="E90" s="215" t="s">
        <v>713</v>
      </c>
      <c r="F90" s="216" t="s">
        <v>714</v>
      </c>
      <c r="G90" s="217" t="s">
        <v>261</v>
      </c>
      <c r="H90" s="218">
        <v>100</v>
      </c>
      <c r="I90" s="219"/>
      <c r="J90" s="220">
        <f>ROUND(I90*H90,2)</f>
        <v>0</v>
      </c>
      <c r="K90" s="216" t="s">
        <v>139</v>
      </c>
      <c r="L90" s="46"/>
      <c r="M90" s="221" t="s">
        <v>19</v>
      </c>
      <c r="N90" s="222" t="s">
        <v>42</v>
      </c>
      <c r="O90" s="86"/>
      <c r="P90" s="223">
        <f>O90*H90</f>
        <v>0</v>
      </c>
      <c r="Q90" s="223">
        <v>0.00015323999999999999</v>
      </c>
      <c r="R90" s="223">
        <f>Q90*H90</f>
        <v>0.015323999999999999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140</v>
      </c>
      <c r="AT90" s="225" t="s">
        <v>135</v>
      </c>
      <c r="AU90" s="225" t="s">
        <v>80</v>
      </c>
      <c r="AY90" s="19" t="s">
        <v>133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78</v>
      </c>
      <c r="BK90" s="226">
        <f>ROUND(I90*H90,2)</f>
        <v>0</v>
      </c>
      <c r="BL90" s="19" t="s">
        <v>140</v>
      </c>
      <c r="BM90" s="225" t="s">
        <v>715</v>
      </c>
    </row>
    <row r="91" s="2" customFormat="1">
      <c r="A91" s="40"/>
      <c r="B91" s="41"/>
      <c r="C91" s="42"/>
      <c r="D91" s="227" t="s">
        <v>142</v>
      </c>
      <c r="E91" s="42"/>
      <c r="F91" s="228" t="s">
        <v>716</v>
      </c>
      <c r="G91" s="42"/>
      <c r="H91" s="42"/>
      <c r="I91" s="229"/>
      <c r="J91" s="42"/>
      <c r="K91" s="42"/>
      <c r="L91" s="46"/>
      <c r="M91" s="230"/>
      <c r="N91" s="231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142</v>
      </c>
      <c r="AU91" s="19" t="s">
        <v>80</v>
      </c>
    </row>
    <row r="92" s="2" customFormat="1">
      <c r="A92" s="40"/>
      <c r="B92" s="41"/>
      <c r="C92" s="42"/>
      <c r="D92" s="232" t="s">
        <v>144</v>
      </c>
      <c r="E92" s="42"/>
      <c r="F92" s="233" t="s">
        <v>717</v>
      </c>
      <c r="G92" s="42"/>
      <c r="H92" s="42"/>
      <c r="I92" s="229"/>
      <c r="J92" s="42"/>
      <c r="K92" s="42"/>
      <c r="L92" s="46"/>
      <c r="M92" s="230"/>
      <c r="N92" s="231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144</v>
      </c>
      <c r="AU92" s="19" t="s">
        <v>80</v>
      </c>
    </row>
    <row r="93" s="2" customFormat="1" ht="37.8" customHeight="1">
      <c r="A93" s="40"/>
      <c r="B93" s="41"/>
      <c r="C93" s="214" t="s">
        <v>80</v>
      </c>
      <c r="D93" s="214" t="s">
        <v>135</v>
      </c>
      <c r="E93" s="215" t="s">
        <v>718</v>
      </c>
      <c r="F93" s="216" t="s">
        <v>719</v>
      </c>
      <c r="G93" s="217" t="s">
        <v>261</v>
      </c>
      <c r="H93" s="218">
        <v>100</v>
      </c>
      <c r="I93" s="219"/>
      <c r="J93" s="220">
        <f>ROUND(I93*H93,2)</f>
        <v>0</v>
      </c>
      <c r="K93" s="216" t="s">
        <v>139</v>
      </c>
      <c r="L93" s="46"/>
      <c r="M93" s="221" t="s">
        <v>19</v>
      </c>
      <c r="N93" s="222" t="s">
        <v>42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140</v>
      </c>
      <c r="AT93" s="225" t="s">
        <v>135</v>
      </c>
      <c r="AU93" s="225" t="s">
        <v>80</v>
      </c>
      <c r="AY93" s="19" t="s">
        <v>133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78</v>
      </c>
      <c r="BK93" s="226">
        <f>ROUND(I93*H93,2)</f>
        <v>0</v>
      </c>
      <c r="BL93" s="19" t="s">
        <v>140</v>
      </c>
      <c r="BM93" s="225" t="s">
        <v>720</v>
      </c>
    </row>
    <row r="94" s="2" customFormat="1">
      <c r="A94" s="40"/>
      <c r="B94" s="41"/>
      <c r="C94" s="42"/>
      <c r="D94" s="227" t="s">
        <v>142</v>
      </c>
      <c r="E94" s="42"/>
      <c r="F94" s="228" t="s">
        <v>721</v>
      </c>
      <c r="G94" s="42"/>
      <c r="H94" s="42"/>
      <c r="I94" s="229"/>
      <c r="J94" s="42"/>
      <c r="K94" s="42"/>
      <c r="L94" s="46"/>
      <c r="M94" s="230"/>
      <c r="N94" s="231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142</v>
      </c>
      <c r="AU94" s="19" t="s">
        <v>80</v>
      </c>
    </row>
    <row r="95" s="12" customFormat="1" ht="22.8" customHeight="1">
      <c r="A95" s="12"/>
      <c r="B95" s="198"/>
      <c r="C95" s="199"/>
      <c r="D95" s="200" t="s">
        <v>70</v>
      </c>
      <c r="E95" s="212" t="s">
        <v>192</v>
      </c>
      <c r="F95" s="212" t="s">
        <v>315</v>
      </c>
      <c r="G95" s="199"/>
      <c r="H95" s="199"/>
      <c r="I95" s="202"/>
      <c r="J95" s="213">
        <f>BK95</f>
        <v>0</v>
      </c>
      <c r="K95" s="199"/>
      <c r="L95" s="204"/>
      <c r="M95" s="205"/>
      <c r="N95" s="206"/>
      <c r="O95" s="206"/>
      <c r="P95" s="207">
        <f>SUM(P96:P99)</f>
        <v>0</v>
      </c>
      <c r="Q95" s="206"/>
      <c r="R95" s="207">
        <f>SUM(R96:R99)</f>
        <v>0</v>
      </c>
      <c r="S95" s="206"/>
      <c r="T95" s="208">
        <f>SUM(T96:T99)</f>
        <v>1.5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78</v>
      </c>
      <c r="AT95" s="210" t="s">
        <v>70</v>
      </c>
      <c r="AU95" s="210" t="s">
        <v>78</v>
      </c>
      <c r="AY95" s="209" t="s">
        <v>133</v>
      </c>
      <c r="BK95" s="211">
        <f>SUM(BK96:BK99)</f>
        <v>0</v>
      </c>
    </row>
    <row r="96" s="2" customFormat="1" ht="33" customHeight="1">
      <c r="A96" s="40"/>
      <c r="B96" s="41"/>
      <c r="C96" s="214" t="s">
        <v>153</v>
      </c>
      <c r="D96" s="214" t="s">
        <v>135</v>
      </c>
      <c r="E96" s="215" t="s">
        <v>722</v>
      </c>
      <c r="F96" s="216" t="s">
        <v>723</v>
      </c>
      <c r="G96" s="217" t="s">
        <v>138</v>
      </c>
      <c r="H96" s="218">
        <v>150</v>
      </c>
      <c r="I96" s="219"/>
      <c r="J96" s="220">
        <f>ROUND(I96*H96,2)</f>
        <v>0</v>
      </c>
      <c r="K96" s="216" t="s">
        <v>139</v>
      </c>
      <c r="L96" s="46"/>
      <c r="M96" s="221" t="s">
        <v>19</v>
      </c>
      <c r="N96" s="222" t="s">
        <v>42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0.01</v>
      </c>
      <c r="T96" s="224">
        <f>S96*H96</f>
        <v>1.5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140</v>
      </c>
      <c r="AT96" s="225" t="s">
        <v>135</v>
      </c>
      <c r="AU96" s="225" t="s">
        <v>80</v>
      </c>
      <c r="AY96" s="19" t="s">
        <v>133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78</v>
      </c>
      <c r="BK96" s="226">
        <f>ROUND(I96*H96,2)</f>
        <v>0</v>
      </c>
      <c r="BL96" s="19" t="s">
        <v>140</v>
      </c>
      <c r="BM96" s="225" t="s">
        <v>724</v>
      </c>
    </row>
    <row r="97" s="2" customFormat="1">
      <c r="A97" s="40"/>
      <c r="B97" s="41"/>
      <c r="C97" s="42"/>
      <c r="D97" s="227" t="s">
        <v>142</v>
      </c>
      <c r="E97" s="42"/>
      <c r="F97" s="228" t="s">
        <v>725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142</v>
      </c>
      <c r="AU97" s="19" t="s">
        <v>80</v>
      </c>
    </row>
    <row r="98" s="2" customFormat="1">
      <c r="A98" s="40"/>
      <c r="B98" s="41"/>
      <c r="C98" s="42"/>
      <c r="D98" s="232" t="s">
        <v>144</v>
      </c>
      <c r="E98" s="42"/>
      <c r="F98" s="233" t="s">
        <v>726</v>
      </c>
      <c r="G98" s="42"/>
      <c r="H98" s="42"/>
      <c r="I98" s="229"/>
      <c r="J98" s="42"/>
      <c r="K98" s="42"/>
      <c r="L98" s="46"/>
      <c r="M98" s="230"/>
      <c r="N98" s="231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144</v>
      </c>
      <c r="AU98" s="19" t="s">
        <v>80</v>
      </c>
    </row>
    <row r="99" s="13" customFormat="1">
      <c r="A99" s="13"/>
      <c r="B99" s="234"/>
      <c r="C99" s="235"/>
      <c r="D99" s="232" t="s">
        <v>146</v>
      </c>
      <c r="E99" s="236" t="s">
        <v>19</v>
      </c>
      <c r="F99" s="237" t="s">
        <v>727</v>
      </c>
      <c r="G99" s="235"/>
      <c r="H99" s="238">
        <v>150</v>
      </c>
      <c r="I99" s="239"/>
      <c r="J99" s="235"/>
      <c r="K99" s="235"/>
      <c r="L99" s="240"/>
      <c r="M99" s="241"/>
      <c r="N99" s="242"/>
      <c r="O99" s="242"/>
      <c r="P99" s="242"/>
      <c r="Q99" s="242"/>
      <c r="R99" s="242"/>
      <c r="S99" s="242"/>
      <c r="T99" s="24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4" t="s">
        <v>146</v>
      </c>
      <c r="AU99" s="244" t="s">
        <v>80</v>
      </c>
      <c r="AV99" s="13" t="s">
        <v>80</v>
      </c>
      <c r="AW99" s="13" t="s">
        <v>33</v>
      </c>
      <c r="AX99" s="13" t="s">
        <v>78</v>
      </c>
      <c r="AY99" s="244" t="s">
        <v>133</v>
      </c>
    </row>
    <row r="100" s="12" customFormat="1" ht="25.92" customHeight="1">
      <c r="A100" s="12"/>
      <c r="B100" s="198"/>
      <c r="C100" s="199"/>
      <c r="D100" s="200" t="s">
        <v>70</v>
      </c>
      <c r="E100" s="201" t="s">
        <v>98</v>
      </c>
      <c r="F100" s="201" t="s">
        <v>99</v>
      </c>
      <c r="G100" s="199"/>
      <c r="H100" s="199"/>
      <c r="I100" s="202"/>
      <c r="J100" s="203">
        <f>BK100</f>
        <v>0</v>
      </c>
      <c r="K100" s="199"/>
      <c r="L100" s="204"/>
      <c r="M100" s="205"/>
      <c r="N100" s="206"/>
      <c r="O100" s="206"/>
      <c r="P100" s="207">
        <f>P101+P118+P120+P137</f>
        <v>0</v>
      </c>
      <c r="Q100" s="206"/>
      <c r="R100" s="207">
        <f>R101+R118+R120+R137</f>
        <v>0</v>
      </c>
      <c r="S100" s="206"/>
      <c r="T100" s="208">
        <f>T101+T118+T120+T137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9" t="s">
        <v>165</v>
      </c>
      <c r="AT100" s="210" t="s">
        <v>70</v>
      </c>
      <c r="AU100" s="210" t="s">
        <v>71</v>
      </c>
      <c r="AY100" s="209" t="s">
        <v>133</v>
      </c>
      <c r="BK100" s="211">
        <f>BK101+BK118+BK120+BK137</f>
        <v>0</v>
      </c>
    </row>
    <row r="101" s="12" customFormat="1" ht="22.8" customHeight="1">
      <c r="A101" s="12"/>
      <c r="B101" s="198"/>
      <c r="C101" s="199"/>
      <c r="D101" s="200" t="s">
        <v>70</v>
      </c>
      <c r="E101" s="212" t="s">
        <v>728</v>
      </c>
      <c r="F101" s="212" t="s">
        <v>729</v>
      </c>
      <c r="G101" s="199"/>
      <c r="H101" s="199"/>
      <c r="I101" s="202"/>
      <c r="J101" s="213">
        <f>BK101</f>
        <v>0</v>
      </c>
      <c r="K101" s="199"/>
      <c r="L101" s="204"/>
      <c r="M101" s="205"/>
      <c r="N101" s="206"/>
      <c r="O101" s="206"/>
      <c r="P101" s="207">
        <f>SUM(P102:P117)</f>
        <v>0</v>
      </c>
      <c r="Q101" s="206"/>
      <c r="R101" s="207">
        <f>SUM(R102:R117)</f>
        <v>0</v>
      </c>
      <c r="S101" s="206"/>
      <c r="T101" s="208">
        <f>SUM(T102:T117)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9" t="s">
        <v>165</v>
      </c>
      <c r="AT101" s="210" t="s">
        <v>70</v>
      </c>
      <c r="AU101" s="210" t="s">
        <v>78</v>
      </c>
      <c r="AY101" s="209" t="s">
        <v>133</v>
      </c>
      <c r="BK101" s="211">
        <f>SUM(BK102:BK117)</f>
        <v>0</v>
      </c>
    </row>
    <row r="102" s="2" customFormat="1" ht="24.15" customHeight="1">
      <c r="A102" s="40"/>
      <c r="B102" s="41"/>
      <c r="C102" s="214" t="s">
        <v>140</v>
      </c>
      <c r="D102" s="214" t="s">
        <v>135</v>
      </c>
      <c r="E102" s="215" t="s">
        <v>730</v>
      </c>
      <c r="F102" s="216" t="s">
        <v>731</v>
      </c>
      <c r="G102" s="217" t="s">
        <v>732</v>
      </c>
      <c r="H102" s="218">
        <v>1</v>
      </c>
      <c r="I102" s="219"/>
      <c r="J102" s="220">
        <f>ROUND(I102*H102,2)</f>
        <v>0</v>
      </c>
      <c r="K102" s="216" t="s">
        <v>602</v>
      </c>
      <c r="L102" s="46"/>
      <c r="M102" s="221" t="s">
        <v>19</v>
      </c>
      <c r="N102" s="222" t="s">
        <v>42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733</v>
      </c>
      <c r="AT102" s="225" t="s">
        <v>135</v>
      </c>
      <c r="AU102" s="225" t="s">
        <v>80</v>
      </c>
      <c r="AY102" s="19" t="s">
        <v>133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78</v>
      </c>
      <c r="BK102" s="226">
        <f>ROUND(I102*H102,2)</f>
        <v>0</v>
      </c>
      <c r="BL102" s="19" t="s">
        <v>733</v>
      </c>
      <c r="BM102" s="225" t="s">
        <v>734</v>
      </c>
    </row>
    <row r="103" s="2" customFormat="1">
      <c r="A103" s="40"/>
      <c r="B103" s="41"/>
      <c r="C103" s="42"/>
      <c r="D103" s="232" t="s">
        <v>144</v>
      </c>
      <c r="E103" s="42"/>
      <c r="F103" s="233" t="s">
        <v>735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144</v>
      </c>
      <c r="AU103" s="19" t="s">
        <v>80</v>
      </c>
    </row>
    <row r="104" s="2" customFormat="1" ht="24.15" customHeight="1">
      <c r="A104" s="40"/>
      <c r="B104" s="41"/>
      <c r="C104" s="214" t="s">
        <v>165</v>
      </c>
      <c r="D104" s="214" t="s">
        <v>135</v>
      </c>
      <c r="E104" s="215" t="s">
        <v>736</v>
      </c>
      <c r="F104" s="216" t="s">
        <v>737</v>
      </c>
      <c r="G104" s="217" t="s">
        <v>732</v>
      </c>
      <c r="H104" s="218">
        <v>1</v>
      </c>
      <c r="I104" s="219"/>
      <c r="J104" s="220">
        <f>ROUND(I104*H104,2)</f>
        <v>0</v>
      </c>
      <c r="K104" s="216" t="s">
        <v>602</v>
      </c>
      <c r="L104" s="46"/>
      <c r="M104" s="221" t="s">
        <v>19</v>
      </c>
      <c r="N104" s="222" t="s">
        <v>42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733</v>
      </c>
      <c r="AT104" s="225" t="s">
        <v>135</v>
      </c>
      <c r="AU104" s="225" t="s">
        <v>80</v>
      </c>
      <c r="AY104" s="19" t="s">
        <v>133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78</v>
      </c>
      <c r="BK104" s="226">
        <f>ROUND(I104*H104,2)</f>
        <v>0</v>
      </c>
      <c r="BL104" s="19" t="s">
        <v>733</v>
      </c>
      <c r="BM104" s="225" t="s">
        <v>738</v>
      </c>
    </row>
    <row r="105" s="2" customFormat="1" ht="24.15" customHeight="1">
      <c r="A105" s="40"/>
      <c r="B105" s="41"/>
      <c r="C105" s="214" t="s">
        <v>171</v>
      </c>
      <c r="D105" s="214" t="s">
        <v>135</v>
      </c>
      <c r="E105" s="215" t="s">
        <v>739</v>
      </c>
      <c r="F105" s="216" t="s">
        <v>740</v>
      </c>
      <c r="G105" s="217" t="s">
        <v>732</v>
      </c>
      <c r="H105" s="218">
        <v>1</v>
      </c>
      <c r="I105" s="219"/>
      <c r="J105" s="220">
        <f>ROUND(I105*H105,2)</f>
        <v>0</v>
      </c>
      <c r="K105" s="216" t="s">
        <v>602</v>
      </c>
      <c r="L105" s="46"/>
      <c r="M105" s="221" t="s">
        <v>19</v>
      </c>
      <c r="N105" s="222" t="s">
        <v>42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733</v>
      </c>
      <c r="AT105" s="225" t="s">
        <v>135</v>
      </c>
      <c r="AU105" s="225" t="s">
        <v>80</v>
      </c>
      <c r="AY105" s="19" t="s">
        <v>133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78</v>
      </c>
      <c r="BK105" s="226">
        <f>ROUND(I105*H105,2)</f>
        <v>0</v>
      </c>
      <c r="BL105" s="19" t="s">
        <v>733</v>
      </c>
      <c r="BM105" s="225" t="s">
        <v>741</v>
      </c>
    </row>
    <row r="106" s="2" customFormat="1" ht="24.15" customHeight="1">
      <c r="A106" s="40"/>
      <c r="B106" s="41"/>
      <c r="C106" s="214" t="s">
        <v>179</v>
      </c>
      <c r="D106" s="214" t="s">
        <v>135</v>
      </c>
      <c r="E106" s="215" t="s">
        <v>742</v>
      </c>
      <c r="F106" s="216" t="s">
        <v>743</v>
      </c>
      <c r="G106" s="217" t="s">
        <v>732</v>
      </c>
      <c r="H106" s="218">
        <v>1</v>
      </c>
      <c r="I106" s="219"/>
      <c r="J106" s="220">
        <f>ROUND(I106*H106,2)</f>
        <v>0</v>
      </c>
      <c r="K106" s="216" t="s">
        <v>602</v>
      </c>
      <c r="L106" s="46"/>
      <c r="M106" s="221" t="s">
        <v>19</v>
      </c>
      <c r="N106" s="222" t="s">
        <v>42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733</v>
      </c>
      <c r="AT106" s="225" t="s">
        <v>135</v>
      </c>
      <c r="AU106" s="225" t="s">
        <v>80</v>
      </c>
      <c r="AY106" s="19" t="s">
        <v>133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78</v>
      </c>
      <c r="BK106" s="226">
        <f>ROUND(I106*H106,2)</f>
        <v>0</v>
      </c>
      <c r="BL106" s="19" t="s">
        <v>733</v>
      </c>
      <c r="BM106" s="225" t="s">
        <v>744</v>
      </c>
    </row>
    <row r="107" s="2" customFormat="1">
      <c r="A107" s="40"/>
      <c r="B107" s="41"/>
      <c r="C107" s="42"/>
      <c r="D107" s="232" t="s">
        <v>144</v>
      </c>
      <c r="E107" s="42"/>
      <c r="F107" s="233" t="s">
        <v>745</v>
      </c>
      <c r="G107" s="42"/>
      <c r="H107" s="42"/>
      <c r="I107" s="229"/>
      <c r="J107" s="42"/>
      <c r="K107" s="42"/>
      <c r="L107" s="46"/>
      <c r="M107" s="230"/>
      <c r="N107" s="23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144</v>
      </c>
      <c r="AU107" s="19" t="s">
        <v>80</v>
      </c>
    </row>
    <row r="108" s="2" customFormat="1" ht="24.15" customHeight="1">
      <c r="A108" s="40"/>
      <c r="B108" s="41"/>
      <c r="C108" s="214" t="s">
        <v>184</v>
      </c>
      <c r="D108" s="214" t="s">
        <v>135</v>
      </c>
      <c r="E108" s="215" t="s">
        <v>746</v>
      </c>
      <c r="F108" s="216" t="s">
        <v>747</v>
      </c>
      <c r="G108" s="217" t="s">
        <v>732</v>
      </c>
      <c r="H108" s="218">
        <v>1</v>
      </c>
      <c r="I108" s="219"/>
      <c r="J108" s="220">
        <f>ROUND(I108*H108,2)</f>
        <v>0</v>
      </c>
      <c r="K108" s="216" t="s">
        <v>602</v>
      </c>
      <c r="L108" s="46"/>
      <c r="M108" s="221" t="s">
        <v>19</v>
      </c>
      <c r="N108" s="222" t="s">
        <v>42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733</v>
      </c>
      <c r="AT108" s="225" t="s">
        <v>135</v>
      </c>
      <c r="AU108" s="225" t="s">
        <v>80</v>
      </c>
      <c r="AY108" s="19" t="s">
        <v>133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78</v>
      </c>
      <c r="BK108" s="226">
        <f>ROUND(I108*H108,2)</f>
        <v>0</v>
      </c>
      <c r="BL108" s="19" t="s">
        <v>733</v>
      </c>
      <c r="BM108" s="225" t="s">
        <v>748</v>
      </c>
    </row>
    <row r="109" s="2" customFormat="1">
      <c r="A109" s="40"/>
      <c r="B109" s="41"/>
      <c r="C109" s="42"/>
      <c r="D109" s="232" t="s">
        <v>144</v>
      </c>
      <c r="E109" s="42"/>
      <c r="F109" s="233" t="s">
        <v>749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144</v>
      </c>
      <c r="AU109" s="19" t="s">
        <v>80</v>
      </c>
    </row>
    <row r="110" s="2" customFormat="1" ht="24.15" customHeight="1">
      <c r="A110" s="40"/>
      <c r="B110" s="41"/>
      <c r="C110" s="214" t="s">
        <v>192</v>
      </c>
      <c r="D110" s="214" t="s">
        <v>135</v>
      </c>
      <c r="E110" s="215" t="s">
        <v>750</v>
      </c>
      <c r="F110" s="216" t="s">
        <v>751</v>
      </c>
      <c r="G110" s="217" t="s">
        <v>732</v>
      </c>
      <c r="H110" s="218">
        <v>1</v>
      </c>
      <c r="I110" s="219"/>
      <c r="J110" s="220">
        <f>ROUND(I110*H110,2)</f>
        <v>0</v>
      </c>
      <c r="K110" s="216" t="s">
        <v>602</v>
      </c>
      <c r="L110" s="46"/>
      <c r="M110" s="221" t="s">
        <v>19</v>
      </c>
      <c r="N110" s="222" t="s">
        <v>42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733</v>
      </c>
      <c r="AT110" s="225" t="s">
        <v>135</v>
      </c>
      <c r="AU110" s="225" t="s">
        <v>80</v>
      </c>
      <c r="AY110" s="19" t="s">
        <v>133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78</v>
      </c>
      <c r="BK110" s="226">
        <f>ROUND(I110*H110,2)</f>
        <v>0</v>
      </c>
      <c r="BL110" s="19" t="s">
        <v>733</v>
      </c>
      <c r="BM110" s="225" t="s">
        <v>752</v>
      </c>
    </row>
    <row r="111" s="2" customFormat="1" ht="24.15" customHeight="1">
      <c r="A111" s="40"/>
      <c r="B111" s="41"/>
      <c r="C111" s="214" t="s">
        <v>197</v>
      </c>
      <c r="D111" s="214" t="s">
        <v>135</v>
      </c>
      <c r="E111" s="215" t="s">
        <v>753</v>
      </c>
      <c r="F111" s="216" t="s">
        <v>754</v>
      </c>
      <c r="G111" s="217" t="s">
        <v>732</v>
      </c>
      <c r="H111" s="218">
        <v>1</v>
      </c>
      <c r="I111" s="219"/>
      <c r="J111" s="220">
        <f>ROUND(I111*H111,2)</f>
        <v>0</v>
      </c>
      <c r="K111" s="216" t="s">
        <v>602</v>
      </c>
      <c r="L111" s="46"/>
      <c r="M111" s="221" t="s">
        <v>19</v>
      </c>
      <c r="N111" s="222" t="s">
        <v>42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733</v>
      </c>
      <c r="AT111" s="225" t="s">
        <v>135</v>
      </c>
      <c r="AU111" s="225" t="s">
        <v>80</v>
      </c>
      <c r="AY111" s="19" t="s">
        <v>133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78</v>
      </c>
      <c r="BK111" s="226">
        <f>ROUND(I111*H111,2)</f>
        <v>0</v>
      </c>
      <c r="BL111" s="19" t="s">
        <v>733</v>
      </c>
      <c r="BM111" s="225" t="s">
        <v>755</v>
      </c>
    </row>
    <row r="112" s="2" customFormat="1">
      <c r="A112" s="40"/>
      <c r="B112" s="41"/>
      <c r="C112" s="42"/>
      <c r="D112" s="232" t="s">
        <v>144</v>
      </c>
      <c r="E112" s="42"/>
      <c r="F112" s="233" t="s">
        <v>749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144</v>
      </c>
      <c r="AU112" s="19" t="s">
        <v>80</v>
      </c>
    </row>
    <row r="113" s="2" customFormat="1">
      <c r="A113" s="40"/>
      <c r="B113" s="41"/>
      <c r="C113" s="214" t="s">
        <v>204</v>
      </c>
      <c r="D113" s="214" t="s">
        <v>135</v>
      </c>
      <c r="E113" s="215" t="s">
        <v>756</v>
      </c>
      <c r="F113" s="216" t="s">
        <v>757</v>
      </c>
      <c r="G113" s="217" t="s">
        <v>732</v>
      </c>
      <c r="H113" s="218">
        <v>1</v>
      </c>
      <c r="I113" s="219"/>
      <c r="J113" s="220">
        <f>ROUND(I113*H113,2)</f>
        <v>0</v>
      </c>
      <c r="K113" s="216" t="s">
        <v>602</v>
      </c>
      <c r="L113" s="46"/>
      <c r="M113" s="221" t="s">
        <v>19</v>
      </c>
      <c r="N113" s="222" t="s">
        <v>42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733</v>
      </c>
      <c r="AT113" s="225" t="s">
        <v>135</v>
      </c>
      <c r="AU113" s="225" t="s">
        <v>80</v>
      </c>
      <c r="AY113" s="19" t="s">
        <v>133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78</v>
      </c>
      <c r="BK113" s="226">
        <f>ROUND(I113*H113,2)</f>
        <v>0</v>
      </c>
      <c r="BL113" s="19" t="s">
        <v>733</v>
      </c>
      <c r="BM113" s="225" t="s">
        <v>758</v>
      </c>
    </row>
    <row r="114" s="2" customFormat="1" ht="37.8" customHeight="1">
      <c r="A114" s="40"/>
      <c r="B114" s="41"/>
      <c r="C114" s="214" t="s">
        <v>8</v>
      </c>
      <c r="D114" s="214" t="s">
        <v>135</v>
      </c>
      <c r="E114" s="215" t="s">
        <v>759</v>
      </c>
      <c r="F114" s="216" t="s">
        <v>760</v>
      </c>
      <c r="G114" s="217" t="s">
        <v>732</v>
      </c>
      <c r="H114" s="218">
        <v>1</v>
      </c>
      <c r="I114" s="219"/>
      <c r="J114" s="220">
        <f>ROUND(I114*H114,2)</f>
        <v>0</v>
      </c>
      <c r="K114" s="216" t="s">
        <v>602</v>
      </c>
      <c r="L114" s="46"/>
      <c r="M114" s="221" t="s">
        <v>19</v>
      </c>
      <c r="N114" s="222" t="s">
        <v>42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733</v>
      </c>
      <c r="AT114" s="225" t="s">
        <v>135</v>
      </c>
      <c r="AU114" s="225" t="s">
        <v>80</v>
      </c>
      <c r="AY114" s="19" t="s">
        <v>133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78</v>
      </c>
      <c r="BK114" s="226">
        <f>ROUND(I114*H114,2)</f>
        <v>0</v>
      </c>
      <c r="BL114" s="19" t="s">
        <v>733</v>
      </c>
      <c r="BM114" s="225" t="s">
        <v>761</v>
      </c>
    </row>
    <row r="115" s="2" customFormat="1" ht="24.15" customHeight="1">
      <c r="A115" s="40"/>
      <c r="B115" s="41"/>
      <c r="C115" s="214" t="s">
        <v>215</v>
      </c>
      <c r="D115" s="214" t="s">
        <v>135</v>
      </c>
      <c r="E115" s="215" t="s">
        <v>762</v>
      </c>
      <c r="F115" s="216" t="s">
        <v>763</v>
      </c>
      <c r="G115" s="217" t="s">
        <v>732</v>
      </c>
      <c r="H115" s="218">
        <v>1</v>
      </c>
      <c r="I115" s="219"/>
      <c r="J115" s="220">
        <f>ROUND(I115*H115,2)</f>
        <v>0</v>
      </c>
      <c r="K115" s="216" t="s">
        <v>602</v>
      </c>
      <c r="L115" s="46"/>
      <c r="M115" s="221" t="s">
        <v>19</v>
      </c>
      <c r="N115" s="222" t="s">
        <v>42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733</v>
      </c>
      <c r="AT115" s="225" t="s">
        <v>135</v>
      </c>
      <c r="AU115" s="225" t="s">
        <v>80</v>
      </c>
      <c r="AY115" s="19" t="s">
        <v>133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78</v>
      </c>
      <c r="BK115" s="226">
        <f>ROUND(I115*H115,2)</f>
        <v>0</v>
      </c>
      <c r="BL115" s="19" t="s">
        <v>733</v>
      </c>
      <c r="BM115" s="225" t="s">
        <v>764</v>
      </c>
    </row>
    <row r="116" s="2" customFormat="1">
      <c r="A116" s="40"/>
      <c r="B116" s="41"/>
      <c r="C116" s="42"/>
      <c r="D116" s="232" t="s">
        <v>144</v>
      </c>
      <c r="E116" s="42"/>
      <c r="F116" s="233" t="s">
        <v>765</v>
      </c>
      <c r="G116" s="42"/>
      <c r="H116" s="42"/>
      <c r="I116" s="229"/>
      <c r="J116" s="42"/>
      <c r="K116" s="42"/>
      <c r="L116" s="46"/>
      <c r="M116" s="230"/>
      <c r="N116" s="231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144</v>
      </c>
      <c r="AU116" s="19" t="s">
        <v>80</v>
      </c>
    </row>
    <row r="117" s="2" customFormat="1" ht="24.15" customHeight="1">
      <c r="A117" s="40"/>
      <c r="B117" s="41"/>
      <c r="C117" s="214" t="s">
        <v>220</v>
      </c>
      <c r="D117" s="214" t="s">
        <v>135</v>
      </c>
      <c r="E117" s="215" t="s">
        <v>766</v>
      </c>
      <c r="F117" s="216" t="s">
        <v>767</v>
      </c>
      <c r="G117" s="217" t="s">
        <v>732</v>
      </c>
      <c r="H117" s="218">
        <v>1</v>
      </c>
      <c r="I117" s="219"/>
      <c r="J117" s="220">
        <f>ROUND(I117*H117,2)</f>
        <v>0</v>
      </c>
      <c r="K117" s="216" t="s">
        <v>602</v>
      </c>
      <c r="L117" s="46"/>
      <c r="M117" s="221" t="s">
        <v>19</v>
      </c>
      <c r="N117" s="222" t="s">
        <v>42</v>
      </c>
      <c r="O117" s="86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733</v>
      </c>
      <c r="AT117" s="225" t="s">
        <v>135</v>
      </c>
      <c r="AU117" s="225" t="s">
        <v>80</v>
      </c>
      <c r="AY117" s="19" t="s">
        <v>133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78</v>
      </c>
      <c r="BK117" s="226">
        <f>ROUND(I117*H117,2)</f>
        <v>0</v>
      </c>
      <c r="BL117" s="19" t="s">
        <v>733</v>
      </c>
      <c r="BM117" s="225" t="s">
        <v>768</v>
      </c>
    </row>
    <row r="118" s="12" customFormat="1" ht="22.8" customHeight="1">
      <c r="A118" s="12"/>
      <c r="B118" s="198"/>
      <c r="C118" s="199"/>
      <c r="D118" s="200" t="s">
        <v>70</v>
      </c>
      <c r="E118" s="212" t="s">
        <v>769</v>
      </c>
      <c r="F118" s="212" t="s">
        <v>770</v>
      </c>
      <c r="G118" s="199"/>
      <c r="H118" s="199"/>
      <c r="I118" s="202"/>
      <c r="J118" s="213">
        <f>BK118</f>
        <v>0</v>
      </c>
      <c r="K118" s="199"/>
      <c r="L118" s="204"/>
      <c r="M118" s="205"/>
      <c r="N118" s="206"/>
      <c r="O118" s="206"/>
      <c r="P118" s="207">
        <f>P119</f>
        <v>0</v>
      </c>
      <c r="Q118" s="206"/>
      <c r="R118" s="207">
        <f>R119</f>
        <v>0</v>
      </c>
      <c r="S118" s="206"/>
      <c r="T118" s="208">
        <f>T119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9" t="s">
        <v>165</v>
      </c>
      <c r="AT118" s="210" t="s">
        <v>70</v>
      </c>
      <c r="AU118" s="210" t="s">
        <v>78</v>
      </c>
      <c r="AY118" s="209" t="s">
        <v>133</v>
      </c>
      <c r="BK118" s="211">
        <f>BK119</f>
        <v>0</v>
      </c>
    </row>
    <row r="119" s="2" customFormat="1" ht="33" customHeight="1">
      <c r="A119" s="40"/>
      <c r="B119" s="41"/>
      <c r="C119" s="214" t="s">
        <v>227</v>
      </c>
      <c r="D119" s="214" t="s">
        <v>135</v>
      </c>
      <c r="E119" s="215" t="s">
        <v>771</v>
      </c>
      <c r="F119" s="216" t="s">
        <v>772</v>
      </c>
      <c r="G119" s="217" t="s">
        <v>732</v>
      </c>
      <c r="H119" s="218">
        <v>1</v>
      </c>
      <c r="I119" s="219"/>
      <c r="J119" s="220">
        <f>ROUND(I119*H119,2)</f>
        <v>0</v>
      </c>
      <c r="K119" s="216" t="s">
        <v>602</v>
      </c>
      <c r="L119" s="46"/>
      <c r="M119" s="221" t="s">
        <v>19</v>
      </c>
      <c r="N119" s="222" t="s">
        <v>42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733</v>
      </c>
      <c r="AT119" s="225" t="s">
        <v>135</v>
      </c>
      <c r="AU119" s="225" t="s">
        <v>80</v>
      </c>
      <c r="AY119" s="19" t="s">
        <v>133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78</v>
      </c>
      <c r="BK119" s="226">
        <f>ROUND(I119*H119,2)</f>
        <v>0</v>
      </c>
      <c r="BL119" s="19" t="s">
        <v>733</v>
      </c>
      <c r="BM119" s="225" t="s">
        <v>773</v>
      </c>
    </row>
    <row r="120" s="12" customFormat="1" ht="22.8" customHeight="1">
      <c r="A120" s="12"/>
      <c r="B120" s="198"/>
      <c r="C120" s="199"/>
      <c r="D120" s="200" t="s">
        <v>70</v>
      </c>
      <c r="E120" s="212" t="s">
        <v>774</v>
      </c>
      <c r="F120" s="212" t="s">
        <v>775</v>
      </c>
      <c r="G120" s="199"/>
      <c r="H120" s="199"/>
      <c r="I120" s="202"/>
      <c r="J120" s="213">
        <f>BK120</f>
        <v>0</v>
      </c>
      <c r="K120" s="199"/>
      <c r="L120" s="204"/>
      <c r="M120" s="205"/>
      <c r="N120" s="206"/>
      <c r="O120" s="206"/>
      <c r="P120" s="207">
        <f>SUM(P121:P136)</f>
        <v>0</v>
      </c>
      <c r="Q120" s="206"/>
      <c r="R120" s="207">
        <f>SUM(R121:R136)</f>
        <v>0</v>
      </c>
      <c r="S120" s="206"/>
      <c r="T120" s="208">
        <f>SUM(T121:T136)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9" t="s">
        <v>165</v>
      </c>
      <c r="AT120" s="210" t="s">
        <v>70</v>
      </c>
      <c r="AU120" s="210" t="s">
        <v>78</v>
      </c>
      <c r="AY120" s="209" t="s">
        <v>133</v>
      </c>
      <c r="BK120" s="211">
        <f>SUM(BK121:BK136)</f>
        <v>0</v>
      </c>
    </row>
    <row r="121" s="2" customFormat="1">
      <c r="A121" s="40"/>
      <c r="B121" s="41"/>
      <c r="C121" s="214" t="s">
        <v>232</v>
      </c>
      <c r="D121" s="214" t="s">
        <v>135</v>
      </c>
      <c r="E121" s="215" t="s">
        <v>776</v>
      </c>
      <c r="F121" s="216" t="s">
        <v>777</v>
      </c>
      <c r="G121" s="217" t="s">
        <v>732</v>
      </c>
      <c r="H121" s="218">
        <v>1</v>
      </c>
      <c r="I121" s="219"/>
      <c r="J121" s="220">
        <f>ROUND(I121*H121,2)</f>
        <v>0</v>
      </c>
      <c r="K121" s="216" t="s">
        <v>602</v>
      </c>
      <c r="L121" s="46"/>
      <c r="M121" s="221" t="s">
        <v>19</v>
      </c>
      <c r="N121" s="222" t="s">
        <v>42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140</v>
      </c>
      <c r="AT121" s="225" t="s">
        <v>135</v>
      </c>
      <c r="AU121" s="225" t="s">
        <v>80</v>
      </c>
      <c r="AY121" s="19" t="s">
        <v>133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78</v>
      </c>
      <c r="BK121" s="226">
        <f>ROUND(I121*H121,2)</f>
        <v>0</v>
      </c>
      <c r="BL121" s="19" t="s">
        <v>140</v>
      </c>
      <c r="BM121" s="225" t="s">
        <v>778</v>
      </c>
    </row>
    <row r="122" s="2" customFormat="1">
      <c r="A122" s="40"/>
      <c r="B122" s="41"/>
      <c r="C122" s="42"/>
      <c r="D122" s="232" t="s">
        <v>144</v>
      </c>
      <c r="E122" s="42"/>
      <c r="F122" s="233" t="s">
        <v>779</v>
      </c>
      <c r="G122" s="42"/>
      <c r="H122" s="42"/>
      <c r="I122" s="229"/>
      <c r="J122" s="42"/>
      <c r="K122" s="42"/>
      <c r="L122" s="46"/>
      <c r="M122" s="230"/>
      <c r="N122" s="231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144</v>
      </c>
      <c r="AU122" s="19" t="s">
        <v>80</v>
      </c>
    </row>
    <row r="123" s="2" customFormat="1" ht="24.15" customHeight="1">
      <c r="A123" s="40"/>
      <c r="B123" s="41"/>
      <c r="C123" s="214" t="s">
        <v>238</v>
      </c>
      <c r="D123" s="214" t="s">
        <v>135</v>
      </c>
      <c r="E123" s="215" t="s">
        <v>780</v>
      </c>
      <c r="F123" s="216" t="s">
        <v>781</v>
      </c>
      <c r="G123" s="217" t="s">
        <v>732</v>
      </c>
      <c r="H123" s="218">
        <v>1</v>
      </c>
      <c r="I123" s="219"/>
      <c r="J123" s="220">
        <f>ROUND(I123*H123,2)</f>
        <v>0</v>
      </c>
      <c r="K123" s="216" t="s">
        <v>602</v>
      </c>
      <c r="L123" s="46"/>
      <c r="M123" s="221" t="s">
        <v>19</v>
      </c>
      <c r="N123" s="222" t="s">
        <v>42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140</v>
      </c>
      <c r="AT123" s="225" t="s">
        <v>135</v>
      </c>
      <c r="AU123" s="225" t="s">
        <v>80</v>
      </c>
      <c r="AY123" s="19" t="s">
        <v>133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78</v>
      </c>
      <c r="BK123" s="226">
        <f>ROUND(I123*H123,2)</f>
        <v>0</v>
      </c>
      <c r="BL123" s="19" t="s">
        <v>140</v>
      </c>
      <c r="BM123" s="225" t="s">
        <v>782</v>
      </c>
    </row>
    <row r="124" s="2" customFormat="1">
      <c r="A124" s="40"/>
      <c r="B124" s="41"/>
      <c r="C124" s="42"/>
      <c r="D124" s="232" t="s">
        <v>144</v>
      </c>
      <c r="E124" s="42"/>
      <c r="F124" s="233" t="s">
        <v>783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144</v>
      </c>
      <c r="AU124" s="19" t="s">
        <v>80</v>
      </c>
    </row>
    <row r="125" s="2" customFormat="1" ht="24.15" customHeight="1">
      <c r="A125" s="40"/>
      <c r="B125" s="41"/>
      <c r="C125" s="214" t="s">
        <v>243</v>
      </c>
      <c r="D125" s="214" t="s">
        <v>135</v>
      </c>
      <c r="E125" s="215" t="s">
        <v>784</v>
      </c>
      <c r="F125" s="216" t="s">
        <v>785</v>
      </c>
      <c r="G125" s="217" t="s">
        <v>732</v>
      </c>
      <c r="H125" s="218">
        <v>1</v>
      </c>
      <c r="I125" s="219"/>
      <c r="J125" s="220">
        <f>ROUND(I125*H125,2)</f>
        <v>0</v>
      </c>
      <c r="K125" s="216" t="s">
        <v>602</v>
      </c>
      <c r="L125" s="46"/>
      <c r="M125" s="221" t="s">
        <v>19</v>
      </c>
      <c r="N125" s="222" t="s">
        <v>42</v>
      </c>
      <c r="O125" s="86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733</v>
      </c>
      <c r="AT125" s="225" t="s">
        <v>135</v>
      </c>
      <c r="AU125" s="225" t="s">
        <v>80</v>
      </c>
      <c r="AY125" s="19" t="s">
        <v>133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78</v>
      </c>
      <c r="BK125" s="226">
        <f>ROUND(I125*H125,2)</f>
        <v>0</v>
      </c>
      <c r="BL125" s="19" t="s">
        <v>733</v>
      </c>
      <c r="BM125" s="225" t="s">
        <v>786</v>
      </c>
    </row>
    <row r="126" s="2" customFormat="1">
      <c r="A126" s="40"/>
      <c r="B126" s="41"/>
      <c r="C126" s="42"/>
      <c r="D126" s="232" t="s">
        <v>144</v>
      </c>
      <c r="E126" s="42"/>
      <c r="F126" s="233" t="s">
        <v>787</v>
      </c>
      <c r="G126" s="42"/>
      <c r="H126" s="42"/>
      <c r="I126" s="229"/>
      <c r="J126" s="42"/>
      <c r="K126" s="42"/>
      <c r="L126" s="46"/>
      <c r="M126" s="230"/>
      <c r="N126" s="231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144</v>
      </c>
      <c r="AU126" s="19" t="s">
        <v>80</v>
      </c>
    </row>
    <row r="127" s="2" customFormat="1" ht="24.15" customHeight="1">
      <c r="A127" s="40"/>
      <c r="B127" s="41"/>
      <c r="C127" s="214" t="s">
        <v>248</v>
      </c>
      <c r="D127" s="214" t="s">
        <v>135</v>
      </c>
      <c r="E127" s="215" t="s">
        <v>788</v>
      </c>
      <c r="F127" s="216" t="s">
        <v>789</v>
      </c>
      <c r="G127" s="217" t="s">
        <v>732</v>
      </c>
      <c r="H127" s="218">
        <v>1</v>
      </c>
      <c r="I127" s="219"/>
      <c r="J127" s="220">
        <f>ROUND(I127*H127,2)</f>
        <v>0</v>
      </c>
      <c r="K127" s="216" t="s">
        <v>602</v>
      </c>
      <c r="L127" s="46"/>
      <c r="M127" s="221" t="s">
        <v>19</v>
      </c>
      <c r="N127" s="222" t="s">
        <v>42</v>
      </c>
      <c r="O127" s="86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733</v>
      </c>
      <c r="AT127" s="225" t="s">
        <v>135</v>
      </c>
      <c r="AU127" s="225" t="s">
        <v>80</v>
      </c>
      <c r="AY127" s="19" t="s">
        <v>133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78</v>
      </c>
      <c r="BK127" s="226">
        <f>ROUND(I127*H127,2)</f>
        <v>0</v>
      </c>
      <c r="BL127" s="19" t="s">
        <v>733</v>
      </c>
      <c r="BM127" s="225" t="s">
        <v>790</v>
      </c>
    </row>
    <row r="128" s="2" customFormat="1">
      <c r="A128" s="40"/>
      <c r="B128" s="41"/>
      <c r="C128" s="42"/>
      <c r="D128" s="232" t="s">
        <v>144</v>
      </c>
      <c r="E128" s="42"/>
      <c r="F128" s="233" t="s">
        <v>787</v>
      </c>
      <c r="G128" s="42"/>
      <c r="H128" s="42"/>
      <c r="I128" s="229"/>
      <c r="J128" s="42"/>
      <c r="K128" s="42"/>
      <c r="L128" s="46"/>
      <c r="M128" s="230"/>
      <c r="N128" s="231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144</v>
      </c>
      <c r="AU128" s="19" t="s">
        <v>80</v>
      </c>
    </row>
    <row r="129" s="2" customFormat="1" ht="16.5" customHeight="1">
      <c r="A129" s="40"/>
      <c r="B129" s="41"/>
      <c r="C129" s="214" t="s">
        <v>253</v>
      </c>
      <c r="D129" s="214" t="s">
        <v>135</v>
      </c>
      <c r="E129" s="215" t="s">
        <v>791</v>
      </c>
      <c r="F129" s="216" t="s">
        <v>792</v>
      </c>
      <c r="G129" s="217" t="s">
        <v>138</v>
      </c>
      <c r="H129" s="218">
        <v>25</v>
      </c>
      <c r="I129" s="219"/>
      <c r="J129" s="220">
        <f>ROUND(I129*H129,2)</f>
        <v>0</v>
      </c>
      <c r="K129" s="216" t="s">
        <v>602</v>
      </c>
      <c r="L129" s="46"/>
      <c r="M129" s="221" t="s">
        <v>19</v>
      </c>
      <c r="N129" s="222" t="s">
        <v>42</v>
      </c>
      <c r="O129" s="86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140</v>
      </c>
      <c r="AT129" s="225" t="s">
        <v>135</v>
      </c>
      <c r="AU129" s="225" t="s">
        <v>80</v>
      </c>
      <c r="AY129" s="19" t="s">
        <v>133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9" t="s">
        <v>78</v>
      </c>
      <c r="BK129" s="226">
        <f>ROUND(I129*H129,2)</f>
        <v>0</v>
      </c>
      <c r="BL129" s="19" t="s">
        <v>140</v>
      </c>
      <c r="BM129" s="225" t="s">
        <v>793</v>
      </c>
    </row>
    <row r="130" s="2" customFormat="1" ht="16.5" customHeight="1">
      <c r="A130" s="40"/>
      <c r="B130" s="41"/>
      <c r="C130" s="214" t="s">
        <v>7</v>
      </c>
      <c r="D130" s="214" t="s">
        <v>135</v>
      </c>
      <c r="E130" s="215" t="s">
        <v>794</v>
      </c>
      <c r="F130" s="216" t="s">
        <v>795</v>
      </c>
      <c r="G130" s="217" t="s">
        <v>138</v>
      </c>
      <c r="H130" s="218">
        <v>25</v>
      </c>
      <c r="I130" s="219"/>
      <c r="J130" s="220">
        <f>ROUND(I130*H130,2)</f>
        <v>0</v>
      </c>
      <c r="K130" s="216" t="s">
        <v>602</v>
      </c>
      <c r="L130" s="46"/>
      <c r="M130" s="221" t="s">
        <v>19</v>
      </c>
      <c r="N130" s="222" t="s">
        <v>42</v>
      </c>
      <c r="O130" s="86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140</v>
      </c>
      <c r="AT130" s="225" t="s">
        <v>135</v>
      </c>
      <c r="AU130" s="225" t="s">
        <v>80</v>
      </c>
      <c r="AY130" s="19" t="s">
        <v>133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78</v>
      </c>
      <c r="BK130" s="226">
        <f>ROUND(I130*H130,2)</f>
        <v>0</v>
      </c>
      <c r="BL130" s="19" t="s">
        <v>140</v>
      </c>
      <c r="BM130" s="225" t="s">
        <v>796</v>
      </c>
    </row>
    <row r="131" s="2" customFormat="1" ht="24.15" customHeight="1">
      <c r="A131" s="40"/>
      <c r="B131" s="41"/>
      <c r="C131" s="214" t="s">
        <v>265</v>
      </c>
      <c r="D131" s="214" t="s">
        <v>135</v>
      </c>
      <c r="E131" s="215" t="s">
        <v>797</v>
      </c>
      <c r="F131" s="216" t="s">
        <v>798</v>
      </c>
      <c r="G131" s="217" t="s">
        <v>732</v>
      </c>
      <c r="H131" s="218">
        <v>1</v>
      </c>
      <c r="I131" s="219"/>
      <c r="J131" s="220">
        <f>ROUND(I131*H131,2)</f>
        <v>0</v>
      </c>
      <c r="K131" s="216" t="s">
        <v>602</v>
      </c>
      <c r="L131" s="46"/>
      <c r="M131" s="221" t="s">
        <v>19</v>
      </c>
      <c r="N131" s="222" t="s">
        <v>42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733</v>
      </c>
      <c r="AT131" s="225" t="s">
        <v>135</v>
      </c>
      <c r="AU131" s="225" t="s">
        <v>80</v>
      </c>
      <c r="AY131" s="19" t="s">
        <v>133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78</v>
      </c>
      <c r="BK131" s="226">
        <f>ROUND(I131*H131,2)</f>
        <v>0</v>
      </c>
      <c r="BL131" s="19" t="s">
        <v>733</v>
      </c>
      <c r="BM131" s="225" t="s">
        <v>799</v>
      </c>
    </row>
    <row r="132" s="2" customFormat="1" ht="24.15" customHeight="1">
      <c r="A132" s="40"/>
      <c r="B132" s="41"/>
      <c r="C132" s="214" t="s">
        <v>272</v>
      </c>
      <c r="D132" s="214" t="s">
        <v>135</v>
      </c>
      <c r="E132" s="215" t="s">
        <v>800</v>
      </c>
      <c r="F132" s="216" t="s">
        <v>801</v>
      </c>
      <c r="G132" s="217" t="s">
        <v>280</v>
      </c>
      <c r="H132" s="218">
        <v>1</v>
      </c>
      <c r="I132" s="219"/>
      <c r="J132" s="220">
        <f>ROUND(I132*H132,2)</f>
        <v>0</v>
      </c>
      <c r="K132" s="216" t="s">
        <v>602</v>
      </c>
      <c r="L132" s="46"/>
      <c r="M132" s="221" t="s">
        <v>19</v>
      </c>
      <c r="N132" s="222" t="s">
        <v>42</v>
      </c>
      <c r="O132" s="86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5" t="s">
        <v>733</v>
      </c>
      <c r="AT132" s="225" t="s">
        <v>135</v>
      </c>
      <c r="AU132" s="225" t="s">
        <v>80</v>
      </c>
      <c r="AY132" s="19" t="s">
        <v>133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9" t="s">
        <v>78</v>
      </c>
      <c r="BK132" s="226">
        <f>ROUND(I132*H132,2)</f>
        <v>0</v>
      </c>
      <c r="BL132" s="19" t="s">
        <v>733</v>
      </c>
      <c r="BM132" s="225" t="s">
        <v>802</v>
      </c>
    </row>
    <row r="133" s="2" customFormat="1">
      <c r="A133" s="40"/>
      <c r="B133" s="41"/>
      <c r="C133" s="42"/>
      <c r="D133" s="232" t="s">
        <v>144</v>
      </c>
      <c r="E133" s="42"/>
      <c r="F133" s="233" t="s">
        <v>803</v>
      </c>
      <c r="G133" s="42"/>
      <c r="H133" s="42"/>
      <c r="I133" s="229"/>
      <c r="J133" s="42"/>
      <c r="K133" s="42"/>
      <c r="L133" s="46"/>
      <c r="M133" s="230"/>
      <c r="N133" s="231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144</v>
      </c>
      <c r="AU133" s="19" t="s">
        <v>80</v>
      </c>
    </row>
    <row r="134" s="2" customFormat="1" ht="16.5" customHeight="1">
      <c r="A134" s="40"/>
      <c r="B134" s="41"/>
      <c r="C134" s="214" t="s">
        <v>277</v>
      </c>
      <c r="D134" s="214" t="s">
        <v>135</v>
      </c>
      <c r="E134" s="215" t="s">
        <v>804</v>
      </c>
      <c r="F134" s="216" t="s">
        <v>805</v>
      </c>
      <c r="G134" s="217" t="s">
        <v>138</v>
      </c>
      <c r="H134" s="218">
        <v>25</v>
      </c>
      <c r="I134" s="219"/>
      <c r="J134" s="220">
        <f>ROUND(I134*H134,2)</f>
        <v>0</v>
      </c>
      <c r="K134" s="216" t="s">
        <v>602</v>
      </c>
      <c r="L134" s="46"/>
      <c r="M134" s="221" t="s">
        <v>19</v>
      </c>
      <c r="N134" s="222" t="s">
        <v>42</v>
      </c>
      <c r="O134" s="86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5" t="s">
        <v>140</v>
      </c>
      <c r="AT134" s="225" t="s">
        <v>135</v>
      </c>
      <c r="AU134" s="225" t="s">
        <v>80</v>
      </c>
      <c r="AY134" s="19" t="s">
        <v>133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9" t="s">
        <v>78</v>
      </c>
      <c r="BK134" s="226">
        <f>ROUND(I134*H134,2)</f>
        <v>0</v>
      </c>
      <c r="BL134" s="19" t="s">
        <v>140</v>
      </c>
      <c r="BM134" s="225" t="s">
        <v>806</v>
      </c>
    </row>
    <row r="135" s="2" customFormat="1" ht="24.15" customHeight="1">
      <c r="A135" s="40"/>
      <c r="B135" s="41"/>
      <c r="C135" s="214" t="s">
        <v>283</v>
      </c>
      <c r="D135" s="214" t="s">
        <v>135</v>
      </c>
      <c r="E135" s="215" t="s">
        <v>807</v>
      </c>
      <c r="F135" s="216" t="s">
        <v>808</v>
      </c>
      <c r="G135" s="217" t="s">
        <v>732</v>
      </c>
      <c r="H135" s="218">
        <v>1</v>
      </c>
      <c r="I135" s="219"/>
      <c r="J135" s="220">
        <f>ROUND(I135*H135,2)</f>
        <v>0</v>
      </c>
      <c r="K135" s="216" t="s">
        <v>602</v>
      </c>
      <c r="L135" s="46"/>
      <c r="M135" s="221" t="s">
        <v>19</v>
      </c>
      <c r="N135" s="222" t="s">
        <v>42</v>
      </c>
      <c r="O135" s="86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5" t="s">
        <v>140</v>
      </c>
      <c r="AT135" s="225" t="s">
        <v>135</v>
      </c>
      <c r="AU135" s="225" t="s">
        <v>80</v>
      </c>
      <c r="AY135" s="19" t="s">
        <v>133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9" t="s">
        <v>78</v>
      </c>
      <c r="BK135" s="226">
        <f>ROUND(I135*H135,2)</f>
        <v>0</v>
      </c>
      <c r="BL135" s="19" t="s">
        <v>140</v>
      </c>
      <c r="BM135" s="225" t="s">
        <v>809</v>
      </c>
    </row>
    <row r="136" s="2" customFormat="1">
      <c r="A136" s="40"/>
      <c r="B136" s="41"/>
      <c r="C136" s="214" t="s">
        <v>288</v>
      </c>
      <c r="D136" s="214" t="s">
        <v>135</v>
      </c>
      <c r="E136" s="215" t="s">
        <v>810</v>
      </c>
      <c r="F136" s="216" t="s">
        <v>811</v>
      </c>
      <c r="G136" s="217" t="s">
        <v>732</v>
      </c>
      <c r="H136" s="218">
        <v>1</v>
      </c>
      <c r="I136" s="219"/>
      <c r="J136" s="220">
        <f>ROUND(I136*H136,2)</f>
        <v>0</v>
      </c>
      <c r="K136" s="216" t="s">
        <v>602</v>
      </c>
      <c r="L136" s="46"/>
      <c r="M136" s="221" t="s">
        <v>19</v>
      </c>
      <c r="N136" s="222" t="s">
        <v>42</v>
      </c>
      <c r="O136" s="86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140</v>
      </c>
      <c r="AT136" s="225" t="s">
        <v>135</v>
      </c>
      <c r="AU136" s="225" t="s">
        <v>80</v>
      </c>
      <c r="AY136" s="19" t="s">
        <v>133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9" t="s">
        <v>78</v>
      </c>
      <c r="BK136" s="226">
        <f>ROUND(I136*H136,2)</f>
        <v>0</v>
      </c>
      <c r="BL136" s="19" t="s">
        <v>140</v>
      </c>
      <c r="BM136" s="225" t="s">
        <v>812</v>
      </c>
    </row>
    <row r="137" s="12" customFormat="1" ht="22.8" customHeight="1">
      <c r="A137" s="12"/>
      <c r="B137" s="198"/>
      <c r="C137" s="199"/>
      <c r="D137" s="200" t="s">
        <v>70</v>
      </c>
      <c r="E137" s="212" t="s">
        <v>813</v>
      </c>
      <c r="F137" s="212" t="s">
        <v>814</v>
      </c>
      <c r="G137" s="199"/>
      <c r="H137" s="199"/>
      <c r="I137" s="202"/>
      <c r="J137" s="213">
        <f>BK137</f>
        <v>0</v>
      </c>
      <c r="K137" s="199"/>
      <c r="L137" s="204"/>
      <c r="M137" s="205"/>
      <c r="N137" s="206"/>
      <c r="O137" s="206"/>
      <c r="P137" s="207">
        <f>SUM(P138:P140)</f>
        <v>0</v>
      </c>
      <c r="Q137" s="206"/>
      <c r="R137" s="207">
        <f>SUM(R138:R140)</f>
        <v>0</v>
      </c>
      <c r="S137" s="206"/>
      <c r="T137" s="208">
        <f>SUM(T138:T140)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9" t="s">
        <v>165</v>
      </c>
      <c r="AT137" s="210" t="s">
        <v>70</v>
      </c>
      <c r="AU137" s="210" t="s">
        <v>78</v>
      </c>
      <c r="AY137" s="209" t="s">
        <v>133</v>
      </c>
      <c r="BK137" s="211">
        <f>SUM(BK138:BK140)</f>
        <v>0</v>
      </c>
    </row>
    <row r="138" s="2" customFormat="1" ht="24.15" customHeight="1">
      <c r="A138" s="40"/>
      <c r="B138" s="41"/>
      <c r="C138" s="214" t="s">
        <v>294</v>
      </c>
      <c r="D138" s="214" t="s">
        <v>135</v>
      </c>
      <c r="E138" s="215" t="s">
        <v>815</v>
      </c>
      <c r="F138" s="216" t="s">
        <v>816</v>
      </c>
      <c r="G138" s="217" t="s">
        <v>732</v>
      </c>
      <c r="H138" s="218">
        <v>1</v>
      </c>
      <c r="I138" s="219"/>
      <c r="J138" s="220">
        <f>ROUND(I138*H138,2)</f>
        <v>0</v>
      </c>
      <c r="K138" s="216" t="s">
        <v>602</v>
      </c>
      <c r="L138" s="46"/>
      <c r="M138" s="221" t="s">
        <v>19</v>
      </c>
      <c r="N138" s="222" t="s">
        <v>42</v>
      </c>
      <c r="O138" s="86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5" t="s">
        <v>733</v>
      </c>
      <c r="AT138" s="225" t="s">
        <v>135</v>
      </c>
      <c r="AU138" s="225" t="s">
        <v>80</v>
      </c>
      <c r="AY138" s="19" t="s">
        <v>133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9" t="s">
        <v>78</v>
      </c>
      <c r="BK138" s="226">
        <f>ROUND(I138*H138,2)</f>
        <v>0</v>
      </c>
      <c r="BL138" s="19" t="s">
        <v>733</v>
      </c>
      <c r="BM138" s="225" t="s">
        <v>817</v>
      </c>
    </row>
    <row r="139" s="2" customFormat="1">
      <c r="A139" s="40"/>
      <c r="B139" s="41"/>
      <c r="C139" s="42"/>
      <c r="D139" s="232" t="s">
        <v>144</v>
      </c>
      <c r="E139" s="42"/>
      <c r="F139" s="233" t="s">
        <v>818</v>
      </c>
      <c r="G139" s="42"/>
      <c r="H139" s="42"/>
      <c r="I139" s="229"/>
      <c r="J139" s="42"/>
      <c r="K139" s="42"/>
      <c r="L139" s="46"/>
      <c r="M139" s="230"/>
      <c r="N139" s="231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144</v>
      </c>
      <c r="AU139" s="19" t="s">
        <v>80</v>
      </c>
    </row>
    <row r="140" s="2" customFormat="1" ht="24.15" customHeight="1">
      <c r="A140" s="40"/>
      <c r="B140" s="41"/>
      <c r="C140" s="214" t="s">
        <v>300</v>
      </c>
      <c r="D140" s="214" t="s">
        <v>135</v>
      </c>
      <c r="E140" s="215" t="s">
        <v>819</v>
      </c>
      <c r="F140" s="216" t="s">
        <v>820</v>
      </c>
      <c r="G140" s="217" t="s">
        <v>732</v>
      </c>
      <c r="H140" s="218">
        <v>1</v>
      </c>
      <c r="I140" s="219"/>
      <c r="J140" s="220">
        <f>ROUND(I140*H140,2)</f>
        <v>0</v>
      </c>
      <c r="K140" s="216" t="s">
        <v>602</v>
      </c>
      <c r="L140" s="46"/>
      <c r="M140" s="283" t="s">
        <v>19</v>
      </c>
      <c r="N140" s="284" t="s">
        <v>42</v>
      </c>
      <c r="O140" s="268"/>
      <c r="P140" s="285">
        <f>O140*H140</f>
        <v>0</v>
      </c>
      <c r="Q140" s="285">
        <v>0</v>
      </c>
      <c r="R140" s="285">
        <f>Q140*H140</f>
        <v>0</v>
      </c>
      <c r="S140" s="285">
        <v>0</v>
      </c>
      <c r="T140" s="28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733</v>
      </c>
      <c r="AT140" s="225" t="s">
        <v>135</v>
      </c>
      <c r="AU140" s="225" t="s">
        <v>80</v>
      </c>
      <c r="AY140" s="19" t="s">
        <v>133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78</v>
      </c>
      <c r="BK140" s="226">
        <f>ROUND(I140*H140,2)</f>
        <v>0</v>
      </c>
      <c r="BL140" s="19" t="s">
        <v>733</v>
      </c>
      <c r="BM140" s="225" t="s">
        <v>821</v>
      </c>
    </row>
    <row r="141" s="2" customFormat="1" ht="6.96" customHeight="1">
      <c r="A141" s="40"/>
      <c r="B141" s="61"/>
      <c r="C141" s="62"/>
      <c r="D141" s="62"/>
      <c r="E141" s="62"/>
      <c r="F141" s="62"/>
      <c r="G141" s="62"/>
      <c r="H141" s="62"/>
      <c r="I141" s="62"/>
      <c r="J141" s="62"/>
      <c r="K141" s="62"/>
      <c r="L141" s="46"/>
      <c r="M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</row>
  </sheetData>
  <sheetProtection sheet="1" autoFilter="0" formatColumns="0" formatRows="0" objects="1" scenarios="1" spinCount="100000" saltValue="tHFhc05QGImhTDyYKm6QyWZzFDxZO4CDmaa+WY52YnuFdE+JR6ekoL7arvcko4a9OApRbag+GJ0anRu9vX/jRA==" hashValue="EcvdCvgwapezpV8WWXl+JHakPW8rx0i/4MjgXLVKZWg3PkVfS5jLAqARLakS89MdNiZ662DXk2Yb+LkoLDRWMA==" algorithmName="SHA-512" password="CC35"/>
  <autoFilter ref="C86:K140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4_01/119003227"/>
    <hyperlink ref="F94" r:id="rId2" display="https://podminky.urs.cz/item/CS_URS_2024_01/119003228"/>
    <hyperlink ref="F97" r:id="rId3" display="https://podminky.urs.cz/item/CS_URS_2024_01/9389084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0"/>
      <c r="C3" s="141"/>
      <c r="D3" s="141"/>
      <c r="E3" s="141"/>
      <c r="F3" s="141"/>
      <c r="G3" s="141"/>
      <c r="H3" s="22"/>
    </row>
    <row r="4" s="1" customFormat="1" ht="24.96" customHeight="1">
      <c r="B4" s="22"/>
      <c r="C4" s="142" t="s">
        <v>822</v>
      </c>
      <c r="H4" s="22"/>
    </row>
    <row r="5" s="1" customFormat="1" ht="12" customHeight="1">
      <c r="B5" s="22"/>
      <c r="C5" s="287" t="s">
        <v>13</v>
      </c>
      <c r="D5" s="151" t="s">
        <v>14</v>
      </c>
      <c r="E5" s="1"/>
      <c r="F5" s="1"/>
      <c r="H5" s="22"/>
    </row>
    <row r="6" s="1" customFormat="1" ht="36.96" customHeight="1">
      <c r="B6" s="22"/>
      <c r="C6" s="288" t="s">
        <v>16</v>
      </c>
      <c r="D6" s="289" t="s">
        <v>17</v>
      </c>
      <c r="E6" s="1"/>
      <c r="F6" s="1"/>
      <c r="H6" s="22"/>
    </row>
    <row r="7" s="1" customFormat="1" ht="16.5" customHeight="1">
      <c r="B7" s="22"/>
      <c r="C7" s="144" t="s">
        <v>23</v>
      </c>
      <c r="D7" s="148" t="str">
        <f>'Rekapitulace stavby'!AN8</f>
        <v>8. 2. 2024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87"/>
      <c r="B9" s="290"/>
      <c r="C9" s="291" t="s">
        <v>52</v>
      </c>
      <c r="D9" s="292" t="s">
        <v>53</v>
      </c>
      <c r="E9" s="292" t="s">
        <v>120</v>
      </c>
      <c r="F9" s="293" t="s">
        <v>823</v>
      </c>
      <c r="G9" s="187"/>
      <c r="H9" s="290"/>
    </row>
    <row r="10" s="2" customFormat="1" ht="26.4" customHeight="1">
      <c r="A10" s="40"/>
      <c r="B10" s="46"/>
      <c r="C10" s="294" t="s">
        <v>824</v>
      </c>
      <c r="D10" s="294" t="s">
        <v>76</v>
      </c>
      <c r="E10" s="40"/>
      <c r="F10" s="40"/>
      <c r="G10" s="40"/>
      <c r="H10" s="46"/>
    </row>
    <row r="11" s="8" customFormat="1" ht="16.8" customHeight="1">
      <c r="A11" s="149"/>
      <c r="B11" s="150"/>
      <c r="C11" s="295" t="s">
        <v>825</v>
      </c>
      <c r="D11" s="296" t="s">
        <v>826</v>
      </c>
      <c r="E11" s="296" t="s">
        <v>19</v>
      </c>
      <c r="F11" s="297">
        <v>227.70400000000001</v>
      </c>
      <c r="G11" s="149"/>
      <c r="H11" s="150"/>
    </row>
    <row r="12" s="2" customFormat="1" ht="16.8" customHeight="1">
      <c r="A12" s="40"/>
      <c r="B12" s="46"/>
      <c r="C12" s="298" t="s">
        <v>19</v>
      </c>
      <c r="D12" s="298" t="s">
        <v>827</v>
      </c>
      <c r="E12" s="19" t="s">
        <v>19</v>
      </c>
      <c r="F12" s="299">
        <v>227.70400000000001</v>
      </c>
      <c r="G12" s="40"/>
      <c r="H12" s="46"/>
    </row>
    <row r="13" s="2" customFormat="1" ht="16.8" customHeight="1">
      <c r="A13" s="40"/>
      <c r="B13" s="46"/>
      <c r="C13" s="298" t="s">
        <v>19</v>
      </c>
      <c r="D13" s="298" t="s">
        <v>178</v>
      </c>
      <c r="E13" s="19" t="s">
        <v>19</v>
      </c>
      <c r="F13" s="299">
        <v>227.70400000000001</v>
      </c>
      <c r="G13" s="40"/>
      <c r="H13" s="46"/>
    </row>
    <row r="14" s="2" customFormat="1" ht="7.44" customHeight="1">
      <c r="A14" s="40"/>
      <c r="B14" s="167"/>
      <c r="C14" s="168"/>
      <c r="D14" s="168"/>
      <c r="E14" s="168"/>
      <c r="F14" s="168"/>
      <c r="G14" s="168"/>
      <c r="H14" s="46"/>
    </row>
    <row r="15" s="2" customFormat="1">
      <c r="A15" s="40"/>
      <c r="B15" s="40"/>
      <c r="C15" s="40"/>
      <c r="D15" s="40"/>
      <c r="E15" s="40"/>
      <c r="F15" s="40"/>
      <c r="G15" s="40"/>
      <c r="H15" s="40"/>
    </row>
  </sheetData>
  <sheetProtection sheet="1" formatColumns="0" formatRows="0" objects="1" scenarios="1" spinCount="100000" saltValue="18/OI39tHIebpGPUVf3gck0OeeD4t9XCmGaXEdmKrerweR/ZLm47bGM6XXrTG45zhDlWRWN/IlwsrC9cCXOWEA==" hashValue="nMFoKV8vlLKIAK6czK8qnCHAHxN7RjpuX/ed+3GRx9zMLEKE0Wu6/okysYJ6dtX6POscvCJ2apyYClMiDw9y2Q==" algorithmName="SHA-512" password="CC35"/>
  <mergeCells count="2">
    <mergeCell ref="D5:F5"/>
    <mergeCell ref="D6:F6"/>
  </mergeCells>
  <hyperlinks>
    <hyperlink ref="C11" r:id="rId1" display="VV0001"/>
  </hyperlinks>
  <pageSetup paperSize="9" orientation="portrait" blackAndWhite="1" fitToHeight="100"/>
  <headerFooter>
    <oddFooter>&amp;CStrana &amp;P z &amp;N</oddFooter>
  </headerFooter>
  <drawing r:id="rId2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300" customWidth="1"/>
    <col min="2" max="2" width="1.667969" style="300" customWidth="1"/>
    <col min="3" max="4" width="5" style="300" customWidth="1"/>
    <col min="5" max="5" width="11.66016" style="300" customWidth="1"/>
    <col min="6" max="6" width="9.160156" style="300" customWidth="1"/>
    <col min="7" max="7" width="5" style="300" customWidth="1"/>
    <col min="8" max="8" width="77.83203" style="300" customWidth="1"/>
    <col min="9" max="10" width="20" style="300" customWidth="1"/>
    <col min="11" max="11" width="1.667969" style="300" customWidth="1"/>
  </cols>
  <sheetData>
    <row r="1" s="1" customFormat="1" ht="37.5" customHeight="1"/>
    <row r="2" s="1" customFormat="1" ht="7.5" customHeight="1">
      <c r="B2" s="301"/>
      <c r="C2" s="302"/>
      <c r="D2" s="302"/>
      <c r="E2" s="302"/>
      <c r="F2" s="302"/>
      <c r="G2" s="302"/>
      <c r="H2" s="302"/>
      <c r="I2" s="302"/>
      <c r="J2" s="302"/>
      <c r="K2" s="303"/>
    </row>
    <row r="3" s="16" customFormat="1" ht="45" customHeight="1">
      <c r="B3" s="304"/>
      <c r="C3" s="305" t="s">
        <v>828</v>
      </c>
      <c r="D3" s="305"/>
      <c r="E3" s="305"/>
      <c r="F3" s="305"/>
      <c r="G3" s="305"/>
      <c r="H3" s="305"/>
      <c r="I3" s="305"/>
      <c r="J3" s="305"/>
      <c r="K3" s="306"/>
    </row>
    <row r="4" s="1" customFormat="1" ht="25.5" customHeight="1">
      <c r="B4" s="307"/>
      <c r="C4" s="308" t="s">
        <v>829</v>
      </c>
      <c r="D4" s="308"/>
      <c r="E4" s="308"/>
      <c r="F4" s="308"/>
      <c r="G4" s="308"/>
      <c r="H4" s="308"/>
      <c r="I4" s="308"/>
      <c r="J4" s="308"/>
      <c r="K4" s="309"/>
    </row>
    <row r="5" s="1" customFormat="1" ht="5.25" customHeight="1">
      <c r="B5" s="307"/>
      <c r="C5" s="310"/>
      <c r="D5" s="310"/>
      <c r="E5" s="310"/>
      <c r="F5" s="310"/>
      <c r="G5" s="310"/>
      <c r="H5" s="310"/>
      <c r="I5" s="310"/>
      <c r="J5" s="310"/>
      <c r="K5" s="309"/>
    </row>
    <row r="6" s="1" customFormat="1" ht="15" customHeight="1">
      <c r="B6" s="307"/>
      <c r="C6" s="311" t="s">
        <v>830</v>
      </c>
      <c r="D6" s="311"/>
      <c r="E6" s="311"/>
      <c r="F6" s="311"/>
      <c r="G6" s="311"/>
      <c r="H6" s="311"/>
      <c r="I6" s="311"/>
      <c r="J6" s="311"/>
      <c r="K6" s="309"/>
    </row>
    <row r="7" s="1" customFormat="1" ht="15" customHeight="1">
      <c r="B7" s="312"/>
      <c r="C7" s="311" t="s">
        <v>831</v>
      </c>
      <c r="D7" s="311"/>
      <c r="E7" s="311"/>
      <c r="F7" s="311"/>
      <c r="G7" s="311"/>
      <c r="H7" s="311"/>
      <c r="I7" s="311"/>
      <c r="J7" s="311"/>
      <c r="K7" s="309"/>
    </row>
    <row r="8" s="1" customFormat="1" ht="12.75" customHeight="1">
      <c r="B8" s="312"/>
      <c r="C8" s="311"/>
      <c r="D8" s="311"/>
      <c r="E8" s="311"/>
      <c r="F8" s="311"/>
      <c r="G8" s="311"/>
      <c r="H8" s="311"/>
      <c r="I8" s="311"/>
      <c r="J8" s="311"/>
      <c r="K8" s="309"/>
    </row>
    <row r="9" s="1" customFormat="1" ht="15" customHeight="1">
      <c r="B9" s="312"/>
      <c r="C9" s="311" t="s">
        <v>832</v>
      </c>
      <c r="D9" s="311"/>
      <c r="E9" s="311"/>
      <c r="F9" s="311"/>
      <c r="G9" s="311"/>
      <c r="H9" s="311"/>
      <c r="I9" s="311"/>
      <c r="J9" s="311"/>
      <c r="K9" s="309"/>
    </row>
    <row r="10" s="1" customFormat="1" ht="15" customHeight="1">
      <c r="B10" s="312"/>
      <c r="C10" s="311"/>
      <c r="D10" s="311" t="s">
        <v>833</v>
      </c>
      <c r="E10" s="311"/>
      <c r="F10" s="311"/>
      <c r="G10" s="311"/>
      <c r="H10" s="311"/>
      <c r="I10" s="311"/>
      <c r="J10" s="311"/>
      <c r="K10" s="309"/>
    </row>
    <row r="11" s="1" customFormat="1" ht="15" customHeight="1">
      <c r="B11" s="312"/>
      <c r="C11" s="313"/>
      <c r="D11" s="311" t="s">
        <v>834</v>
      </c>
      <c r="E11" s="311"/>
      <c r="F11" s="311"/>
      <c r="G11" s="311"/>
      <c r="H11" s="311"/>
      <c r="I11" s="311"/>
      <c r="J11" s="311"/>
      <c r="K11" s="309"/>
    </row>
    <row r="12" s="1" customFormat="1" ht="15" customHeight="1">
      <c r="B12" s="312"/>
      <c r="C12" s="313"/>
      <c r="D12" s="311"/>
      <c r="E12" s="311"/>
      <c r="F12" s="311"/>
      <c r="G12" s="311"/>
      <c r="H12" s="311"/>
      <c r="I12" s="311"/>
      <c r="J12" s="311"/>
      <c r="K12" s="309"/>
    </row>
    <row r="13" s="1" customFormat="1" ht="15" customHeight="1">
      <c r="B13" s="312"/>
      <c r="C13" s="313"/>
      <c r="D13" s="314" t="s">
        <v>835</v>
      </c>
      <c r="E13" s="311"/>
      <c r="F13" s="311"/>
      <c r="G13" s="311"/>
      <c r="H13" s="311"/>
      <c r="I13" s="311"/>
      <c r="J13" s="311"/>
      <c r="K13" s="309"/>
    </row>
    <row r="14" s="1" customFormat="1" ht="12.75" customHeight="1">
      <c r="B14" s="312"/>
      <c r="C14" s="313"/>
      <c r="D14" s="313"/>
      <c r="E14" s="313"/>
      <c r="F14" s="313"/>
      <c r="G14" s="313"/>
      <c r="H14" s="313"/>
      <c r="I14" s="313"/>
      <c r="J14" s="313"/>
      <c r="K14" s="309"/>
    </row>
    <row r="15" s="1" customFormat="1" ht="15" customHeight="1">
      <c r="B15" s="312"/>
      <c r="C15" s="313"/>
      <c r="D15" s="311" t="s">
        <v>836</v>
      </c>
      <c r="E15" s="311"/>
      <c r="F15" s="311"/>
      <c r="G15" s="311"/>
      <c r="H15" s="311"/>
      <c r="I15" s="311"/>
      <c r="J15" s="311"/>
      <c r="K15" s="309"/>
    </row>
    <row r="16" s="1" customFormat="1" ht="15" customHeight="1">
      <c r="B16" s="312"/>
      <c r="C16" s="313"/>
      <c r="D16" s="311" t="s">
        <v>837</v>
      </c>
      <c r="E16" s="311"/>
      <c r="F16" s="311"/>
      <c r="G16" s="311"/>
      <c r="H16" s="311"/>
      <c r="I16" s="311"/>
      <c r="J16" s="311"/>
      <c r="K16" s="309"/>
    </row>
    <row r="17" s="1" customFormat="1" ht="15" customHeight="1">
      <c r="B17" s="312"/>
      <c r="C17" s="313"/>
      <c r="D17" s="311" t="s">
        <v>838</v>
      </c>
      <c r="E17" s="311"/>
      <c r="F17" s="311"/>
      <c r="G17" s="311"/>
      <c r="H17" s="311"/>
      <c r="I17" s="311"/>
      <c r="J17" s="311"/>
      <c r="K17" s="309"/>
    </row>
    <row r="18" s="1" customFormat="1" ht="15" customHeight="1">
      <c r="B18" s="312"/>
      <c r="C18" s="313"/>
      <c r="D18" s="313"/>
      <c r="E18" s="315" t="s">
        <v>77</v>
      </c>
      <c r="F18" s="311" t="s">
        <v>839</v>
      </c>
      <c r="G18" s="311"/>
      <c r="H18" s="311"/>
      <c r="I18" s="311"/>
      <c r="J18" s="311"/>
      <c r="K18" s="309"/>
    </row>
    <row r="19" s="1" customFormat="1" ht="15" customHeight="1">
      <c r="B19" s="312"/>
      <c r="C19" s="313"/>
      <c r="D19" s="313"/>
      <c r="E19" s="315" t="s">
        <v>840</v>
      </c>
      <c r="F19" s="311" t="s">
        <v>841</v>
      </c>
      <c r="G19" s="311"/>
      <c r="H19" s="311"/>
      <c r="I19" s="311"/>
      <c r="J19" s="311"/>
      <c r="K19" s="309"/>
    </row>
    <row r="20" s="1" customFormat="1" ht="15" customHeight="1">
      <c r="B20" s="312"/>
      <c r="C20" s="313"/>
      <c r="D20" s="313"/>
      <c r="E20" s="315" t="s">
        <v>842</v>
      </c>
      <c r="F20" s="311" t="s">
        <v>843</v>
      </c>
      <c r="G20" s="311"/>
      <c r="H20" s="311"/>
      <c r="I20" s="311"/>
      <c r="J20" s="311"/>
      <c r="K20" s="309"/>
    </row>
    <row r="21" s="1" customFormat="1" ht="15" customHeight="1">
      <c r="B21" s="312"/>
      <c r="C21" s="313"/>
      <c r="D21" s="313"/>
      <c r="E21" s="315" t="s">
        <v>844</v>
      </c>
      <c r="F21" s="311" t="s">
        <v>845</v>
      </c>
      <c r="G21" s="311"/>
      <c r="H21" s="311"/>
      <c r="I21" s="311"/>
      <c r="J21" s="311"/>
      <c r="K21" s="309"/>
    </row>
    <row r="22" s="1" customFormat="1" ht="15" customHeight="1">
      <c r="B22" s="312"/>
      <c r="C22" s="313"/>
      <c r="D22" s="313"/>
      <c r="E22" s="315" t="s">
        <v>846</v>
      </c>
      <c r="F22" s="311" t="s">
        <v>847</v>
      </c>
      <c r="G22" s="311"/>
      <c r="H22" s="311"/>
      <c r="I22" s="311"/>
      <c r="J22" s="311"/>
      <c r="K22" s="309"/>
    </row>
    <row r="23" s="1" customFormat="1" ht="15" customHeight="1">
      <c r="B23" s="312"/>
      <c r="C23" s="313"/>
      <c r="D23" s="313"/>
      <c r="E23" s="315" t="s">
        <v>82</v>
      </c>
      <c r="F23" s="311" t="s">
        <v>848</v>
      </c>
      <c r="G23" s="311"/>
      <c r="H23" s="311"/>
      <c r="I23" s="311"/>
      <c r="J23" s="311"/>
      <c r="K23" s="309"/>
    </row>
    <row r="24" s="1" customFormat="1" ht="12.75" customHeight="1">
      <c r="B24" s="312"/>
      <c r="C24" s="313"/>
      <c r="D24" s="313"/>
      <c r="E24" s="313"/>
      <c r="F24" s="313"/>
      <c r="G24" s="313"/>
      <c r="H24" s="313"/>
      <c r="I24" s="313"/>
      <c r="J24" s="313"/>
      <c r="K24" s="309"/>
    </row>
    <row r="25" s="1" customFormat="1" ht="15" customHeight="1">
      <c r="B25" s="312"/>
      <c r="C25" s="311" t="s">
        <v>849</v>
      </c>
      <c r="D25" s="311"/>
      <c r="E25" s="311"/>
      <c r="F25" s="311"/>
      <c r="G25" s="311"/>
      <c r="H25" s="311"/>
      <c r="I25" s="311"/>
      <c r="J25" s="311"/>
      <c r="K25" s="309"/>
    </row>
    <row r="26" s="1" customFormat="1" ht="15" customHeight="1">
      <c r="B26" s="312"/>
      <c r="C26" s="311" t="s">
        <v>850</v>
      </c>
      <c r="D26" s="311"/>
      <c r="E26" s="311"/>
      <c r="F26" s="311"/>
      <c r="G26" s="311"/>
      <c r="H26" s="311"/>
      <c r="I26" s="311"/>
      <c r="J26" s="311"/>
      <c r="K26" s="309"/>
    </row>
    <row r="27" s="1" customFormat="1" ht="15" customHeight="1">
      <c r="B27" s="312"/>
      <c r="C27" s="311"/>
      <c r="D27" s="311" t="s">
        <v>851</v>
      </c>
      <c r="E27" s="311"/>
      <c r="F27" s="311"/>
      <c r="G27" s="311"/>
      <c r="H27" s="311"/>
      <c r="I27" s="311"/>
      <c r="J27" s="311"/>
      <c r="K27" s="309"/>
    </row>
    <row r="28" s="1" customFormat="1" ht="15" customHeight="1">
      <c r="B28" s="312"/>
      <c r="C28" s="313"/>
      <c r="D28" s="311" t="s">
        <v>852</v>
      </c>
      <c r="E28" s="311"/>
      <c r="F28" s="311"/>
      <c r="G28" s="311"/>
      <c r="H28" s="311"/>
      <c r="I28" s="311"/>
      <c r="J28" s="311"/>
      <c r="K28" s="309"/>
    </row>
    <row r="29" s="1" customFormat="1" ht="12.75" customHeight="1">
      <c r="B29" s="312"/>
      <c r="C29" s="313"/>
      <c r="D29" s="313"/>
      <c r="E29" s="313"/>
      <c r="F29" s="313"/>
      <c r="G29" s="313"/>
      <c r="H29" s="313"/>
      <c r="I29" s="313"/>
      <c r="J29" s="313"/>
      <c r="K29" s="309"/>
    </row>
    <row r="30" s="1" customFormat="1" ht="15" customHeight="1">
      <c r="B30" s="312"/>
      <c r="C30" s="313"/>
      <c r="D30" s="311" t="s">
        <v>853</v>
      </c>
      <c r="E30" s="311"/>
      <c r="F30" s="311"/>
      <c r="G30" s="311"/>
      <c r="H30" s="311"/>
      <c r="I30" s="311"/>
      <c r="J30" s="311"/>
      <c r="K30" s="309"/>
    </row>
    <row r="31" s="1" customFormat="1" ht="15" customHeight="1">
      <c r="B31" s="312"/>
      <c r="C31" s="313"/>
      <c r="D31" s="311" t="s">
        <v>854</v>
      </c>
      <c r="E31" s="311"/>
      <c r="F31" s="311"/>
      <c r="G31" s="311"/>
      <c r="H31" s="311"/>
      <c r="I31" s="311"/>
      <c r="J31" s="311"/>
      <c r="K31" s="309"/>
    </row>
    <row r="32" s="1" customFormat="1" ht="12.75" customHeight="1">
      <c r="B32" s="312"/>
      <c r="C32" s="313"/>
      <c r="D32" s="313"/>
      <c r="E32" s="313"/>
      <c r="F32" s="313"/>
      <c r="G32" s="313"/>
      <c r="H32" s="313"/>
      <c r="I32" s="313"/>
      <c r="J32" s="313"/>
      <c r="K32" s="309"/>
    </row>
    <row r="33" s="1" customFormat="1" ht="15" customHeight="1">
      <c r="B33" s="312"/>
      <c r="C33" s="313"/>
      <c r="D33" s="311" t="s">
        <v>855</v>
      </c>
      <c r="E33" s="311"/>
      <c r="F33" s="311"/>
      <c r="G33" s="311"/>
      <c r="H33" s="311"/>
      <c r="I33" s="311"/>
      <c r="J33" s="311"/>
      <c r="K33" s="309"/>
    </row>
    <row r="34" s="1" customFormat="1" ht="15" customHeight="1">
      <c r="B34" s="312"/>
      <c r="C34" s="313"/>
      <c r="D34" s="311" t="s">
        <v>856</v>
      </c>
      <c r="E34" s="311"/>
      <c r="F34" s="311"/>
      <c r="G34" s="311"/>
      <c r="H34" s="311"/>
      <c r="I34" s="311"/>
      <c r="J34" s="311"/>
      <c r="K34" s="309"/>
    </row>
    <row r="35" s="1" customFormat="1" ht="15" customHeight="1">
      <c r="B35" s="312"/>
      <c r="C35" s="313"/>
      <c r="D35" s="311" t="s">
        <v>857</v>
      </c>
      <c r="E35" s="311"/>
      <c r="F35" s="311"/>
      <c r="G35" s="311"/>
      <c r="H35" s="311"/>
      <c r="I35" s="311"/>
      <c r="J35" s="311"/>
      <c r="K35" s="309"/>
    </row>
    <row r="36" s="1" customFormat="1" ht="15" customHeight="1">
      <c r="B36" s="312"/>
      <c r="C36" s="313"/>
      <c r="D36" s="311"/>
      <c r="E36" s="314" t="s">
        <v>119</v>
      </c>
      <c r="F36" s="311"/>
      <c r="G36" s="311" t="s">
        <v>858</v>
      </c>
      <c r="H36" s="311"/>
      <c r="I36" s="311"/>
      <c r="J36" s="311"/>
      <c r="K36" s="309"/>
    </row>
    <row r="37" s="1" customFormat="1" ht="30.75" customHeight="1">
      <c r="B37" s="312"/>
      <c r="C37" s="313"/>
      <c r="D37" s="311"/>
      <c r="E37" s="314" t="s">
        <v>859</v>
      </c>
      <c r="F37" s="311"/>
      <c r="G37" s="311" t="s">
        <v>860</v>
      </c>
      <c r="H37" s="311"/>
      <c r="I37" s="311"/>
      <c r="J37" s="311"/>
      <c r="K37" s="309"/>
    </row>
    <row r="38" s="1" customFormat="1" ht="15" customHeight="1">
      <c r="B38" s="312"/>
      <c r="C38" s="313"/>
      <c r="D38" s="311"/>
      <c r="E38" s="314" t="s">
        <v>52</v>
      </c>
      <c r="F38" s="311"/>
      <c r="G38" s="311" t="s">
        <v>861</v>
      </c>
      <c r="H38" s="311"/>
      <c r="I38" s="311"/>
      <c r="J38" s="311"/>
      <c r="K38" s="309"/>
    </row>
    <row r="39" s="1" customFormat="1" ht="15" customHeight="1">
      <c r="B39" s="312"/>
      <c r="C39" s="313"/>
      <c r="D39" s="311"/>
      <c r="E39" s="314" t="s">
        <v>53</v>
      </c>
      <c r="F39" s="311"/>
      <c r="G39" s="311" t="s">
        <v>862</v>
      </c>
      <c r="H39" s="311"/>
      <c r="I39" s="311"/>
      <c r="J39" s="311"/>
      <c r="K39" s="309"/>
    </row>
    <row r="40" s="1" customFormat="1" ht="15" customHeight="1">
      <c r="B40" s="312"/>
      <c r="C40" s="313"/>
      <c r="D40" s="311"/>
      <c r="E40" s="314" t="s">
        <v>120</v>
      </c>
      <c r="F40" s="311"/>
      <c r="G40" s="311" t="s">
        <v>863</v>
      </c>
      <c r="H40" s="311"/>
      <c r="I40" s="311"/>
      <c r="J40" s="311"/>
      <c r="K40" s="309"/>
    </row>
    <row r="41" s="1" customFormat="1" ht="15" customHeight="1">
      <c r="B41" s="312"/>
      <c r="C41" s="313"/>
      <c r="D41" s="311"/>
      <c r="E41" s="314" t="s">
        <v>121</v>
      </c>
      <c r="F41" s="311"/>
      <c r="G41" s="311" t="s">
        <v>864</v>
      </c>
      <c r="H41" s="311"/>
      <c r="I41" s="311"/>
      <c r="J41" s="311"/>
      <c r="K41" s="309"/>
    </row>
    <row r="42" s="1" customFormat="1" ht="15" customHeight="1">
      <c r="B42" s="312"/>
      <c r="C42" s="313"/>
      <c r="D42" s="311"/>
      <c r="E42" s="314" t="s">
        <v>865</v>
      </c>
      <c r="F42" s="311"/>
      <c r="G42" s="311" t="s">
        <v>866</v>
      </c>
      <c r="H42" s="311"/>
      <c r="I42" s="311"/>
      <c r="J42" s="311"/>
      <c r="K42" s="309"/>
    </row>
    <row r="43" s="1" customFormat="1" ht="15" customHeight="1">
      <c r="B43" s="312"/>
      <c r="C43" s="313"/>
      <c r="D43" s="311"/>
      <c r="E43" s="314"/>
      <c r="F43" s="311"/>
      <c r="G43" s="311" t="s">
        <v>867</v>
      </c>
      <c r="H43" s="311"/>
      <c r="I43" s="311"/>
      <c r="J43" s="311"/>
      <c r="K43" s="309"/>
    </row>
    <row r="44" s="1" customFormat="1" ht="15" customHeight="1">
      <c r="B44" s="312"/>
      <c r="C44" s="313"/>
      <c r="D44" s="311"/>
      <c r="E44" s="314" t="s">
        <v>868</v>
      </c>
      <c r="F44" s="311"/>
      <c r="G44" s="311" t="s">
        <v>869</v>
      </c>
      <c r="H44" s="311"/>
      <c r="I44" s="311"/>
      <c r="J44" s="311"/>
      <c r="K44" s="309"/>
    </row>
    <row r="45" s="1" customFormat="1" ht="15" customHeight="1">
      <c r="B45" s="312"/>
      <c r="C45" s="313"/>
      <c r="D45" s="311"/>
      <c r="E45" s="314" t="s">
        <v>123</v>
      </c>
      <c r="F45" s="311"/>
      <c r="G45" s="311" t="s">
        <v>870</v>
      </c>
      <c r="H45" s="311"/>
      <c r="I45" s="311"/>
      <c r="J45" s="311"/>
      <c r="K45" s="309"/>
    </row>
    <row r="46" s="1" customFormat="1" ht="12.75" customHeight="1">
      <c r="B46" s="312"/>
      <c r="C46" s="313"/>
      <c r="D46" s="311"/>
      <c r="E46" s="311"/>
      <c r="F46" s="311"/>
      <c r="G46" s="311"/>
      <c r="H46" s="311"/>
      <c r="I46" s="311"/>
      <c r="J46" s="311"/>
      <c r="K46" s="309"/>
    </row>
    <row r="47" s="1" customFormat="1" ht="15" customHeight="1">
      <c r="B47" s="312"/>
      <c r="C47" s="313"/>
      <c r="D47" s="311" t="s">
        <v>871</v>
      </c>
      <c r="E47" s="311"/>
      <c r="F47" s="311"/>
      <c r="G47" s="311"/>
      <c r="H47" s="311"/>
      <c r="I47" s="311"/>
      <c r="J47" s="311"/>
      <c r="K47" s="309"/>
    </row>
    <row r="48" s="1" customFormat="1" ht="15" customHeight="1">
      <c r="B48" s="312"/>
      <c r="C48" s="313"/>
      <c r="D48" s="313"/>
      <c r="E48" s="311" t="s">
        <v>872</v>
      </c>
      <c r="F48" s="311"/>
      <c r="G48" s="311"/>
      <c r="H48" s="311"/>
      <c r="I48" s="311"/>
      <c r="J48" s="311"/>
      <c r="K48" s="309"/>
    </row>
    <row r="49" s="1" customFormat="1" ht="15" customHeight="1">
      <c r="B49" s="312"/>
      <c r="C49" s="313"/>
      <c r="D49" s="313"/>
      <c r="E49" s="311" t="s">
        <v>873</v>
      </c>
      <c r="F49" s="311"/>
      <c r="G49" s="311"/>
      <c r="H49" s="311"/>
      <c r="I49" s="311"/>
      <c r="J49" s="311"/>
      <c r="K49" s="309"/>
    </row>
    <row r="50" s="1" customFormat="1" ht="15" customHeight="1">
      <c r="B50" s="312"/>
      <c r="C50" s="313"/>
      <c r="D50" s="313"/>
      <c r="E50" s="311" t="s">
        <v>874</v>
      </c>
      <c r="F50" s="311"/>
      <c r="G50" s="311"/>
      <c r="H50" s="311"/>
      <c r="I50" s="311"/>
      <c r="J50" s="311"/>
      <c r="K50" s="309"/>
    </row>
    <row r="51" s="1" customFormat="1" ht="15" customHeight="1">
      <c r="B51" s="312"/>
      <c r="C51" s="313"/>
      <c r="D51" s="311" t="s">
        <v>875</v>
      </c>
      <c r="E51" s="311"/>
      <c r="F51" s="311"/>
      <c r="G51" s="311"/>
      <c r="H51" s="311"/>
      <c r="I51" s="311"/>
      <c r="J51" s="311"/>
      <c r="K51" s="309"/>
    </row>
    <row r="52" s="1" customFormat="1" ht="25.5" customHeight="1">
      <c r="B52" s="307"/>
      <c r="C52" s="308" t="s">
        <v>876</v>
      </c>
      <c r="D52" s="308"/>
      <c r="E52" s="308"/>
      <c r="F52" s="308"/>
      <c r="G52" s="308"/>
      <c r="H52" s="308"/>
      <c r="I52" s="308"/>
      <c r="J52" s="308"/>
      <c r="K52" s="309"/>
    </row>
    <row r="53" s="1" customFormat="1" ht="5.25" customHeight="1">
      <c r="B53" s="307"/>
      <c r="C53" s="310"/>
      <c r="D53" s="310"/>
      <c r="E53" s="310"/>
      <c r="F53" s="310"/>
      <c r="G53" s="310"/>
      <c r="H53" s="310"/>
      <c r="I53" s="310"/>
      <c r="J53" s="310"/>
      <c r="K53" s="309"/>
    </row>
    <row r="54" s="1" customFormat="1" ht="15" customHeight="1">
      <c r="B54" s="307"/>
      <c r="C54" s="311" t="s">
        <v>877</v>
      </c>
      <c r="D54" s="311"/>
      <c r="E54" s="311"/>
      <c r="F54" s="311"/>
      <c r="G54" s="311"/>
      <c r="H54" s="311"/>
      <c r="I54" s="311"/>
      <c r="J54" s="311"/>
      <c r="K54" s="309"/>
    </row>
    <row r="55" s="1" customFormat="1" ht="15" customHeight="1">
      <c r="B55" s="307"/>
      <c r="C55" s="311" t="s">
        <v>878</v>
      </c>
      <c r="D55" s="311"/>
      <c r="E55" s="311"/>
      <c r="F55" s="311"/>
      <c r="G55" s="311"/>
      <c r="H55" s="311"/>
      <c r="I55" s="311"/>
      <c r="J55" s="311"/>
      <c r="K55" s="309"/>
    </row>
    <row r="56" s="1" customFormat="1" ht="12.75" customHeight="1">
      <c r="B56" s="307"/>
      <c r="C56" s="311"/>
      <c r="D56" s="311"/>
      <c r="E56" s="311"/>
      <c r="F56" s="311"/>
      <c r="G56" s="311"/>
      <c r="H56" s="311"/>
      <c r="I56" s="311"/>
      <c r="J56" s="311"/>
      <c r="K56" s="309"/>
    </row>
    <row r="57" s="1" customFormat="1" ht="15" customHeight="1">
      <c r="B57" s="307"/>
      <c r="C57" s="311" t="s">
        <v>879</v>
      </c>
      <c r="D57" s="311"/>
      <c r="E57" s="311"/>
      <c r="F57" s="311"/>
      <c r="G57" s="311"/>
      <c r="H57" s="311"/>
      <c r="I57" s="311"/>
      <c r="J57" s="311"/>
      <c r="K57" s="309"/>
    </row>
    <row r="58" s="1" customFormat="1" ht="15" customHeight="1">
      <c r="B58" s="307"/>
      <c r="C58" s="313"/>
      <c r="D58" s="311" t="s">
        <v>880</v>
      </c>
      <c r="E58" s="311"/>
      <c r="F58" s="311"/>
      <c r="G58" s="311"/>
      <c r="H58" s="311"/>
      <c r="I58" s="311"/>
      <c r="J58" s="311"/>
      <c r="K58" s="309"/>
    </row>
    <row r="59" s="1" customFormat="1" ht="15" customHeight="1">
      <c r="B59" s="307"/>
      <c r="C59" s="313"/>
      <c r="D59" s="311" t="s">
        <v>881</v>
      </c>
      <c r="E59" s="311"/>
      <c r="F59" s="311"/>
      <c r="G59" s="311"/>
      <c r="H59" s="311"/>
      <c r="I59" s="311"/>
      <c r="J59" s="311"/>
      <c r="K59" s="309"/>
    </row>
    <row r="60" s="1" customFormat="1" ht="15" customHeight="1">
      <c r="B60" s="307"/>
      <c r="C60" s="313"/>
      <c r="D60" s="311" t="s">
        <v>882</v>
      </c>
      <c r="E60" s="311"/>
      <c r="F60" s="311"/>
      <c r="G60" s="311"/>
      <c r="H60" s="311"/>
      <c r="I60" s="311"/>
      <c r="J60" s="311"/>
      <c r="K60" s="309"/>
    </row>
    <row r="61" s="1" customFormat="1" ht="15" customHeight="1">
      <c r="B61" s="307"/>
      <c r="C61" s="313"/>
      <c r="D61" s="311" t="s">
        <v>883</v>
      </c>
      <c r="E61" s="311"/>
      <c r="F61" s="311"/>
      <c r="G61" s="311"/>
      <c r="H61" s="311"/>
      <c r="I61" s="311"/>
      <c r="J61" s="311"/>
      <c r="K61" s="309"/>
    </row>
    <row r="62" s="1" customFormat="1" ht="15" customHeight="1">
      <c r="B62" s="307"/>
      <c r="C62" s="313"/>
      <c r="D62" s="316" t="s">
        <v>884</v>
      </c>
      <c r="E62" s="316"/>
      <c r="F62" s="316"/>
      <c r="G62" s="316"/>
      <c r="H62" s="316"/>
      <c r="I62" s="316"/>
      <c r="J62" s="316"/>
      <c r="K62" s="309"/>
    </row>
    <row r="63" s="1" customFormat="1" ht="15" customHeight="1">
      <c r="B63" s="307"/>
      <c r="C63" s="313"/>
      <c r="D63" s="311" t="s">
        <v>885</v>
      </c>
      <c r="E63" s="311"/>
      <c r="F63" s="311"/>
      <c r="G63" s="311"/>
      <c r="H63" s="311"/>
      <c r="I63" s="311"/>
      <c r="J63" s="311"/>
      <c r="K63" s="309"/>
    </row>
    <row r="64" s="1" customFormat="1" ht="12.75" customHeight="1">
      <c r="B64" s="307"/>
      <c r="C64" s="313"/>
      <c r="D64" s="313"/>
      <c r="E64" s="317"/>
      <c r="F64" s="313"/>
      <c r="G64" s="313"/>
      <c r="H64" s="313"/>
      <c r="I64" s="313"/>
      <c r="J64" s="313"/>
      <c r="K64" s="309"/>
    </row>
    <row r="65" s="1" customFormat="1" ht="15" customHeight="1">
      <c r="B65" s="307"/>
      <c r="C65" s="313"/>
      <c r="D65" s="311" t="s">
        <v>886</v>
      </c>
      <c r="E65" s="311"/>
      <c r="F65" s="311"/>
      <c r="G65" s="311"/>
      <c r="H65" s="311"/>
      <c r="I65" s="311"/>
      <c r="J65" s="311"/>
      <c r="K65" s="309"/>
    </row>
    <row r="66" s="1" customFormat="1" ht="15" customHeight="1">
      <c r="B66" s="307"/>
      <c r="C66" s="313"/>
      <c r="D66" s="316" t="s">
        <v>887</v>
      </c>
      <c r="E66" s="316"/>
      <c r="F66" s="316"/>
      <c r="G66" s="316"/>
      <c r="H66" s="316"/>
      <c r="I66" s="316"/>
      <c r="J66" s="316"/>
      <c r="K66" s="309"/>
    </row>
    <row r="67" s="1" customFormat="1" ht="15" customHeight="1">
      <c r="B67" s="307"/>
      <c r="C67" s="313"/>
      <c r="D67" s="311" t="s">
        <v>888</v>
      </c>
      <c r="E67" s="311"/>
      <c r="F67" s="311"/>
      <c r="G67" s="311"/>
      <c r="H67" s="311"/>
      <c r="I67" s="311"/>
      <c r="J67" s="311"/>
      <c r="K67" s="309"/>
    </row>
    <row r="68" s="1" customFormat="1" ht="15" customHeight="1">
      <c r="B68" s="307"/>
      <c r="C68" s="313"/>
      <c r="D68" s="311" t="s">
        <v>889</v>
      </c>
      <c r="E68" s="311"/>
      <c r="F68" s="311"/>
      <c r="G68" s="311"/>
      <c r="H68" s="311"/>
      <c r="I68" s="311"/>
      <c r="J68" s="311"/>
      <c r="K68" s="309"/>
    </row>
    <row r="69" s="1" customFormat="1" ht="15" customHeight="1">
      <c r="B69" s="307"/>
      <c r="C69" s="313"/>
      <c r="D69" s="311" t="s">
        <v>890</v>
      </c>
      <c r="E69" s="311"/>
      <c r="F69" s="311"/>
      <c r="G69" s="311"/>
      <c r="H69" s="311"/>
      <c r="I69" s="311"/>
      <c r="J69" s="311"/>
      <c r="K69" s="309"/>
    </row>
    <row r="70" s="1" customFormat="1" ht="15" customHeight="1">
      <c r="B70" s="307"/>
      <c r="C70" s="313"/>
      <c r="D70" s="311" t="s">
        <v>891</v>
      </c>
      <c r="E70" s="311"/>
      <c r="F70" s="311"/>
      <c r="G70" s="311"/>
      <c r="H70" s="311"/>
      <c r="I70" s="311"/>
      <c r="J70" s="311"/>
      <c r="K70" s="309"/>
    </row>
    <row r="71" s="1" customFormat="1" ht="12.75" customHeight="1">
      <c r="B71" s="318"/>
      <c r="C71" s="319"/>
      <c r="D71" s="319"/>
      <c r="E71" s="319"/>
      <c r="F71" s="319"/>
      <c r="G71" s="319"/>
      <c r="H71" s="319"/>
      <c r="I71" s="319"/>
      <c r="J71" s="319"/>
      <c r="K71" s="320"/>
    </row>
    <row r="72" s="1" customFormat="1" ht="18.75" customHeight="1">
      <c r="B72" s="321"/>
      <c r="C72" s="321"/>
      <c r="D72" s="321"/>
      <c r="E72" s="321"/>
      <c r="F72" s="321"/>
      <c r="G72" s="321"/>
      <c r="H72" s="321"/>
      <c r="I72" s="321"/>
      <c r="J72" s="321"/>
      <c r="K72" s="322"/>
    </row>
    <row r="73" s="1" customFormat="1" ht="18.75" customHeight="1">
      <c r="B73" s="322"/>
      <c r="C73" s="322"/>
      <c r="D73" s="322"/>
      <c r="E73" s="322"/>
      <c r="F73" s="322"/>
      <c r="G73" s="322"/>
      <c r="H73" s="322"/>
      <c r="I73" s="322"/>
      <c r="J73" s="322"/>
      <c r="K73" s="322"/>
    </row>
    <row r="74" s="1" customFormat="1" ht="7.5" customHeight="1">
      <c r="B74" s="323"/>
      <c r="C74" s="324"/>
      <c r="D74" s="324"/>
      <c r="E74" s="324"/>
      <c r="F74" s="324"/>
      <c r="G74" s="324"/>
      <c r="H74" s="324"/>
      <c r="I74" s="324"/>
      <c r="J74" s="324"/>
      <c r="K74" s="325"/>
    </row>
    <row r="75" s="1" customFormat="1" ht="45" customHeight="1">
      <c r="B75" s="326"/>
      <c r="C75" s="327" t="s">
        <v>892</v>
      </c>
      <c r="D75" s="327"/>
      <c r="E75" s="327"/>
      <c r="F75" s="327"/>
      <c r="G75" s="327"/>
      <c r="H75" s="327"/>
      <c r="I75" s="327"/>
      <c r="J75" s="327"/>
      <c r="K75" s="328"/>
    </row>
    <row r="76" s="1" customFormat="1" ht="17.25" customHeight="1">
      <c r="B76" s="326"/>
      <c r="C76" s="329" t="s">
        <v>893</v>
      </c>
      <c r="D76" s="329"/>
      <c r="E76" s="329"/>
      <c r="F76" s="329" t="s">
        <v>894</v>
      </c>
      <c r="G76" s="330"/>
      <c r="H76" s="329" t="s">
        <v>53</v>
      </c>
      <c r="I76" s="329" t="s">
        <v>56</v>
      </c>
      <c r="J76" s="329" t="s">
        <v>895</v>
      </c>
      <c r="K76" s="328"/>
    </row>
    <row r="77" s="1" customFormat="1" ht="17.25" customHeight="1">
      <c r="B77" s="326"/>
      <c r="C77" s="331" t="s">
        <v>896</v>
      </c>
      <c r="D77" s="331"/>
      <c r="E77" s="331"/>
      <c r="F77" s="332" t="s">
        <v>897</v>
      </c>
      <c r="G77" s="333"/>
      <c r="H77" s="331"/>
      <c r="I77" s="331"/>
      <c r="J77" s="331" t="s">
        <v>898</v>
      </c>
      <c r="K77" s="328"/>
    </row>
    <row r="78" s="1" customFormat="1" ht="5.25" customHeight="1">
      <c r="B78" s="326"/>
      <c r="C78" s="334"/>
      <c r="D78" s="334"/>
      <c r="E78" s="334"/>
      <c r="F78" s="334"/>
      <c r="G78" s="335"/>
      <c r="H78" s="334"/>
      <c r="I78" s="334"/>
      <c r="J78" s="334"/>
      <c r="K78" s="328"/>
    </row>
    <row r="79" s="1" customFormat="1" ht="15" customHeight="1">
      <c r="B79" s="326"/>
      <c r="C79" s="314" t="s">
        <v>52</v>
      </c>
      <c r="D79" s="336"/>
      <c r="E79" s="336"/>
      <c r="F79" s="337" t="s">
        <v>899</v>
      </c>
      <c r="G79" s="338"/>
      <c r="H79" s="314" t="s">
        <v>900</v>
      </c>
      <c r="I79" s="314" t="s">
        <v>901</v>
      </c>
      <c r="J79" s="314">
        <v>20</v>
      </c>
      <c r="K79" s="328"/>
    </row>
    <row r="80" s="1" customFormat="1" ht="15" customHeight="1">
      <c r="B80" s="326"/>
      <c r="C80" s="314" t="s">
        <v>902</v>
      </c>
      <c r="D80" s="314"/>
      <c r="E80" s="314"/>
      <c r="F80" s="337" t="s">
        <v>899</v>
      </c>
      <c r="G80" s="338"/>
      <c r="H80" s="314" t="s">
        <v>903</v>
      </c>
      <c r="I80" s="314" t="s">
        <v>901</v>
      </c>
      <c r="J80" s="314">
        <v>120</v>
      </c>
      <c r="K80" s="328"/>
    </row>
    <row r="81" s="1" customFormat="1" ht="15" customHeight="1">
      <c r="B81" s="339"/>
      <c r="C81" s="314" t="s">
        <v>904</v>
      </c>
      <c r="D81" s="314"/>
      <c r="E81" s="314"/>
      <c r="F81" s="337" t="s">
        <v>905</v>
      </c>
      <c r="G81" s="338"/>
      <c r="H81" s="314" t="s">
        <v>906</v>
      </c>
      <c r="I81" s="314" t="s">
        <v>901</v>
      </c>
      <c r="J81" s="314">
        <v>50</v>
      </c>
      <c r="K81" s="328"/>
    </row>
    <row r="82" s="1" customFormat="1" ht="15" customHeight="1">
      <c r="B82" s="339"/>
      <c r="C82" s="314" t="s">
        <v>907</v>
      </c>
      <c r="D82" s="314"/>
      <c r="E82" s="314"/>
      <c r="F82" s="337" t="s">
        <v>899</v>
      </c>
      <c r="G82" s="338"/>
      <c r="H82" s="314" t="s">
        <v>908</v>
      </c>
      <c r="I82" s="314" t="s">
        <v>909</v>
      </c>
      <c r="J82" s="314"/>
      <c r="K82" s="328"/>
    </row>
    <row r="83" s="1" customFormat="1" ht="15" customHeight="1">
      <c r="B83" s="339"/>
      <c r="C83" s="340" t="s">
        <v>910</v>
      </c>
      <c r="D83" s="340"/>
      <c r="E83" s="340"/>
      <c r="F83" s="341" t="s">
        <v>905</v>
      </c>
      <c r="G83" s="340"/>
      <c r="H83" s="340" t="s">
        <v>911</v>
      </c>
      <c r="I83" s="340" t="s">
        <v>901</v>
      </c>
      <c r="J83" s="340">
        <v>15</v>
      </c>
      <c r="K83" s="328"/>
    </row>
    <row r="84" s="1" customFormat="1" ht="15" customHeight="1">
      <c r="B84" s="339"/>
      <c r="C84" s="340" t="s">
        <v>912</v>
      </c>
      <c r="D84" s="340"/>
      <c r="E84" s="340"/>
      <c r="F84" s="341" t="s">
        <v>905</v>
      </c>
      <c r="G84" s="340"/>
      <c r="H84" s="340" t="s">
        <v>913</v>
      </c>
      <c r="I84" s="340" t="s">
        <v>901</v>
      </c>
      <c r="J84" s="340">
        <v>15</v>
      </c>
      <c r="K84" s="328"/>
    </row>
    <row r="85" s="1" customFormat="1" ht="15" customHeight="1">
      <c r="B85" s="339"/>
      <c r="C85" s="340" t="s">
        <v>914</v>
      </c>
      <c r="D85" s="340"/>
      <c r="E85" s="340"/>
      <c r="F85" s="341" t="s">
        <v>905</v>
      </c>
      <c r="G85" s="340"/>
      <c r="H85" s="340" t="s">
        <v>915</v>
      </c>
      <c r="I85" s="340" t="s">
        <v>901</v>
      </c>
      <c r="J85" s="340">
        <v>20</v>
      </c>
      <c r="K85" s="328"/>
    </row>
    <row r="86" s="1" customFormat="1" ht="15" customHeight="1">
      <c r="B86" s="339"/>
      <c r="C86" s="340" t="s">
        <v>916</v>
      </c>
      <c r="D86" s="340"/>
      <c r="E86" s="340"/>
      <c r="F86" s="341" t="s">
        <v>905</v>
      </c>
      <c r="G86" s="340"/>
      <c r="H86" s="340" t="s">
        <v>917</v>
      </c>
      <c r="I86" s="340" t="s">
        <v>901</v>
      </c>
      <c r="J86" s="340">
        <v>20</v>
      </c>
      <c r="K86" s="328"/>
    </row>
    <row r="87" s="1" customFormat="1" ht="15" customHeight="1">
      <c r="B87" s="339"/>
      <c r="C87" s="314" t="s">
        <v>918</v>
      </c>
      <c r="D87" s="314"/>
      <c r="E87" s="314"/>
      <c r="F87" s="337" t="s">
        <v>905</v>
      </c>
      <c r="G87" s="338"/>
      <c r="H87" s="314" t="s">
        <v>919</v>
      </c>
      <c r="I87" s="314" t="s">
        <v>901</v>
      </c>
      <c r="J87" s="314">
        <v>50</v>
      </c>
      <c r="K87" s="328"/>
    </row>
    <row r="88" s="1" customFormat="1" ht="15" customHeight="1">
      <c r="B88" s="339"/>
      <c r="C88" s="314" t="s">
        <v>920</v>
      </c>
      <c r="D88" s="314"/>
      <c r="E88" s="314"/>
      <c r="F88" s="337" t="s">
        <v>905</v>
      </c>
      <c r="G88" s="338"/>
      <c r="H88" s="314" t="s">
        <v>921</v>
      </c>
      <c r="I88" s="314" t="s">
        <v>901</v>
      </c>
      <c r="J88" s="314">
        <v>20</v>
      </c>
      <c r="K88" s="328"/>
    </row>
    <row r="89" s="1" customFormat="1" ht="15" customHeight="1">
      <c r="B89" s="339"/>
      <c r="C89" s="314" t="s">
        <v>922</v>
      </c>
      <c r="D89" s="314"/>
      <c r="E89" s="314"/>
      <c r="F89" s="337" t="s">
        <v>905</v>
      </c>
      <c r="G89" s="338"/>
      <c r="H89" s="314" t="s">
        <v>923</v>
      </c>
      <c r="I89" s="314" t="s">
        <v>901</v>
      </c>
      <c r="J89" s="314">
        <v>20</v>
      </c>
      <c r="K89" s="328"/>
    </row>
    <row r="90" s="1" customFormat="1" ht="15" customHeight="1">
      <c r="B90" s="339"/>
      <c r="C90" s="314" t="s">
        <v>924</v>
      </c>
      <c r="D90" s="314"/>
      <c r="E90" s="314"/>
      <c r="F90" s="337" t="s">
        <v>905</v>
      </c>
      <c r="G90" s="338"/>
      <c r="H90" s="314" t="s">
        <v>925</v>
      </c>
      <c r="I90" s="314" t="s">
        <v>901</v>
      </c>
      <c r="J90" s="314">
        <v>50</v>
      </c>
      <c r="K90" s="328"/>
    </row>
    <row r="91" s="1" customFormat="1" ht="15" customHeight="1">
      <c r="B91" s="339"/>
      <c r="C91" s="314" t="s">
        <v>926</v>
      </c>
      <c r="D91" s="314"/>
      <c r="E91" s="314"/>
      <c r="F91" s="337" t="s">
        <v>905</v>
      </c>
      <c r="G91" s="338"/>
      <c r="H91" s="314" t="s">
        <v>926</v>
      </c>
      <c r="I91" s="314" t="s">
        <v>901</v>
      </c>
      <c r="J91" s="314">
        <v>50</v>
      </c>
      <c r="K91" s="328"/>
    </row>
    <row r="92" s="1" customFormat="1" ht="15" customHeight="1">
      <c r="B92" s="339"/>
      <c r="C92" s="314" t="s">
        <v>927</v>
      </c>
      <c r="D92" s="314"/>
      <c r="E92" s="314"/>
      <c r="F92" s="337" t="s">
        <v>905</v>
      </c>
      <c r="G92" s="338"/>
      <c r="H92" s="314" t="s">
        <v>928</v>
      </c>
      <c r="I92" s="314" t="s">
        <v>901</v>
      </c>
      <c r="J92" s="314">
        <v>255</v>
      </c>
      <c r="K92" s="328"/>
    </row>
    <row r="93" s="1" customFormat="1" ht="15" customHeight="1">
      <c r="B93" s="339"/>
      <c r="C93" s="314" t="s">
        <v>929</v>
      </c>
      <c r="D93" s="314"/>
      <c r="E93" s="314"/>
      <c r="F93" s="337" t="s">
        <v>899</v>
      </c>
      <c r="G93" s="338"/>
      <c r="H93" s="314" t="s">
        <v>930</v>
      </c>
      <c r="I93" s="314" t="s">
        <v>931</v>
      </c>
      <c r="J93" s="314"/>
      <c r="K93" s="328"/>
    </row>
    <row r="94" s="1" customFormat="1" ht="15" customHeight="1">
      <c r="B94" s="339"/>
      <c r="C94" s="314" t="s">
        <v>932</v>
      </c>
      <c r="D94" s="314"/>
      <c r="E94" s="314"/>
      <c r="F94" s="337" t="s">
        <v>899</v>
      </c>
      <c r="G94" s="338"/>
      <c r="H94" s="314" t="s">
        <v>933</v>
      </c>
      <c r="I94" s="314" t="s">
        <v>934</v>
      </c>
      <c r="J94" s="314"/>
      <c r="K94" s="328"/>
    </row>
    <row r="95" s="1" customFormat="1" ht="15" customHeight="1">
      <c r="B95" s="339"/>
      <c r="C95" s="314" t="s">
        <v>935</v>
      </c>
      <c r="D95" s="314"/>
      <c r="E95" s="314"/>
      <c r="F95" s="337" t="s">
        <v>899</v>
      </c>
      <c r="G95" s="338"/>
      <c r="H95" s="314" t="s">
        <v>935</v>
      </c>
      <c r="I95" s="314" t="s">
        <v>934</v>
      </c>
      <c r="J95" s="314"/>
      <c r="K95" s="328"/>
    </row>
    <row r="96" s="1" customFormat="1" ht="15" customHeight="1">
      <c r="B96" s="339"/>
      <c r="C96" s="314" t="s">
        <v>37</v>
      </c>
      <c r="D96" s="314"/>
      <c r="E96" s="314"/>
      <c r="F96" s="337" t="s">
        <v>899</v>
      </c>
      <c r="G96" s="338"/>
      <c r="H96" s="314" t="s">
        <v>936</v>
      </c>
      <c r="I96" s="314" t="s">
        <v>934</v>
      </c>
      <c r="J96" s="314"/>
      <c r="K96" s="328"/>
    </row>
    <row r="97" s="1" customFormat="1" ht="15" customHeight="1">
      <c r="B97" s="339"/>
      <c r="C97" s="314" t="s">
        <v>47</v>
      </c>
      <c r="D97" s="314"/>
      <c r="E97" s="314"/>
      <c r="F97" s="337" t="s">
        <v>899</v>
      </c>
      <c r="G97" s="338"/>
      <c r="H97" s="314" t="s">
        <v>937</v>
      </c>
      <c r="I97" s="314" t="s">
        <v>934</v>
      </c>
      <c r="J97" s="314"/>
      <c r="K97" s="328"/>
    </row>
    <row r="98" s="1" customFormat="1" ht="15" customHeight="1">
      <c r="B98" s="342"/>
      <c r="C98" s="343"/>
      <c r="D98" s="343"/>
      <c r="E98" s="343"/>
      <c r="F98" s="343"/>
      <c r="G98" s="343"/>
      <c r="H98" s="343"/>
      <c r="I98" s="343"/>
      <c r="J98" s="343"/>
      <c r="K98" s="344"/>
    </row>
    <row r="99" s="1" customFormat="1" ht="18.75" customHeight="1">
      <c r="B99" s="345"/>
      <c r="C99" s="346"/>
      <c r="D99" s="346"/>
      <c r="E99" s="346"/>
      <c r="F99" s="346"/>
      <c r="G99" s="346"/>
      <c r="H99" s="346"/>
      <c r="I99" s="346"/>
      <c r="J99" s="346"/>
      <c r="K99" s="345"/>
    </row>
    <row r="100" s="1" customFormat="1" ht="18.75" customHeight="1">
      <c r="B100" s="322"/>
      <c r="C100" s="322"/>
      <c r="D100" s="322"/>
      <c r="E100" s="322"/>
      <c r="F100" s="322"/>
      <c r="G100" s="322"/>
      <c r="H100" s="322"/>
      <c r="I100" s="322"/>
      <c r="J100" s="322"/>
      <c r="K100" s="322"/>
    </row>
    <row r="101" s="1" customFormat="1" ht="7.5" customHeight="1">
      <c r="B101" s="323"/>
      <c r="C101" s="324"/>
      <c r="D101" s="324"/>
      <c r="E101" s="324"/>
      <c r="F101" s="324"/>
      <c r="G101" s="324"/>
      <c r="H101" s="324"/>
      <c r="I101" s="324"/>
      <c r="J101" s="324"/>
      <c r="K101" s="325"/>
    </row>
    <row r="102" s="1" customFormat="1" ht="45" customHeight="1">
      <c r="B102" s="326"/>
      <c r="C102" s="327" t="s">
        <v>938</v>
      </c>
      <c r="D102" s="327"/>
      <c r="E102" s="327"/>
      <c r="F102" s="327"/>
      <c r="G102" s="327"/>
      <c r="H102" s="327"/>
      <c r="I102" s="327"/>
      <c r="J102" s="327"/>
      <c r="K102" s="328"/>
    </row>
    <row r="103" s="1" customFormat="1" ht="17.25" customHeight="1">
      <c r="B103" s="326"/>
      <c r="C103" s="329" t="s">
        <v>893</v>
      </c>
      <c r="D103" s="329"/>
      <c r="E103" s="329"/>
      <c r="F103" s="329" t="s">
        <v>894</v>
      </c>
      <c r="G103" s="330"/>
      <c r="H103" s="329" t="s">
        <v>53</v>
      </c>
      <c r="I103" s="329" t="s">
        <v>56</v>
      </c>
      <c r="J103" s="329" t="s">
        <v>895</v>
      </c>
      <c r="K103" s="328"/>
    </row>
    <row r="104" s="1" customFormat="1" ht="17.25" customHeight="1">
      <c r="B104" s="326"/>
      <c r="C104" s="331" t="s">
        <v>896</v>
      </c>
      <c r="D104" s="331"/>
      <c r="E104" s="331"/>
      <c r="F104" s="332" t="s">
        <v>897</v>
      </c>
      <c r="G104" s="333"/>
      <c r="H104" s="331"/>
      <c r="I104" s="331"/>
      <c r="J104" s="331" t="s">
        <v>898</v>
      </c>
      <c r="K104" s="328"/>
    </row>
    <row r="105" s="1" customFormat="1" ht="5.25" customHeight="1">
      <c r="B105" s="326"/>
      <c r="C105" s="329"/>
      <c r="D105" s="329"/>
      <c r="E105" s="329"/>
      <c r="F105" s="329"/>
      <c r="G105" s="347"/>
      <c r="H105" s="329"/>
      <c r="I105" s="329"/>
      <c r="J105" s="329"/>
      <c r="K105" s="328"/>
    </row>
    <row r="106" s="1" customFormat="1" ht="15" customHeight="1">
      <c r="B106" s="326"/>
      <c r="C106" s="314" t="s">
        <v>52</v>
      </c>
      <c r="D106" s="336"/>
      <c r="E106" s="336"/>
      <c r="F106" s="337" t="s">
        <v>899</v>
      </c>
      <c r="G106" s="314"/>
      <c r="H106" s="314" t="s">
        <v>939</v>
      </c>
      <c r="I106" s="314" t="s">
        <v>901</v>
      </c>
      <c r="J106" s="314">
        <v>20</v>
      </c>
      <c r="K106" s="328"/>
    </row>
    <row r="107" s="1" customFormat="1" ht="15" customHeight="1">
      <c r="B107" s="326"/>
      <c r="C107" s="314" t="s">
        <v>902</v>
      </c>
      <c r="D107" s="314"/>
      <c r="E107" s="314"/>
      <c r="F107" s="337" t="s">
        <v>899</v>
      </c>
      <c r="G107" s="314"/>
      <c r="H107" s="314" t="s">
        <v>939</v>
      </c>
      <c r="I107" s="314" t="s">
        <v>901</v>
      </c>
      <c r="J107" s="314">
        <v>120</v>
      </c>
      <c r="K107" s="328"/>
    </row>
    <row r="108" s="1" customFormat="1" ht="15" customHeight="1">
      <c r="B108" s="339"/>
      <c r="C108" s="314" t="s">
        <v>904</v>
      </c>
      <c r="D108" s="314"/>
      <c r="E108" s="314"/>
      <c r="F108" s="337" t="s">
        <v>905</v>
      </c>
      <c r="G108" s="314"/>
      <c r="H108" s="314" t="s">
        <v>939</v>
      </c>
      <c r="I108" s="314" t="s">
        <v>901</v>
      </c>
      <c r="J108" s="314">
        <v>50</v>
      </c>
      <c r="K108" s="328"/>
    </row>
    <row r="109" s="1" customFormat="1" ht="15" customHeight="1">
      <c r="B109" s="339"/>
      <c r="C109" s="314" t="s">
        <v>907</v>
      </c>
      <c r="D109" s="314"/>
      <c r="E109" s="314"/>
      <c r="F109" s="337" t="s">
        <v>899</v>
      </c>
      <c r="G109" s="314"/>
      <c r="H109" s="314" t="s">
        <v>939</v>
      </c>
      <c r="I109" s="314" t="s">
        <v>909</v>
      </c>
      <c r="J109" s="314"/>
      <c r="K109" s="328"/>
    </row>
    <row r="110" s="1" customFormat="1" ht="15" customHeight="1">
      <c r="B110" s="339"/>
      <c r="C110" s="314" t="s">
        <v>918</v>
      </c>
      <c r="D110" s="314"/>
      <c r="E110" s="314"/>
      <c r="F110" s="337" t="s">
        <v>905</v>
      </c>
      <c r="G110" s="314"/>
      <c r="H110" s="314" t="s">
        <v>939</v>
      </c>
      <c r="I110" s="314" t="s">
        <v>901</v>
      </c>
      <c r="J110" s="314">
        <v>50</v>
      </c>
      <c r="K110" s="328"/>
    </row>
    <row r="111" s="1" customFormat="1" ht="15" customHeight="1">
      <c r="B111" s="339"/>
      <c r="C111" s="314" t="s">
        <v>926</v>
      </c>
      <c r="D111" s="314"/>
      <c r="E111" s="314"/>
      <c r="F111" s="337" t="s">
        <v>905</v>
      </c>
      <c r="G111" s="314"/>
      <c r="H111" s="314" t="s">
        <v>939</v>
      </c>
      <c r="I111" s="314" t="s">
        <v>901</v>
      </c>
      <c r="J111" s="314">
        <v>50</v>
      </c>
      <c r="K111" s="328"/>
    </row>
    <row r="112" s="1" customFormat="1" ht="15" customHeight="1">
      <c r="B112" s="339"/>
      <c r="C112" s="314" t="s">
        <v>924</v>
      </c>
      <c r="D112" s="314"/>
      <c r="E112" s="314"/>
      <c r="F112" s="337" t="s">
        <v>905</v>
      </c>
      <c r="G112" s="314"/>
      <c r="H112" s="314" t="s">
        <v>939</v>
      </c>
      <c r="I112" s="314" t="s">
        <v>901</v>
      </c>
      <c r="J112" s="314">
        <v>50</v>
      </c>
      <c r="K112" s="328"/>
    </row>
    <row r="113" s="1" customFormat="1" ht="15" customHeight="1">
      <c r="B113" s="339"/>
      <c r="C113" s="314" t="s">
        <v>52</v>
      </c>
      <c r="D113" s="314"/>
      <c r="E113" s="314"/>
      <c r="F113" s="337" t="s">
        <v>899</v>
      </c>
      <c r="G113" s="314"/>
      <c r="H113" s="314" t="s">
        <v>940</v>
      </c>
      <c r="I113" s="314" t="s">
        <v>901</v>
      </c>
      <c r="J113" s="314">
        <v>20</v>
      </c>
      <c r="K113" s="328"/>
    </row>
    <row r="114" s="1" customFormat="1" ht="15" customHeight="1">
      <c r="B114" s="339"/>
      <c r="C114" s="314" t="s">
        <v>941</v>
      </c>
      <c r="D114" s="314"/>
      <c r="E114" s="314"/>
      <c r="F114" s="337" t="s">
        <v>899</v>
      </c>
      <c r="G114" s="314"/>
      <c r="H114" s="314" t="s">
        <v>942</v>
      </c>
      <c r="I114" s="314" t="s">
        <v>901</v>
      </c>
      <c r="J114" s="314">
        <v>120</v>
      </c>
      <c r="K114" s="328"/>
    </row>
    <row r="115" s="1" customFormat="1" ht="15" customHeight="1">
      <c r="B115" s="339"/>
      <c r="C115" s="314" t="s">
        <v>37</v>
      </c>
      <c r="D115" s="314"/>
      <c r="E115" s="314"/>
      <c r="F115" s="337" t="s">
        <v>899</v>
      </c>
      <c r="G115" s="314"/>
      <c r="H115" s="314" t="s">
        <v>943</v>
      </c>
      <c r="I115" s="314" t="s">
        <v>934</v>
      </c>
      <c r="J115" s="314"/>
      <c r="K115" s="328"/>
    </row>
    <row r="116" s="1" customFormat="1" ht="15" customHeight="1">
      <c r="B116" s="339"/>
      <c r="C116" s="314" t="s">
        <v>47</v>
      </c>
      <c r="D116" s="314"/>
      <c r="E116" s="314"/>
      <c r="F116" s="337" t="s">
        <v>899</v>
      </c>
      <c r="G116" s="314"/>
      <c r="H116" s="314" t="s">
        <v>944</v>
      </c>
      <c r="I116" s="314" t="s">
        <v>934</v>
      </c>
      <c r="J116" s="314"/>
      <c r="K116" s="328"/>
    </row>
    <row r="117" s="1" customFormat="1" ht="15" customHeight="1">
      <c r="B117" s="339"/>
      <c r="C117" s="314" t="s">
        <v>56</v>
      </c>
      <c r="D117" s="314"/>
      <c r="E117" s="314"/>
      <c r="F117" s="337" t="s">
        <v>899</v>
      </c>
      <c r="G117" s="314"/>
      <c r="H117" s="314" t="s">
        <v>945</v>
      </c>
      <c r="I117" s="314" t="s">
        <v>946</v>
      </c>
      <c r="J117" s="314"/>
      <c r="K117" s="328"/>
    </row>
    <row r="118" s="1" customFormat="1" ht="15" customHeight="1">
      <c r="B118" s="342"/>
      <c r="C118" s="348"/>
      <c r="D118" s="348"/>
      <c r="E118" s="348"/>
      <c r="F118" s="348"/>
      <c r="G118" s="348"/>
      <c r="H118" s="348"/>
      <c r="I118" s="348"/>
      <c r="J118" s="348"/>
      <c r="K118" s="344"/>
    </row>
    <row r="119" s="1" customFormat="1" ht="18.75" customHeight="1">
      <c r="B119" s="349"/>
      <c r="C119" s="350"/>
      <c r="D119" s="350"/>
      <c r="E119" s="350"/>
      <c r="F119" s="351"/>
      <c r="G119" s="350"/>
      <c r="H119" s="350"/>
      <c r="I119" s="350"/>
      <c r="J119" s="350"/>
      <c r="K119" s="349"/>
    </row>
    <row r="120" s="1" customFormat="1" ht="18.75" customHeight="1">
      <c r="B120" s="322"/>
      <c r="C120" s="322"/>
      <c r="D120" s="322"/>
      <c r="E120" s="322"/>
      <c r="F120" s="322"/>
      <c r="G120" s="322"/>
      <c r="H120" s="322"/>
      <c r="I120" s="322"/>
      <c r="J120" s="322"/>
      <c r="K120" s="322"/>
    </row>
    <row r="121" s="1" customFormat="1" ht="7.5" customHeight="1">
      <c r="B121" s="352"/>
      <c r="C121" s="353"/>
      <c r="D121" s="353"/>
      <c r="E121" s="353"/>
      <c r="F121" s="353"/>
      <c r="G121" s="353"/>
      <c r="H121" s="353"/>
      <c r="I121" s="353"/>
      <c r="J121" s="353"/>
      <c r="K121" s="354"/>
    </row>
    <row r="122" s="1" customFormat="1" ht="45" customHeight="1">
      <c r="B122" s="355"/>
      <c r="C122" s="305" t="s">
        <v>947</v>
      </c>
      <c r="D122" s="305"/>
      <c r="E122" s="305"/>
      <c r="F122" s="305"/>
      <c r="G122" s="305"/>
      <c r="H122" s="305"/>
      <c r="I122" s="305"/>
      <c r="J122" s="305"/>
      <c r="K122" s="356"/>
    </row>
    <row r="123" s="1" customFormat="1" ht="17.25" customHeight="1">
      <c r="B123" s="357"/>
      <c r="C123" s="329" t="s">
        <v>893</v>
      </c>
      <c r="D123" s="329"/>
      <c r="E123" s="329"/>
      <c r="F123" s="329" t="s">
        <v>894</v>
      </c>
      <c r="G123" s="330"/>
      <c r="H123" s="329" t="s">
        <v>53</v>
      </c>
      <c r="I123" s="329" t="s">
        <v>56</v>
      </c>
      <c r="J123" s="329" t="s">
        <v>895</v>
      </c>
      <c r="K123" s="358"/>
    </row>
    <row r="124" s="1" customFormat="1" ht="17.25" customHeight="1">
      <c r="B124" s="357"/>
      <c r="C124" s="331" t="s">
        <v>896</v>
      </c>
      <c r="D124" s="331"/>
      <c r="E124" s="331"/>
      <c r="F124" s="332" t="s">
        <v>897</v>
      </c>
      <c r="G124" s="333"/>
      <c r="H124" s="331"/>
      <c r="I124" s="331"/>
      <c r="J124" s="331" t="s">
        <v>898</v>
      </c>
      <c r="K124" s="358"/>
    </row>
    <row r="125" s="1" customFormat="1" ht="5.25" customHeight="1">
      <c r="B125" s="359"/>
      <c r="C125" s="334"/>
      <c r="D125" s="334"/>
      <c r="E125" s="334"/>
      <c r="F125" s="334"/>
      <c r="G125" s="360"/>
      <c r="H125" s="334"/>
      <c r="I125" s="334"/>
      <c r="J125" s="334"/>
      <c r="K125" s="361"/>
    </row>
    <row r="126" s="1" customFormat="1" ht="15" customHeight="1">
      <c r="B126" s="359"/>
      <c r="C126" s="314" t="s">
        <v>902</v>
      </c>
      <c r="D126" s="336"/>
      <c r="E126" s="336"/>
      <c r="F126" s="337" t="s">
        <v>899</v>
      </c>
      <c r="G126" s="314"/>
      <c r="H126" s="314" t="s">
        <v>939</v>
      </c>
      <c r="I126" s="314" t="s">
        <v>901</v>
      </c>
      <c r="J126" s="314">
        <v>120</v>
      </c>
      <c r="K126" s="362"/>
    </row>
    <row r="127" s="1" customFormat="1" ht="15" customHeight="1">
      <c r="B127" s="359"/>
      <c r="C127" s="314" t="s">
        <v>948</v>
      </c>
      <c r="D127" s="314"/>
      <c r="E127" s="314"/>
      <c r="F127" s="337" t="s">
        <v>899</v>
      </c>
      <c r="G127" s="314"/>
      <c r="H127" s="314" t="s">
        <v>949</v>
      </c>
      <c r="I127" s="314" t="s">
        <v>901</v>
      </c>
      <c r="J127" s="314" t="s">
        <v>950</v>
      </c>
      <c r="K127" s="362"/>
    </row>
    <row r="128" s="1" customFormat="1" ht="15" customHeight="1">
      <c r="B128" s="359"/>
      <c r="C128" s="314" t="s">
        <v>82</v>
      </c>
      <c r="D128" s="314"/>
      <c r="E128" s="314"/>
      <c r="F128" s="337" t="s">
        <v>899</v>
      </c>
      <c r="G128" s="314"/>
      <c r="H128" s="314" t="s">
        <v>951</v>
      </c>
      <c r="I128" s="314" t="s">
        <v>901</v>
      </c>
      <c r="J128" s="314" t="s">
        <v>950</v>
      </c>
      <c r="K128" s="362"/>
    </row>
    <row r="129" s="1" customFormat="1" ht="15" customHeight="1">
      <c r="B129" s="359"/>
      <c r="C129" s="314" t="s">
        <v>910</v>
      </c>
      <c r="D129" s="314"/>
      <c r="E129" s="314"/>
      <c r="F129" s="337" t="s">
        <v>905</v>
      </c>
      <c r="G129" s="314"/>
      <c r="H129" s="314" t="s">
        <v>911</v>
      </c>
      <c r="I129" s="314" t="s">
        <v>901</v>
      </c>
      <c r="J129" s="314">
        <v>15</v>
      </c>
      <c r="K129" s="362"/>
    </row>
    <row r="130" s="1" customFormat="1" ht="15" customHeight="1">
      <c r="B130" s="359"/>
      <c r="C130" s="340" t="s">
        <v>912</v>
      </c>
      <c r="D130" s="340"/>
      <c r="E130" s="340"/>
      <c r="F130" s="341" t="s">
        <v>905</v>
      </c>
      <c r="G130" s="340"/>
      <c r="H130" s="340" t="s">
        <v>913</v>
      </c>
      <c r="I130" s="340" t="s">
        <v>901</v>
      </c>
      <c r="J130" s="340">
        <v>15</v>
      </c>
      <c r="K130" s="362"/>
    </row>
    <row r="131" s="1" customFormat="1" ht="15" customHeight="1">
      <c r="B131" s="359"/>
      <c r="C131" s="340" t="s">
        <v>914</v>
      </c>
      <c r="D131" s="340"/>
      <c r="E131" s="340"/>
      <c r="F131" s="341" t="s">
        <v>905</v>
      </c>
      <c r="G131" s="340"/>
      <c r="H131" s="340" t="s">
        <v>915</v>
      </c>
      <c r="I131" s="340" t="s">
        <v>901</v>
      </c>
      <c r="J131" s="340">
        <v>20</v>
      </c>
      <c r="K131" s="362"/>
    </row>
    <row r="132" s="1" customFormat="1" ht="15" customHeight="1">
      <c r="B132" s="359"/>
      <c r="C132" s="340" t="s">
        <v>916</v>
      </c>
      <c r="D132" s="340"/>
      <c r="E132" s="340"/>
      <c r="F132" s="341" t="s">
        <v>905</v>
      </c>
      <c r="G132" s="340"/>
      <c r="H132" s="340" t="s">
        <v>917</v>
      </c>
      <c r="I132" s="340" t="s">
        <v>901</v>
      </c>
      <c r="J132" s="340">
        <v>20</v>
      </c>
      <c r="K132" s="362"/>
    </row>
    <row r="133" s="1" customFormat="1" ht="15" customHeight="1">
      <c r="B133" s="359"/>
      <c r="C133" s="314" t="s">
        <v>904</v>
      </c>
      <c r="D133" s="314"/>
      <c r="E133" s="314"/>
      <c r="F133" s="337" t="s">
        <v>905</v>
      </c>
      <c r="G133" s="314"/>
      <c r="H133" s="314" t="s">
        <v>939</v>
      </c>
      <c r="I133" s="314" t="s">
        <v>901</v>
      </c>
      <c r="J133" s="314">
        <v>50</v>
      </c>
      <c r="K133" s="362"/>
    </row>
    <row r="134" s="1" customFormat="1" ht="15" customHeight="1">
      <c r="B134" s="359"/>
      <c r="C134" s="314" t="s">
        <v>918</v>
      </c>
      <c r="D134" s="314"/>
      <c r="E134" s="314"/>
      <c r="F134" s="337" t="s">
        <v>905</v>
      </c>
      <c r="G134" s="314"/>
      <c r="H134" s="314" t="s">
        <v>939</v>
      </c>
      <c r="I134" s="314" t="s">
        <v>901</v>
      </c>
      <c r="J134" s="314">
        <v>50</v>
      </c>
      <c r="K134" s="362"/>
    </row>
    <row r="135" s="1" customFormat="1" ht="15" customHeight="1">
      <c r="B135" s="359"/>
      <c r="C135" s="314" t="s">
        <v>924</v>
      </c>
      <c r="D135" s="314"/>
      <c r="E135" s="314"/>
      <c r="F135" s="337" t="s">
        <v>905</v>
      </c>
      <c r="G135" s="314"/>
      <c r="H135" s="314" t="s">
        <v>939</v>
      </c>
      <c r="I135" s="314" t="s">
        <v>901</v>
      </c>
      <c r="J135" s="314">
        <v>50</v>
      </c>
      <c r="K135" s="362"/>
    </row>
    <row r="136" s="1" customFormat="1" ht="15" customHeight="1">
      <c r="B136" s="359"/>
      <c r="C136" s="314" t="s">
        <v>926</v>
      </c>
      <c r="D136" s="314"/>
      <c r="E136" s="314"/>
      <c r="F136" s="337" t="s">
        <v>905</v>
      </c>
      <c r="G136" s="314"/>
      <c r="H136" s="314" t="s">
        <v>939</v>
      </c>
      <c r="I136" s="314" t="s">
        <v>901</v>
      </c>
      <c r="J136" s="314">
        <v>50</v>
      </c>
      <c r="K136" s="362"/>
    </row>
    <row r="137" s="1" customFormat="1" ht="15" customHeight="1">
      <c r="B137" s="359"/>
      <c r="C137" s="314" t="s">
        <v>927</v>
      </c>
      <c r="D137" s="314"/>
      <c r="E137" s="314"/>
      <c r="F137" s="337" t="s">
        <v>905</v>
      </c>
      <c r="G137" s="314"/>
      <c r="H137" s="314" t="s">
        <v>952</v>
      </c>
      <c r="I137" s="314" t="s">
        <v>901</v>
      </c>
      <c r="J137" s="314">
        <v>255</v>
      </c>
      <c r="K137" s="362"/>
    </row>
    <row r="138" s="1" customFormat="1" ht="15" customHeight="1">
      <c r="B138" s="359"/>
      <c r="C138" s="314" t="s">
        <v>929</v>
      </c>
      <c r="D138" s="314"/>
      <c r="E138" s="314"/>
      <c r="F138" s="337" t="s">
        <v>899</v>
      </c>
      <c r="G138" s="314"/>
      <c r="H138" s="314" t="s">
        <v>953</v>
      </c>
      <c r="I138" s="314" t="s">
        <v>931</v>
      </c>
      <c r="J138" s="314"/>
      <c r="K138" s="362"/>
    </row>
    <row r="139" s="1" customFormat="1" ht="15" customHeight="1">
      <c r="B139" s="359"/>
      <c r="C139" s="314" t="s">
        <v>932</v>
      </c>
      <c r="D139" s="314"/>
      <c r="E139" s="314"/>
      <c r="F139" s="337" t="s">
        <v>899</v>
      </c>
      <c r="G139" s="314"/>
      <c r="H139" s="314" t="s">
        <v>954</v>
      </c>
      <c r="I139" s="314" t="s">
        <v>934</v>
      </c>
      <c r="J139" s="314"/>
      <c r="K139" s="362"/>
    </row>
    <row r="140" s="1" customFormat="1" ht="15" customHeight="1">
      <c r="B140" s="359"/>
      <c r="C140" s="314" t="s">
        <v>935</v>
      </c>
      <c r="D140" s="314"/>
      <c r="E140" s="314"/>
      <c r="F140" s="337" t="s">
        <v>899</v>
      </c>
      <c r="G140" s="314"/>
      <c r="H140" s="314" t="s">
        <v>935</v>
      </c>
      <c r="I140" s="314" t="s">
        <v>934</v>
      </c>
      <c r="J140" s="314"/>
      <c r="K140" s="362"/>
    </row>
    <row r="141" s="1" customFormat="1" ht="15" customHeight="1">
      <c r="B141" s="359"/>
      <c r="C141" s="314" t="s">
        <v>37</v>
      </c>
      <c r="D141" s="314"/>
      <c r="E141" s="314"/>
      <c r="F141" s="337" t="s">
        <v>899</v>
      </c>
      <c r="G141" s="314"/>
      <c r="H141" s="314" t="s">
        <v>955</v>
      </c>
      <c r="I141" s="314" t="s">
        <v>934</v>
      </c>
      <c r="J141" s="314"/>
      <c r="K141" s="362"/>
    </row>
    <row r="142" s="1" customFormat="1" ht="15" customHeight="1">
      <c r="B142" s="359"/>
      <c r="C142" s="314" t="s">
        <v>956</v>
      </c>
      <c r="D142" s="314"/>
      <c r="E142" s="314"/>
      <c r="F142" s="337" t="s">
        <v>899</v>
      </c>
      <c r="G142" s="314"/>
      <c r="H142" s="314" t="s">
        <v>957</v>
      </c>
      <c r="I142" s="314" t="s">
        <v>934</v>
      </c>
      <c r="J142" s="314"/>
      <c r="K142" s="362"/>
    </row>
    <row r="143" s="1" customFormat="1" ht="15" customHeight="1">
      <c r="B143" s="363"/>
      <c r="C143" s="364"/>
      <c r="D143" s="364"/>
      <c r="E143" s="364"/>
      <c r="F143" s="364"/>
      <c r="G143" s="364"/>
      <c r="H143" s="364"/>
      <c r="I143" s="364"/>
      <c r="J143" s="364"/>
      <c r="K143" s="365"/>
    </row>
    <row r="144" s="1" customFormat="1" ht="18.75" customHeight="1">
      <c r="B144" s="350"/>
      <c r="C144" s="350"/>
      <c r="D144" s="350"/>
      <c r="E144" s="350"/>
      <c r="F144" s="351"/>
      <c r="G144" s="350"/>
      <c r="H144" s="350"/>
      <c r="I144" s="350"/>
      <c r="J144" s="350"/>
      <c r="K144" s="350"/>
    </row>
    <row r="145" s="1" customFormat="1" ht="18.75" customHeight="1">
      <c r="B145" s="322"/>
      <c r="C145" s="322"/>
      <c r="D145" s="322"/>
      <c r="E145" s="322"/>
      <c r="F145" s="322"/>
      <c r="G145" s="322"/>
      <c r="H145" s="322"/>
      <c r="I145" s="322"/>
      <c r="J145" s="322"/>
      <c r="K145" s="322"/>
    </row>
    <row r="146" s="1" customFormat="1" ht="7.5" customHeight="1">
      <c r="B146" s="323"/>
      <c r="C146" s="324"/>
      <c r="D146" s="324"/>
      <c r="E146" s="324"/>
      <c r="F146" s="324"/>
      <c r="G146" s="324"/>
      <c r="H146" s="324"/>
      <c r="I146" s="324"/>
      <c r="J146" s="324"/>
      <c r="K146" s="325"/>
    </row>
    <row r="147" s="1" customFormat="1" ht="45" customHeight="1">
      <c r="B147" s="326"/>
      <c r="C147" s="327" t="s">
        <v>958</v>
      </c>
      <c r="D147" s="327"/>
      <c r="E147" s="327"/>
      <c r="F147" s="327"/>
      <c r="G147" s="327"/>
      <c r="H147" s="327"/>
      <c r="I147" s="327"/>
      <c r="J147" s="327"/>
      <c r="K147" s="328"/>
    </row>
    <row r="148" s="1" customFormat="1" ht="17.25" customHeight="1">
      <c r="B148" s="326"/>
      <c r="C148" s="329" t="s">
        <v>893</v>
      </c>
      <c r="D148" s="329"/>
      <c r="E148" s="329"/>
      <c r="F148" s="329" t="s">
        <v>894</v>
      </c>
      <c r="G148" s="330"/>
      <c r="H148" s="329" t="s">
        <v>53</v>
      </c>
      <c r="I148" s="329" t="s">
        <v>56</v>
      </c>
      <c r="J148" s="329" t="s">
        <v>895</v>
      </c>
      <c r="K148" s="328"/>
    </row>
    <row r="149" s="1" customFormat="1" ht="17.25" customHeight="1">
      <c r="B149" s="326"/>
      <c r="C149" s="331" t="s">
        <v>896</v>
      </c>
      <c r="D149" s="331"/>
      <c r="E149" s="331"/>
      <c r="F149" s="332" t="s">
        <v>897</v>
      </c>
      <c r="G149" s="333"/>
      <c r="H149" s="331"/>
      <c r="I149" s="331"/>
      <c r="J149" s="331" t="s">
        <v>898</v>
      </c>
      <c r="K149" s="328"/>
    </row>
    <row r="150" s="1" customFormat="1" ht="5.25" customHeight="1">
      <c r="B150" s="339"/>
      <c r="C150" s="334"/>
      <c r="D150" s="334"/>
      <c r="E150" s="334"/>
      <c r="F150" s="334"/>
      <c r="G150" s="335"/>
      <c r="H150" s="334"/>
      <c r="I150" s="334"/>
      <c r="J150" s="334"/>
      <c r="K150" s="362"/>
    </row>
    <row r="151" s="1" customFormat="1" ht="15" customHeight="1">
      <c r="B151" s="339"/>
      <c r="C151" s="366" t="s">
        <v>902</v>
      </c>
      <c r="D151" s="314"/>
      <c r="E151" s="314"/>
      <c r="F151" s="367" t="s">
        <v>899</v>
      </c>
      <c r="G151" s="314"/>
      <c r="H151" s="366" t="s">
        <v>939</v>
      </c>
      <c r="I151" s="366" t="s">
        <v>901</v>
      </c>
      <c r="J151" s="366">
        <v>120</v>
      </c>
      <c r="K151" s="362"/>
    </row>
    <row r="152" s="1" customFormat="1" ht="15" customHeight="1">
      <c r="B152" s="339"/>
      <c r="C152" s="366" t="s">
        <v>948</v>
      </c>
      <c r="D152" s="314"/>
      <c r="E152" s="314"/>
      <c r="F152" s="367" t="s">
        <v>899</v>
      </c>
      <c r="G152" s="314"/>
      <c r="H152" s="366" t="s">
        <v>959</v>
      </c>
      <c r="I152" s="366" t="s">
        <v>901</v>
      </c>
      <c r="J152" s="366" t="s">
        <v>950</v>
      </c>
      <c r="K152" s="362"/>
    </row>
    <row r="153" s="1" customFormat="1" ht="15" customHeight="1">
      <c r="B153" s="339"/>
      <c r="C153" s="366" t="s">
        <v>82</v>
      </c>
      <c r="D153" s="314"/>
      <c r="E153" s="314"/>
      <c r="F153" s="367" t="s">
        <v>899</v>
      </c>
      <c r="G153" s="314"/>
      <c r="H153" s="366" t="s">
        <v>960</v>
      </c>
      <c r="I153" s="366" t="s">
        <v>901</v>
      </c>
      <c r="J153" s="366" t="s">
        <v>950</v>
      </c>
      <c r="K153" s="362"/>
    </row>
    <row r="154" s="1" customFormat="1" ht="15" customHeight="1">
      <c r="B154" s="339"/>
      <c r="C154" s="366" t="s">
        <v>904</v>
      </c>
      <c r="D154" s="314"/>
      <c r="E154" s="314"/>
      <c r="F154" s="367" t="s">
        <v>905</v>
      </c>
      <c r="G154" s="314"/>
      <c r="H154" s="366" t="s">
        <v>939</v>
      </c>
      <c r="I154" s="366" t="s">
        <v>901</v>
      </c>
      <c r="J154" s="366">
        <v>50</v>
      </c>
      <c r="K154" s="362"/>
    </row>
    <row r="155" s="1" customFormat="1" ht="15" customHeight="1">
      <c r="B155" s="339"/>
      <c r="C155" s="366" t="s">
        <v>907</v>
      </c>
      <c r="D155" s="314"/>
      <c r="E155" s="314"/>
      <c r="F155" s="367" t="s">
        <v>899</v>
      </c>
      <c r="G155" s="314"/>
      <c r="H155" s="366" t="s">
        <v>939</v>
      </c>
      <c r="I155" s="366" t="s">
        <v>909</v>
      </c>
      <c r="J155" s="366"/>
      <c r="K155" s="362"/>
    </row>
    <row r="156" s="1" customFormat="1" ht="15" customHeight="1">
      <c r="B156" s="339"/>
      <c r="C156" s="366" t="s">
        <v>918</v>
      </c>
      <c r="D156" s="314"/>
      <c r="E156" s="314"/>
      <c r="F156" s="367" t="s">
        <v>905</v>
      </c>
      <c r="G156" s="314"/>
      <c r="H156" s="366" t="s">
        <v>939</v>
      </c>
      <c r="I156" s="366" t="s">
        <v>901</v>
      </c>
      <c r="J156" s="366">
        <v>50</v>
      </c>
      <c r="K156" s="362"/>
    </row>
    <row r="157" s="1" customFormat="1" ht="15" customHeight="1">
      <c r="B157" s="339"/>
      <c r="C157" s="366" t="s">
        <v>926</v>
      </c>
      <c r="D157" s="314"/>
      <c r="E157" s="314"/>
      <c r="F157" s="367" t="s">
        <v>905</v>
      </c>
      <c r="G157" s="314"/>
      <c r="H157" s="366" t="s">
        <v>939</v>
      </c>
      <c r="I157" s="366" t="s">
        <v>901</v>
      </c>
      <c r="J157" s="366">
        <v>50</v>
      </c>
      <c r="K157" s="362"/>
    </row>
    <row r="158" s="1" customFormat="1" ht="15" customHeight="1">
      <c r="B158" s="339"/>
      <c r="C158" s="366" t="s">
        <v>924</v>
      </c>
      <c r="D158" s="314"/>
      <c r="E158" s="314"/>
      <c r="F158" s="367" t="s">
        <v>905</v>
      </c>
      <c r="G158" s="314"/>
      <c r="H158" s="366" t="s">
        <v>939</v>
      </c>
      <c r="I158" s="366" t="s">
        <v>901</v>
      </c>
      <c r="J158" s="366">
        <v>50</v>
      </c>
      <c r="K158" s="362"/>
    </row>
    <row r="159" s="1" customFormat="1" ht="15" customHeight="1">
      <c r="B159" s="339"/>
      <c r="C159" s="366" t="s">
        <v>105</v>
      </c>
      <c r="D159" s="314"/>
      <c r="E159" s="314"/>
      <c r="F159" s="367" t="s">
        <v>899</v>
      </c>
      <c r="G159" s="314"/>
      <c r="H159" s="366" t="s">
        <v>961</v>
      </c>
      <c r="I159" s="366" t="s">
        <v>901</v>
      </c>
      <c r="J159" s="366" t="s">
        <v>962</v>
      </c>
      <c r="K159" s="362"/>
    </row>
    <row r="160" s="1" customFormat="1" ht="15" customHeight="1">
      <c r="B160" s="339"/>
      <c r="C160" s="366" t="s">
        <v>963</v>
      </c>
      <c r="D160" s="314"/>
      <c r="E160" s="314"/>
      <c r="F160" s="367" t="s">
        <v>899</v>
      </c>
      <c r="G160" s="314"/>
      <c r="H160" s="366" t="s">
        <v>964</v>
      </c>
      <c r="I160" s="366" t="s">
        <v>934</v>
      </c>
      <c r="J160" s="366"/>
      <c r="K160" s="362"/>
    </row>
    <row r="161" s="1" customFormat="1" ht="15" customHeight="1">
      <c r="B161" s="368"/>
      <c r="C161" s="348"/>
      <c r="D161" s="348"/>
      <c r="E161" s="348"/>
      <c r="F161" s="348"/>
      <c r="G161" s="348"/>
      <c r="H161" s="348"/>
      <c r="I161" s="348"/>
      <c r="J161" s="348"/>
      <c r="K161" s="369"/>
    </row>
    <row r="162" s="1" customFormat="1" ht="18.75" customHeight="1">
      <c r="B162" s="350"/>
      <c r="C162" s="360"/>
      <c r="D162" s="360"/>
      <c r="E162" s="360"/>
      <c r="F162" s="370"/>
      <c r="G162" s="360"/>
      <c r="H162" s="360"/>
      <c r="I162" s="360"/>
      <c r="J162" s="360"/>
      <c r="K162" s="350"/>
    </row>
    <row r="163" s="1" customFormat="1" ht="18.75" customHeight="1">
      <c r="B163" s="322"/>
      <c r="C163" s="322"/>
      <c r="D163" s="322"/>
      <c r="E163" s="322"/>
      <c r="F163" s="322"/>
      <c r="G163" s="322"/>
      <c r="H163" s="322"/>
      <c r="I163" s="322"/>
      <c r="J163" s="322"/>
      <c r="K163" s="322"/>
    </row>
    <row r="164" s="1" customFormat="1" ht="7.5" customHeight="1">
      <c r="B164" s="301"/>
      <c r="C164" s="302"/>
      <c r="D164" s="302"/>
      <c r="E164" s="302"/>
      <c r="F164" s="302"/>
      <c r="G164" s="302"/>
      <c r="H164" s="302"/>
      <c r="I164" s="302"/>
      <c r="J164" s="302"/>
      <c r="K164" s="303"/>
    </row>
    <row r="165" s="1" customFormat="1" ht="45" customHeight="1">
      <c r="B165" s="304"/>
      <c r="C165" s="305" t="s">
        <v>965</v>
      </c>
      <c r="D165" s="305"/>
      <c r="E165" s="305"/>
      <c r="F165" s="305"/>
      <c r="G165" s="305"/>
      <c r="H165" s="305"/>
      <c r="I165" s="305"/>
      <c r="J165" s="305"/>
      <c r="K165" s="306"/>
    </row>
    <row r="166" s="1" customFormat="1" ht="17.25" customHeight="1">
      <c r="B166" s="304"/>
      <c r="C166" s="329" t="s">
        <v>893</v>
      </c>
      <c r="D166" s="329"/>
      <c r="E166" s="329"/>
      <c r="F166" s="329" t="s">
        <v>894</v>
      </c>
      <c r="G166" s="371"/>
      <c r="H166" s="372" t="s">
        <v>53</v>
      </c>
      <c r="I166" s="372" t="s">
        <v>56</v>
      </c>
      <c r="J166" s="329" t="s">
        <v>895</v>
      </c>
      <c r="K166" s="306"/>
    </row>
    <row r="167" s="1" customFormat="1" ht="17.25" customHeight="1">
      <c r="B167" s="307"/>
      <c r="C167" s="331" t="s">
        <v>896</v>
      </c>
      <c r="D167" s="331"/>
      <c r="E167" s="331"/>
      <c r="F167" s="332" t="s">
        <v>897</v>
      </c>
      <c r="G167" s="373"/>
      <c r="H167" s="374"/>
      <c r="I167" s="374"/>
      <c r="J167" s="331" t="s">
        <v>898</v>
      </c>
      <c r="K167" s="309"/>
    </row>
    <row r="168" s="1" customFormat="1" ht="5.25" customHeight="1">
      <c r="B168" s="339"/>
      <c r="C168" s="334"/>
      <c r="D168" s="334"/>
      <c r="E168" s="334"/>
      <c r="F168" s="334"/>
      <c r="G168" s="335"/>
      <c r="H168" s="334"/>
      <c r="I168" s="334"/>
      <c r="J168" s="334"/>
      <c r="K168" s="362"/>
    </row>
    <row r="169" s="1" customFormat="1" ht="15" customHeight="1">
      <c r="B169" s="339"/>
      <c r="C169" s="314" t="s">
        <v>902</v>
      </c>
      <c r="D169" s="314"/>
      <c r="E169" s="314"/>
      <c r="F169" s="337" t="s">
        <v>899</v>
      </c>
      <c r="G169" s="314"/>
      <c r="H169" s="314" t="s">
        <v>939</v>
      </c>
      <c r="I169" s="314" t="s">
        <v>901</v>
      </c>
      <c r="J169" s="314">
        <v>120</v>
      </c>
      <c r="K169" s="362"/>
    </row>
    <row r="170" s="1" customFormat="1" ht="15" customHeight="1">
      <c r="B170" s="339"/>
      <c r="C170" s="314" t="s">
        <v>948</v>
      </c>
      <c r="D170" s="314"/>
      <c r="E170" s="314"/>
      <c r="F170" s="337" t="s">
        <v>899</v>
      </c>
      <c r="G170" s="314"/>
      <c r="H170" s="314" t="s">
        <v>949</v>
      </c>
      <c r="I170" s="314" t="s">
        <v>901</v>
      </c>
      <c r="J170" s="314" t="s">
        <v>950</v>
      </c>
      <c r="K170" s="362"/>
    </row>
    <row r="171" s="1" customFormat="1" ht="15" customHeight="1">
      <c r="B171" s="339"/>
      <c r="C171" s="314" t="s">
        <v>82</v>
      </c>
      <c r="D171" s="314"/>
      <c r="E171" s="314"/>
      <c r="F171" s="337" t="s">
        <v>899</v>
      </c>
      <c r="G171" s="314"/>
      <c r="H171" s="314" t="s">
        <v>966</v>
      </c>
      <c r="I171" s="314" t="s">
        <v>901</v>
      </c>
      <c r="J171" s="314" t="s">
        <v>950</v>
      </c>
      <c r="K171" s="362"/>
    </row>
    <row r="172" s="1" customFormat="1" ht="15" customHeight="1">
      <c r="B172" s="339"/>
      <c r="C172" s="314" t="s">
        <v>904</v>
      </c>
      <c r="D172" s="314"/>
      <c r="E172" s="314"/>
      <c r="F172" s="337" t="s">
        <v>905</v>
      </c>
      <c r="G172" s="314"/>
      <c r="H172" s="314" t="s">
        <v>966</v>
      </c>
      <c r="I172" s="314" t="s">
        <v>901</v>
      </c>
      <c r="J172" s="314">
        <v>50</v>
      </c>
      <c r="K172" s="362"/>
    </row>
    <row r="173" s="1" customFormat="1" ht="15" customHeight="1">
      <c r="B173" s="339"/>
      <c r="C173" s="314" t="s">
        <v>907</v>
      </c>
      <c r="D173" s="314"/>
      <c r="E173" s="314"/>
      <c r="F173" s="337" t="s">
        <v>899</v>
      </c>
      <c r="G173" s="314"/>
      <c r="H173" s="314" t="s">
        <v>966</v>
      </c>
      <c r="I173" s="314" t="s">
        <v>909</v>
      </c>
      <c r="J173" s="314"/>
      <c r="K173" s="362"/>
    </row>
    <row r="174" s="1" customFormat="1" ht="15" customHeight="1">
      <c r="B174" s="339"/>
      <c r="C174" s="314" t="s">
        <v>918</v>
      </c>
      <c r="D174" s="314"/>
      <c r="E174" s="314"/>
      <c r="F174" s="337" t="s">
        <v>905</v>
      </c>
      <c r="G174" s="314"/>
      <c r="H174" s="314" t="s">
        <v>966</v>
      </c>
      <c r="I174" s="314" t="s">
        <v>901</v>
      </c>
      <c r="J174" s="314">
        <v>50</v>
      </c>
      <c r="K174" s="362"/>
    </row>
    <row r="175" s="1" customFormat="1" ht="15" customHeight="1">
      <c r="B175" s="339"/>
      <c r="C175" s="314" t="s">
        <v>926</v>
      </c>
      <c r="D175" s="314"/>
      <c r="E175" s="314"/>
      <c r="F175" s="337" t="s">
        <v>905</v>
      </c>
      <c r="G175" s="314"/>
      <c r="H175" s="314" t="s">
        <v>966</v>
      </c>
      <c r="I175" s="314" t="s">
        <v>901</v>
      </c>
      <c r="J175" s="314">
        <v>50</v>
      </c>
      <c r="K175" s="362"/>
    </row>
    <row r="176" s="1" customFormat="1" ht="15" customHeight="1">
      <c r="B176" s="339"/>
      <c r="C176" s="314" t="s">
        <v>924</v>
      </c>
      <c r="D176" s="314"/>
      <c r="E176" s="314"/>
      <c r="F176" s="337" t="s">
        <v>905</v>
      </c>
      <c r="G176" s="314"/>
      <c r="H176" s="314" t="s">
        <v>966</v>
      </c>
      <c r="I176" s="314" t="s">
        <v>901</v>
      </c>
      <c r="J176" s="314">
        <v>50</v>
      </c>
      <c r="K176" s="362"/>
    </row>
    <row r="177" s="1" customFormat="1" ht="15" customHeight="1">
      <c r="B177" s="339"/>
      <c r="C177" s="314" t="s">
        <v>119</v>
      </c>
      <c r="D177" s="314"/>
      <c r="E177" s="314"/>
      <c r="F177" s="337" t="s">
        <v>899</v>
      </c>
      <c r="G177" s="314"/>
      <c r="H177" s="314" t="s">
        <v>967</v>
      </c>
      <c r="I177" s="314" t="s">
        <v>968</v>
      </c>
      <c r="J177" s="314"/>
      <c r="K177" s="362"/>
    </row>
    <row r="178" s="1" customFormat="1" ht="15" customHeight="1">
      <c r="B178" s="339"/>
      <c r="C178" s="314" t="s">
        <v>56</v>
      </c>
      <c r="D178" s="314"/>
      <c r="E178" s="314"/>
      <c r="F178" s="337" t="s">
        <v>899</v>
      </c>
      <c r="G178" s="314"/>
      <c r="H178" s="314" t="s">
        <v>969</v>
      </c>
      <c r="I178" s="314" t="s">
        <v>970</v>
      </c>
      <c r="J178" s="314">
        <v>1</v>
      </c>
      <c r="K178" s="362"/>
    </row>
    <row r="179" s="1" customFormat="1" ht="15" customHeight="1">
      <c r="B179" s="339"/>
      <c r="C179" s="314" t="s">
        <v>52</v>
      </c>
      <c r="D179" s="314"/>
      <c r="E179" s="314"/>
      <c r="F179" s="337" t="s">
        <v>899</v>
      </c>
      <c r="G179" s="314"/>
      <c r="H179" s="314" t="s">
        <v>971</v>
      </c>
      <c r="I179" s="314" t="s">
        <v>901</v>
      </c>
      <c r="J179" s="314">
        <v>20</v>
      </c>
      <c r="K179" s="362"/>
    </row>
    <row r="180" s="1" customFormat="1" ht="15" customHeight="1">
      <c r="B180" s="339"/>
      <c r="C180" s="314" t="s">
        <v>53</v>
      </c>
      <c r="D180" s="314"/>
      <c r="E180" s="314"/>
      <c r="F180" s="337" t="s">
        <v>899</v>
      </c>
      <c r="G180" s="314"/>
      <c r="H180" s="314" t="s">
        <v>972</v>
      </c>
      <c r="I180" s="314" t="s">
        <v>901</v>
      </c>
      <c r="J180" s="314">
        <v>255</v>
      </c>
      <c r="K180" s="362"/>
    </row>
    <row r="181" s="1" customFormat="1" ht="15" customHeight="1">
      <c r="B181" s="339"/>
      <c r="C181" s="314" t="s">
        <v>120</v>
      </c>
      <c r="D181" s="314"/>
      <c r="E181" s="314"/>
      <c r="F181" s="337" t="s">
        <v>899</v>
      </c>
      <c r="G181" s="314"/>
      <c r="H181" s="314" t="s">
        <v>863</v>
      </c>
      <c r="I181" s="314" t="s">
        <v>901</v>
      </c>
      <c r="J181" s="314">
        <v>10</v>
      </c>
      <c r="K181" s="362"/>
    </row>
    <row r="182" s="1" customFormat="1" ht="15" customHeight="1">
      <c r="B182" s="339"/>
      <c r="C182" s="314" t="s">
        <v>121</v>
      </c>
      <c r="D182" s="314"/>
      <c r="E182" s="314"/>
      <c r="F182" s="337" t="s">
        <v>899</v>
      </c>
      <c r="G182" s="314"/>
      <c r="H182" s="314" t="s">
        <v>973</v>
      </c>
      <c r="I182" s="314" t="s">
        <v>934</v>
      </c>
      <c r="J182" s="314"/>
      <c r="K182" s="362"/>
    </row>
    <row r="183" s="1" customFormat="1" ht="15" customHeight="1">
      <c r="B183" s="339"/>
      <c r="C183" s="314" t="s">
        <v>974</v>
      </c>
      <c r="D183" s="314"/>
      <c r="E183" s="314"/>
      <c r="F183" s="337" t="s">
        <v>899</v>
      </c>
      <c r="G183" s="314"/>
      <c r="H183" s="314" t="s">
        <v>975</v>
      </c>
      <c r="I183" s="314" t="s">
        <v>934</v>
      </c>
      <c r="J183" s="314"/>
      <c r="K183" s="362"/>
    </row>
    <row r="184" s="1" customFormat="1" ht="15" customHeight="1">
      <c r="B184" s="339"/>
      <c r="C184" s="314" t="s">
        <v>963</v>
      </c>
      <c r="D184" s="314"/>
      <c r="E184" s="314"/>
      <c r="F184" s="337" t="s">
        <v>899</v>
      </c>
      <c r="G184" s="314"/>
      <c r="H184" s="314" t="s">
        <v>976</v>
      </c>
      <c r="I184" s="314" t="s">
        <v>934</v>
      </c>
      <c r="J184" s="314"/>
      <c r="K184" s="362"/>
    </row>
    <row r="185" s="1" customFormat="1" ht="15" customHeight="1">
      <c r="B185" s="339"/>
      <c r="C185" s="314" t="s">
        <v>123</v>
      </c>
      <c r="D185" s="314"/>
      <c r="E185" s="314"/>
      <c r="F185" s="337" t="s">
        <v>905</v>
      </c>
      <c r="G185" s="314"/>
      <c r="H185" s="314" t="s">
        <v>977</v>
      </c>
      <c r="I185" s="314" t="s">
        <v>901</v>
      </c>
      <c r="J185" s="314">
        <v>50</v>
      </c>
      <c r="K185" s="362"/>
    </row>
    <row r="186" s="1" customFormat="1" ht="15" customHeight="1">
      <c r="B186" s="339"/>
      <c r="C186" s="314" t="s">
        <v>978</v>
      </c>
      <c r="D186" s="314"/>
      <c r="E186" s="314"/>
      <c r="F186" s="337" t="s">
        <v>905</v>
      </c>
      <c r="G186" s="314"/>
      <c r="H186" s="314" t="s">
        <v>979</v>
      </c>
      <c r="I186" s="314" t="s">
        <v>980</v>
      </c>
      <c r="J186" s="314"/>
      <c r="K186" s="362"/>
    </row>
    <row r="187" s="1" customFormat="1" ht="15" customHeight="1">
      <c r="B187" s="339"/>
      <c r="C187" s="314" t="s">
        <v>981</v>
      </c>
      <c r="D187" s="314"/>
      <c r="E187" s="314"/>
      <c r="F187" s="337" t="s">
        <v>905</v>
      </c>
      <c r="G187" s="314"/>
      <c r="H187" s="314" t="s">
        <v>982</v>
      </c>
      <c r="I187" s="314" t="s">
        <v>980</v>
      </c>
      <c r="J187" s="314"/>
      <c r="K187" s="362"/>
    </row>
    <row r="188" s="1" customFormat="1" ht="15" customHeight="1">
      <c r="B188" s="339"/>
      <c r="C188" s="314" t="s">
        <v>983</v>
      </c>
      <c r="D188" s="314"/>
      <c r="E188" s="314"/>
      <c r="F188" s="337" t="s">
        <v>905</v>
      </c>
      <c r="G188" s="314"/>
      <c r="H188" s="314" t="s">
        <v>984</v>
      </c>
      <c r="I188" s="314" t="s">
        <v>980</v>
      </c>
      <c r="J188" s="314"/>
      <c r="K188" s="362"/>
    </row>
    <row r="189" s="1" customFormat="1" ht="15" customHeight="1">
      <c r="B189" s="339"/>
      <c r="C189" s="375" t="s">
        <v>985</v>
      </c>
      <c r="D189" s="314"/>
      <c r="E189" s="314"/>
      <c r="F189" s="337" t="s">
        <v>905</v>
      </c>
      <c r="G189" s="314"/>
      <c r="H189" s="314" t="s">
        <v>986</v>
      </c>
      <c r="I189" s="314" t="s">
        <v>987</v>
      </c>
      <c r="J189" s="376" t="s">
        <v>988</v>
      </c>
      <c r="K189" s="362"/>
    </row>
    <row r="190" s="17" customFormat="1" ht="15" customHeight="1">
      <c r="B190" s="377"/>
      <c r="C190" s="378" t="s">
        <v>989</v>
      </c>
      <c r="D190" s="379"/>
      <c r="E190" s="379"/>
      <c r="F190" s="380" t="s">
        <v>905</v>
      </c>
      <c r="G190" s="379"/>
      <c r="H190" s="379" t="s">
        <v>990</v>
      </c>
      <c r="I190" s="379" t="s">
        <v>987</v>
      </c>
      <c r="J190" s="381" t="s">
        <v>988</v>
      </c>
      <c r="K190" s="382"/>
    </row>
    <row r="191" s="1" customFormat="1" ht="15" customHeight="1">
      <c r="B191" s="339"/>
      <c r="C191" s="375" t="s">
        <v>41</v>
      </c>
      <c r="D191" s="314"/>
      <c r="E191" s="314"/>
      <c r="F191" s="337" t="s">
        <v>899</v>
      </c>
      <c r="G191" s="314"/>
      <c r="H191" s="311" t="s">
        <v>991</v>
      </c>
      <c r="I191" s="314" t="s">
        <v>992</v>
      </c>
      <c r="J191" s="314"/>
      <c r="K191" s="362"/>
    </row>
    <row r="192" s="1" customFormat="1" ht="15" customHeight="1">
      <c r="B192" s="339"/>
      <c r="C192" s="375" t="s">
        <v>993</v>
      </c>
      <c r="D192" s="314"/>
      <c r="E192" s="314"/>
      <c r="F192" s="337" t="s">
        <v>899</v>
      </c>
      <c r="G192" s="314"/>
      <c r="H192" s="314" t="s">
        <v>994</v>
      </c>
      <c r="I192" s="314" t="s">
        <v>934</v>
      </c>
      <c r="J192" s="314"/>
      <c r="K192" s="362"/>
    </row>
    <row r="193" s="1" customFormat="1" ht="15" customHeight="1">
      <c r="B193" s="339"/>
      <c r="C193" s="375" t="s">
        <v>995</v>
      </c>
      <c r="D193" s="314"/>
      <c r="E193" s="314"/>
      <c r="F193" s="337" t="s">
        <v>899</v>
      </c>
      <c r="G193" s="314"/>
      <c r="H193" s="314" t="s">
        <v>996</v>
      </c>
      <c r="I193" s="314" t="s">
        <v>934</v>
      </c>
      <c r="J193" s="314"/>
      <c r="K193" s="362"/>
    </row>
    <row r="194" s="1" customFormat="1" ht="15" customHeight="1">
      <c r="B194" s="339"/>
      <c r="C194" s="375" t="s">
        <v>997</v>
      </c>
      <c r="D194" s="314"/>
      <c r="E194" s="314"/>
      <c r="F194" s="337" t="s">
        <v>905</v>
      </c>
      <c r="G194" s="314"/>
      <c r="H194" s="314" t="s">
        <v>998</v>
      </c>
      <c r="I194" s="314" t="s">
        <v>934</v>
      </c>
      <c r="J194" s="314"/>
      <c r="K194" s="362"/>
    </row>
    <row r="195" s="1" customFormat="1" ht="15" customHeight="1">
      <c r="B195" s="368"/>
      <c r="C195" s="383"/>
      <c r="D195" s="348"/>
      <c r="E195" s="348"/>
      <c r="F195" s="348"/>
      <c r="G195" s="348"/>
      <c r="H195" s="348"/>
      <c r="I195" s="348"/>
      <c r="J195" s="348"/>
      <c r="K195" s="369"/>
    </row>
    <row r="196" s="1" customFormat="1" ht="18.75" customHeight="1">
      <c r="B196" s="350"/>
      <c r="C196" s="360"/>
      <c r="D196" s="360"/>
      <c r="E196" s="360"/>
      <c r="F196" s="370"/>
      <c r="G196" s="360"/>
      <c r="H196" s="360"/>
      <c r="I196" s="360"/>
      <c r="J196" s="360"/>
      <c r="K196" s="350"/>
    </row>
    <row r="197" s="1" customFormat="1" ht="18.75" customHeight="1">
      <c r="B197" s="350"/>
      <c r="C197" s="360"/>
      <c r="D197" s="360"/>
      <c r="E197" s="360"/>
      <c r="F197" s="370"/>
      <c r="G197" s="360"/>
      <c r="H197" s="360"/>
      <c r="I197" s="360"/>
      <c r="J197" s="360"/>
      <c r="K197" s="350"/>
    </row>
    <row r="198" s="1" customFormat="1" ht="18.75" customHeight="1">
      <c r="B198" s="322"/>
      <c r="C198" s="322"/>
      <c r="D198" s="322"/>
      <c r="E198" s="322"/>
      <c r="F198" s="322"/>
      <c r="G198" s="322"/>
      <c r="H198" s="322"/>
      <c r="I198" s="322"/>
      <c r="J198" s="322"/>
      <c r="K198" s="322"/>
    </row>
    <row r="199" s="1" customFormat="1" ht="13.5">
      <c r="B199" s="301"/>
      <c r="C199" s="302"/>
      <c r="D199" s="302"/>
      <c r="E199" s="302"/>
      <c r="F199" s="302"/>
      <c r="G199" s="302"/>
      <c r="H199" s="302"/>
      <c r="I199" s="302"/>
      <c r="J199" s="302"/>
      <c r="K199" s="303"/>
    </row>
    <row r="200" s="1" customFormat="1" ht="21">
      <c r="B200" s="304"/>
      <c r="C200" s="305" t="s">
        <v>999</v>
      </c>
      <c r="D200" s="305"/>
      <c r="E200" s="305"/>
      <c r="F200" s="305"/>
      <c r="G200" s="305"/>
      <c r="H200" s="305"/>
      <c r="I200" s="305"/>
      <c r="J200" s="305"/>
      <c r="K200" s="306"/>
    </row>
    <row r="201" s="1" customFormat="1" ht="25.5" customHeight="1">
      <c r="B201" s="304"/>
      <c r="C201" s="384" t="s">
        <v>1000</v>
      </c>
      <c r="D201" s="384"/>
      <c r="E201" s="384"/>
      <c r="F201" s="384" t="s">
        <v>1001</v>
      </c>
      <c r="G201" s="385"/>
      <c r="H201" s="384" t="s">
        <v>1002</v>
      </c>
      <c r="I201" s="384"/>
      <c r="J201" s="384"/>
      <c r="K201" s="306"/>
    </row>
    <row r="202" s="1" customFormat="1" ht="5.25" customHeight="1">
      <c r="B202" s="339"/>
      <c r="C202" s="334"/>
      <c r="D202" s="334"/>
      <c r="E202" s="334"/>
      <c r="F202" s="334"/>
      <c r="G202" s="360"/>
      <c r="H202" s="334"/>
      <c r="I202" s="334"/>
      <c r="J202" s="334"/>
      <c r="K202" s="362"/>
    </row>
    <row r="203" s="1" customFormat="1" ht="15" customHeight="1">
      <c r="B203" s="339"/>
      <c r="C203" s="314" t="s">
        <v>992</v>
      </c>
      <c r="D203" s="314"/>
      <c r="E203" s="314"/>
      <c r="F203" s="337" t="s">
        <v>42</v>
      </c>
      <c r="G203" s="314"/>
      <c r="H203" s="314" t="s">
        <v>1003</v>
      </c>
      <c r="I203" s="314"/>
      <c r="J203" s="314"/>
      <c r="K203" s="362"/>
    </row>
    <row r="204" s="1" customFormat="1" ht="15" customHeight="1">
      <c r="B204" s="339"/>
      <c r="C204" s="314"/>
      <c r="D204" s="314"/>
      <c r="E204" s="314"/>
      <c r="F204" s="337" t="s">
        <v>43</v>
      </c>
      <c r="G204" s="314"/>
      <c r="H204" s="314" t="s">
        <v>1004</v>
      </c>
      <c r="I204" s="314"/>
      <c r="J204" s="314"/>
      <c r="K204" s="362"/>
    </row>
    <row r="205" s="1" customFormat="1" ht="15" customHeight="1">
      <c r="B205" s="339"/>
      <c r="C205" s="314"/>
      <c r="D205" s="314"/>
      <c r="E205" s="314"/>
      <c r="F205" s="337" t="s">
        <v>46</v>
      </c>
      <c r="G205" s="314"/>
      <c r="H205" s="314" t="s">
        <v>1005</v>
      </c>
      <c r="I205" s="314"/>
      <c r="J205" s="314"/>
      <c r="K205" s="362"/>
    </row>
    <row r="206" s="1" customFormat="1" ht="15" customHeight="1">
      <c r="B206" s="339"/>
      <c r="C206" s="314"/>
      <c r="D206" s="314"/>
      <c r="E206" s="314"/>
      <c r="F206" s="337" t="s">
        <v>44</v>
      </c>
      <c r="G206" s="314"/>
      <c r="H206" s="314" t="s">
        <v>1006</v>
      </c>
      <c r="I206" s="314"/>
      <c r="J206" s="314"/>
      <c r="K206" s="362"/>
    </row>
    <row r="207" s="1" customFormat="1" ht="15" customHeight="1">
      <c r="B207" s="339"/>
      <c r="C207" s="314"/>
      <c r="D207" s="314"/>
      <c r="E207" s="314"/>
      <c r="F207" s="337" t="s">
        <v>45</v>
      </c>
      <c r="G207" s="314"/>
      <c r="H207" s="314" t="s">
        <v>1007</v>
      </c>
      <c r="I207" s="314"/>
      <c r="J207" s="314"/>
      <c r="K207" s="362"/>
    </row>
    <row r="208" s="1" customFormat="1" ht="15" customHeight="1">
      <c r="B208" s="339"/>
      <c r="C208" s="314"/>
      <c r="D208" s="314"/>
      <c r="E208" s="314"/>
      <c r="F208" s="337"/>
      <c r="G208" s="314"/>
      <c r="H208" s="314"/>
      <c r="I208" s="314"/>
      <c r="J208" s="314"/>
      <c r="K208" s="362"/>
    </row>
    <row r="209" s="1" customFormat="1" ht="15" customHeight="1">
      <c r="B209" s="339"/>
      <c r="C209" s="314" t="s">
        <v>946</v>
      </c>
      <c r="D209" s="314"/>
      <c r="E209" s="314"/>
      <c r="F209" s="337" t="s">
        <v>77</v>
      </c>
      <c r="G209" s="314"/>
      <c r="H209" s="314" t="s">
        <v>1008</v>
      </c>
      <c r="I209" s="314"/>
      <c r="J209" s="314"/>
      <c r="K209" s="362"/>
    </row>
    <row r="210" s="1" customFormat="1" ht="15" customHeight="1">
      <c r="B210" s="339"/>
      <c r="C210" s="314"/>
      <c r="D210" s="314"/>
      <c r="E210" s="314"/>
      <c r="F210" s="337" t="s">
        <v>842</v>
      </c>
      <c r="G210" s="314"/>
      <c r="H210" s="314" t="s">
        <v>843</v>
      </c>
      <c r="I210" s="314"/>
      <c r="J210" s="314"/>
      <c r="K210" s="362"/>
    </row>
    <row r="211" s="1" customFormat="1" ht="15" customHeight="1">
      <c r="B211" s="339"/>
      <c r="C211" s="314"/>
      <c r="D211" s="314"/>
      <c r="E211" s="314"/>
      <c r="F211" s="337" t="s">
        <v>840</v>
      </c>
      <c r="G211" s="314"/>
      <c r="H211" s="314" t="s">
        <v>1009</v>
      </c>
      <c r="I211" s="314"/>
      <c r="J211" s="314"/>
      <c r="K211" s="362"/>
    </row>
    <row r="212" s="1" customFormat="1" ht="15" customHeight="1">
      <c r="B212" s="386"/>
      <c r="C212" s="314"/>
      <c r="D212" s="314"/>
      <c r="E212" s="314"/>
      <c r="F212" s="337" t="s">
        <v>844</v>
      </c>
      <c r="G212" s="375"/>
      <c r="H212" s="366" t="s">
        <v>845</v>
      </c>
      <c r="I212" s="366"/>
      <c r="J212" s="366"/>
      <c r="K212" s="387"/>
    </row>
    <row r="213" s="1" customFormat="1" ht="15" customHeight="1">
      <c r="B213" s="386"/>
      <c r="C213" s="314"/>
      <c r="D213" s="314"/>
      <c r="E213" s="314"/>
      <c r="F213" s="337" t="s">
        <v>846</v>
      </c>
      <c r="G213" s="375"/>
      <c r="H213" s="366" t="s">
        <v>1010</v>
      </c>
      <c r="I213" s="366"/>
      <c r="J213" s="366"/>
      <c r="K213" s="387"/>
    </row>
    <row r="214" s="1" customFormat="1" ht="15" customHeight="1">
      <c r="B214" s="386"/>
      <c r="C214" s="314"/>
      <c r="D214" s="314"/>
      <c r="E214" s="314"/>
      <c r="F214" s="337"/>
      <c r="G214" s="375"/>
      <c r="H214" s="366"/>
      <c r="I214" s="366"/>
      <c r="J214" s="366"/>
      <c r="K214" s="387"/>
    </row>
    <row r="215" s="1" customFormat="1" ht="15" customHeight="1">
      <c r="B215" s="386"/>
      <c r="C215" s="314" t="s">
        <v>970</v>
      </c>
      <c r="D215" s="314"/>
      <c r="E215" s="314"/>
      <c r="F215" s="337">
        <v>1</v>
      </c>
      <c r="G215" s="375"/>
      <c r="H215" s="366" t="s">
        <v>1011</v>
      </c>
      <c r="I215" s="366"/>
      <c r="J215" s="366"/>
      <c r="K215" s="387"/>
    </row>
    <row r="216" s="1" customFormat="1" ht="15" customHeight="1">
      <c r="B216" s="386"/>
      <c r="C216" s="314"/>
      <c r="D216" s="314"/>
      <c r="E216" s="314"/>
      <c r="F216" s="337">
        <v>2</v>
      </c>
      <c r="G216" s="375"/>
      <c r="H216" s="366" t="s">
        <v>1012</v>
      </c>
      <c r="I216" s="366"/>
      <c r="J216" s="366"/>
      <c r="K216" s="387"/>
    </row>
    <row r="217" s="1" customFormat="1" ht="15" customHeight="1">
      <c r="B217" s="386"/>
      <c r="C217" s="314"/>
      <c r="D217" s="314"/>
      <c r="E217" s="314"/>
      <c r="F217" s="337">
        <v>3</v>
      </c>
      <c r="G217" s="375"/>
      <c r="H217" s="366" t="s">
        <v>1013</v>
      </c>
      <c r="I217" s="366"/>
      <c r="J217" s="366"/>
      <c r="K217" s="387"/>
    </row>
    <row r="218" s="1" customFormat="1" ht="15" customHeight="1">
      <c r="B218" s="386"/>
      <c r="C218" s="314"/>
      <c r="D218" s="314"/>
      <c r="E218" s="314"/>
      <c r="F218" s="337">
        <v>4</v>
      </c>
      <c r="G218" s="375"/>
      <c r="H218" s="366" t="s">
        <v>1014</v>
      </c>
      <c r="I218" s="366"/>
      <c r="J218" s="366"/>
      <c r="K218" s="387"/>
    </row>
    <row r="219" s="1" customFormat="1" ht="12.75" customHeight="1">
      <c r="B219" s="388"/>
      <c r="C219" s="389"/>
      <c r="D219" s="389"/>
      <c r="E219" s="389"/>
      <c r="F219" s="389"/>
      <c r="G219" s="389"/>
      <c r="H219" s="389"/>
      <c r="I219" s="389"/>
      <c r="J219" s="389"/>
      <c r="K219" s="390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2024-07-01T11:34:23Z</dcterms:created>
  <dcterms:modified xsi:type="dcterms:W3CDTF">2024-07-01T11:34:31Z</dcterms:modified>
</cp:coreProperties>
</file>