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Limanovsky Martin\CS Bohumín, ul. Šunychelská\"/>
    </mc:Choice>
  </mc:AlternateContent>
  <xr:revisionPtr revIDLastSave="0" documentId="8_{DCCBD415-285A-4D63-928E-D797761989A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0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 2 Pol'!$A$1:$Y$137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36" i="12"/>
  <c r="BA131" i="12"/>
  <c r="BA129" i="12"/>
  <c r="BA122" i="12"/>
  <c r="BA118" i="12"/>
  <c r="BA115" i="12"/>
  <c r="BA68" i="12"/>
  <c r="BA57" i="12"/>
  <c r="BA31" i="12"/>
  <c r="BA15" i="12"/>
  <c r="G8" i="12"/>
  <c r="G9" i="12"/>
  <c r="I9" i="12"/>
  <c r="K9" i="12"/>
  <c r="M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20" i="12"/>
  <c r="I20" i="12"/>
  <c r="I8" i="12" s="1"/>
  <c r="K20" i="12"/>
  <c r="K8" i="12" s="1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G38" i="12"/>
  <c r="I38" i="12"/>
  <c r="K38" i="12"/>
  <c r="M38" i="12"/>
  <c r="O38" i="12"/>
  <c r="O37" i="12" s="1"/>
  <c r="Q38" i="12"/>
  <c r="Q37" i="12" s="1"/>
  <c r="V38" i="12"/>
  <c r="V37" i="12" s="1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6" i="12"/>
  <c r="I46" i="12"/>
  <c r="K46" i="12"/>
  <c r="M46" i="12"/>
  <c r="O46" i="12"/>
  <c r="Q46" i="12"/>
  <c r="V46" i="12"/>
  <c r="G49" i="12"/>
  <c r="I49" i="12"/>
  <c r="I37" i="12" s="1"/>
  <c r="K49" i="12"/>
  <c r="K37" i="12" s="1"/>
  <c r="M49" i="12"/>
  <c r="O49" i="12"/>
  <c r="Q49" i="12"/>
  <c r="V49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9" i="12"/>
  <c r="I59" i="12"/>
  <c r="K59" i="12"/>
  <c r="M59" i="12"/>
  <c r="O59" i="12"/>
  <c r="Q59" i="12"/>
  <c r="V59" i="12"/>
  <c r="G62" i="12"/>
  <c r="I62" i="12"/>
  <c r="K62" i="12"/>
  <c r="M62" i="12"/>
  <c r="O62" i="12"/>
  <c r="Q62" i="12"/>
  <c r="V62" i="12"/>
  <c r="G66" i="12"/>
  <c r="M66" i="12" s="1"/>
  <c r="M65" i="12" s="1"/>
  <c r="I66" i="12"/>
  <c r="I65" i="12" s="1"/>
  <c r="K66" i="12"/>
  <c r="K65" i="12" s="1"/>
  <c r="O66" i="12"/>
  <c r="O65" i="12" s="1"/>
  <c r="Q66" i="12"/>
  <c r="Q65" i="12" s="1"/>
  <c r="V66" i="12"/>
  <c r="V65" i="12" s="1"/>
  <c r="G67" i="12"/>
  <c r="M67" i="12" s="1"/>
  <c r="I67" i="12"/>
  <c r="K67" i="12"/>
  <c r="O67" i="12"/>
  <c r="Q67" i="12"/>
  <c r="V67" i="12"/>
  <c r="G69" i="12"/>
  <c r="G70" i="12"/>
  <c r="I70" i="12"/>
  <c r="I69" i="12" s="1"/>
  <c r="K70" i="12"/>
  <c r="M70" i="12"/>
  <c r="M69" i="12" s="1"/>
  <c r="O70" i="12"/>
  <c r="O69" i="12" s="1"/>
  <c r="Q70" i="12"/>
  <c r="Q69" i="12" s="1"/>
  <c r="V70" i="12"/>
  <c r="G74" i="12"/>
  <c r="M74" i="12" s="1"/>
  <c r="I74" i="12"/>
  <c r="K74" i="12"/>
  <c r="K69" i="12" s="1"/>
  <c r="O74" i="12"/>
  <c r="Q74" i="12"/>
  <c r="V74" i="12"/>
  <c r="V69" i="12" s="1"/>
  <c r="G77" i="12"/>
  <c r="I77" i="12"/>
  <c r="K77" i="12"/>
  <c r="M77" i="12"/>
  <c r="O77" i="12"/>
  <c r="Q77" i="12"/>
  <c r="V77" i="12"/>
  <c r="G81" i="12"/>
  <c r="M81" i="12" s="1"/>
  <c r="I81" i="12"/>
  <c r="K81" i="12"/>
  <c r="O81" i="12"/>
  <c r="Q81" i="12"/>
  <c r="V81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2" i="12"/>
  <c r="I92" i="12"/>
  <c r="K92" i="12"/>
  <c r="M92" i="12"/>
  <c r="O92" i="12"/>
  <c r="Q92" i="12"/>
  <c r="V92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I103" i="12"/>
  <c r="Q103" i="12"/>
  <c r="V103" i="12"/>
  <c r="G104" i="12"/>
  <c r="AF136" i="12" s="1"/>
  <c r="I104" i="12"/>
  <c r="K104" i="12"/>
  <c r="K103" i="12" s="1"/>
  <c r="O104" i="12"/>
  <c r="O103" i="12" s="1"/>
  <c r="Q104" i="12"/>
  <c r="V104" i="12"/>
  <c r="G106" i="12"/>
  <c r="O106" i="12"/>
  <c r="Q106" i="12"/>
  <c r="G107" i="12"/>
  <c r="I107" i="12"/>
  <c r="I106" i="12" s="1"/>
  <c r="K107" i="12"/>
  <c r="K106" i="12" s="1"/>
  <c r="M107" i="12"/>
  <c r="O107" i="12"/>
  <c r="Q107" i="12"/>
  <c r="V107" i="12"/>
  <c r="V106" i="12" s="1"/>
  <c r="G109" i="12"/>
  <c r="I109" i="12"/>
  <c r="K109" i="12"/>
  <c r="M109" i="12"/>
  <c r="M106" i="12" s="1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G112" i="12"/>
  <c r="M112" i="12" s="1"/>
  <c r="M111" i="12" s="1"/>
  <c r="I112" i="12"/>
  <c r="K112" i="12"/>
  <c r="K111" i="12" s="1"/>
  <c r="O112" i="12"/>
  <c r="O111" i="12" s="1"/>
  <c r="Q112" i="12"/>
  <c r="Q111" i="12" s="1"/>
  <c r="V112" i="12"/>
  <c r="V111" i="12" s="1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Q126" i="12"/>
  <c r="G127" i="12"/>
  <c r="I127" i="12"/>
  <c r="I126" i="12" s="1"/>
  <c r="K127" i="12"/>
  <c r="K126" i="12" s="1"/>
  <c r="M127" i="12"/>
  <c r="M126" i="12" s="1"/>
  <c r="O127" i="12"/>
  <c r="Q127" i="12"/>
  <c r="V127" i="12"/>
  <c r="V126" i="12" s="1"/>
  <c r="G130" i="12"/>
  <c r="I130" i="12"/>
  <c r="K130" i="12"/>
  <c r="M130" i="12"/>
  <c r="O130" i="12"/>
  <c r="O126" i="12" s="1"/>
  <c r="Q130" i="12"/>
  <c r="V130" i="12"/>
  <c r="G132" i="12"/>
  <c r="M132" i="12" s="1"/>
  <c r="I132" i="12"/>
  <c r="K132" i="12"/>
  <c r="O132" i="12"/>
  <c r="Q132" i="12"/>
  <c r="V132" i="12"/>
  <c r="AE136" i="12"/>
  <c r="I20" i="1"/>
  <c r="I19" i="1"/>
  <c r="I18" i="1"/>
  <c r="I17" i="1"/>
  <c r="I16" i="1"/>
  <c r="I61" i="1"/>
  <c r="J60" i="1" s="1"/>
  <c r="J57" i="1"/>
  <c r="J56" i="1"/>
  <c r="F43" i="1"/>
  <c r="G43" i="1"/>
  <c r="G25" i="1" s="1"/>
  <c r="A25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8" i="1" l="1"/>
  <c r="J54" i="1"/>
  <c r="J55" i="1"/>
  <c r="J59" i="1"/>
  <c r="J53" i="1"/>
  <c r="G26" i="1"/>
  <c r="A26" i="1"/>
  <c r="G28" i="1"/>
  <c r="G23" i="1"/>
  <c r="M37" i="12"/>
  <c r="M8" i="12"/>
  <c r="G103" i="12"/>
  <c r="M104" i="12"/>
  <c r="M103" i="12" s="1"/>
  <c r="G65" i="12"/>
  <c r="G126" i="12"/>
  <c r="I21" i="1"/>
  <c r="I39" i="1"/>
  <c r="I43" i="1" s="1"/>
  <c r="J42" i="1" s="1"/>
  <c r="J61" i="1" l="1"/>
  <c r="A23" i="1"/>
  <c r="J39" i="1"/>
  <c r="J43" i="1" s="1"/>
  <c r="J41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29B8A60C-3209-4F29-AE0F-B7DB5DF0B3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98F279-2B47-4B1C-9124-2B1B83C80F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<sst xmlns="http://schemas.openxmlformats.org/spreadsheetml/2006/main" count="742" uniqueCount="307">
  <si>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</si>
  <si>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</si>
  <si>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</si>
  <si>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</si>
  <si>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</si>
  <si>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</si>
  <si>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</si>
  <si>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</si>
  <si>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</si>
  <si>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</si>
  <si>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</si>
  <si>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</si>
  <si>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</si>
  <si>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</si>
  <si>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</si>
  <si>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</si>
  <si>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</si>
  <si>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</si>
  <si>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</si>
  <si>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</si>
  <si>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</si>
  <si>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</si>
  <si>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</si>
  <si>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</si>
  <si>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</si>
  <si>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</si>
  <si>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</si>
  <si>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</si>
  <si>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</si>
  <si>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</si>
  <si>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</si>
  <si>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</si>
  <si>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</si>
  <si>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</si>
  <si>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</si>
  <si>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</si>
  <si>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</si>
  <si>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</si>
  <si>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</si>
  <si>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</si>
  <si>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</si>
  <si>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</si>
  <si>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</si>
  <si>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</si>
  <si>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Stavební práce - Město Bohumín</t>
  </si>
  <si>
    <t>20</t>
  </si>
  <si>
    <t>Cyklostezka - Bohumín, ul. Šunychelská</t>
  </si>
  <si>
    <t>Objekt:</t>
  </si>
  <si>
    <t>Rozpočet:</t>
  </si>
  <si>
    <t>1</t>
  </si>
  <si>
    <t>Místní komunikace</t>
  </si>
  <si>
    <t>Stavba</t>
  </si>
  <si>
    <t>Stavební objekt</t>
  </si>
  <si>
    <t>Celkem za stavbu</t>
  </si>
  <si>
    <t>CZK</t>
  </si>
  <si>
    <t>#POPS</t>
  </si>
  <si>
    <t>Popis stavby: 1 - Místní komunikace</t>
  </si>
  <si>
    <t>#POPO</t>
  </si>
  <si>
    <t>Popis objektu: 20 - Cyklostezka - Bohumín, ul. Šunychelská</t>
  </si>
  <si>
    <t>#POPR</t>
  </si>
  <si>
    <t>Popis rozpočtu: 2 - Stavební práce - Město Bohumín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</si>
  <si>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</si>
  <si>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</si>
  <si>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</si>
  <si>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</si>
  <si>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</si>
  <si>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</si>
  <si>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</si>
  <si>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</si>
  <si>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</si>
  <si>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</si>
  <si>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</si>
  <si>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</si>
  <si>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</si>
  <si>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</si>
  <si>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</si>
  <si>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</si>
  <si>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</si>
  <si>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</si>
  <si>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</si>
  <si>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</si>
  <si>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</si>
  <si>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</si>
  <si>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</si>
  <si>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</si>
  <si>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</si>
  <si>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</si>
  <si>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</si>
  <si>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</si>
  <si>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</si>
  <si>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</si>
  <si>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</si>
  <si>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</si>
  <si>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</si>
  <si>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</si>
  <si>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</si>
  <si>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</si>
  <si>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</si>
  <si>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</si>
  <si>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</si>
  <si>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</si>
  <si>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</si>
  <si>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</si>
  <si>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</si>
  <si>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</si>
  <si>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</si>
  <si>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</si>
  <si>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</si>
  <si>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</si>
  <si>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</si>
  <si>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23/ I</t>
  </si>
  <si>
    <t>RTS 22/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</si>
  <si>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</si>
  <si>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</si>
  <si>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</si>
  <si>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</si>
  <si>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</si>
  <si>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začátek a konec stezky - použije se zpět : 1,5*2,5*2</t>
  </si>
  <si>
    <t>VV</t>
  </si>
  <si>
    <t>113107320R00</t>
  </si>
  <si>
    <t>Odstranění podkladů nebo krytů z kameniva těženého, v ploše jednotlivě do 50 m2, tloušťka vrstvy 200 mm</t>
  </si>
  <si>
    <t>recyklát v místě stávajících sjezdů : 1*(6,81+7,01+6,81+6,78+2,97+7,06+8,62+7,01+6,59+2,81+2,76+2,82+3,01+20,03+7,24+7,43+2,84+7,41+6,66+7,27)</t>
  </si>
  <si>
    <t>121101103R00</t>
  </si>
  <si>
    <t>Sejmutí ornice s přemístěním na vzdálenost přes 100 do 250 m</t>
  </si>
  <si>
    <t>m3</t>
  </si>
  <si>
    <t>800-1</t>
  </si>
  <si>
    <t>POL1_1</t>
  </si>
  <si>
    <t>nebo lesní půdy, s vodorovným přemístěním na hromady v místě upotřebení nebo na dočasné či trvalé skládky se složením</t>
  </si>
  <si>
    <t>O odhumusování : 290*0,1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</si>
  <si>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</si>
  <si>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</si>
  <si>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</si>
  <si>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Odkaz na mn. položky pořadí 9 : 290,00000*0,1</t>
  </si>
  <si>
    <t>167101101R00</t>
  </si>
  <si>
    <t>Nakládání, skládání, překládání neulehlého výkopku nakládání výkopku  do 100 m3, z horniny 1 až 4</t>
  </si>
  <si>
    <t>Odkaz na mn. položky pořadí 6 : 29,00000</t>
  </si>
  <si>
    <t>171201201R00</t>
  </si>
  <si>
    <t>Uložení sypaniny na dočasnou skládku tak, že na 1 m2 plochy připadá přes 2 m3 výkopku nebo ornice</t>
  </si>
  <si>
    <t>Odkaz na mn. položky pořadí 4 : 29,00000</t>
  </si>
  <si>
    <t>180402112R00</t>
  </si>
  <si>
    <t>Založení trávníku parkový trávník, výsevem, na svahu přes 1:5 do 1:2</t>
  </si>
  <si>
    <t>823-1</t>
  </si>
  <si>
    <t>na půdě předem připravené s pokosením, naložením, odvozem odpadu do 20 km a se složením,</t>
  </si>
  <si>
    <t>ohumusování H : 290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</si>
  <si>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</si>
  <si>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</si>
  <si>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</si>
  <si>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Odkaz na mn. položky pořadí 7 : 290,00000</t>
  </si>
  <si>
    <t>182301131R00</t>
  </si>
  <si>
    <t>Rozprostření a urovnání ornice ve svahu v souvislé ploše přes 500 m2, tloušťka vrstvy do 100 mm</t>
  </si>
  <si>
    <t>s případným nutným přemístěním hromad nebo dočasných skládek na místo potřeby ze vzdálenosti do 30 m, ve svahu sklonu přes 1 : 5,</t>
  </si>
  <si>
    <t>460030102RT1</t>
  </si>
  <si>
    <t>Vytrhání obrubníků, lože MC, stojatých, s očištěním a uložením na hromady</t>
  </si>
  <si>
    <t>m</t>
  </si>
  <si>
    <t>žulových - pro další použití : 386,74</t>
  </si>
  <si>
    <t>00572400R</t>
  </si>
  <si>
    <t>směs travní parková, pro běžnou zátěž</t>
  </si>
  <si>
    <t>kg</t>
  </si>
  <si>
    <t>SPCM</t>
  </si>
  <si>
    <t>Specifikace</t>
  </si>
  <si>
    <t>POL3_1</t>
  </si>
  <si>
    <t>Odkaz na mn. položky pořadí 7 : 290,00000*0,025</t>
  </si>
  <si>
    <t>564851111RT2</t>
  </si>
  <si>
    <t>Podklad ze štěrkodrti s rozprostřením a zhutněním frakce 0-32 mm, tloušťka po zhutnění 150 mm</t>
  </si>
  <si>
    <t>Odkaz na mn. položky pořadí 13 : 129,94000</t>
  </si>
  <si>
    <t>564851111RT4</t>
  </si>
  <si>
    <t>Podklad ze štěrkodrti s rozprostřením a zhutněním frakce 0-63 mm, tloušťka po zhutnění 150 mm</t>
  </si>
  <si>
    <t>předláždění stávajících sjezdů : 1*(6,81+7,01+6,81+6,78+2,97+7,06+8,62+7,01+6,59+2,81+2,76+2,82+3,01+20,03+7,24+7,43+2,84+7,41+6,66+7,27)</t>
  </si>
  <si>
    <t>573231125R00</t>
  </si>
  <si>
    <t>Postřik živičný spojovací bez posypu kamenivem , množství zbytkového asfaltu 0,50 kg/m2</t>
  </si>
  <si>
    <t>Indiv</t>
  </si>
  <si>
    <t>bez posypu kamenivem</t>
  </si>
  <si>
    <t>Odkaz na mn. položky pořadí 17 : 576,36000</t>
  </si>
  <si>
    <t>Odkaz na mn. položky pořadí 16 : 576,36000</t>
  </si>
  <si>
    <t>573231127R00</t>
  </si>
  <si>
    <t>Postřik živičný spojovací bez posypu kamenivem , množství zbytkového asfaltu 0,70 kg/m2</t>
  </si>
  <si>
    <t>Odkaz na mn. položky pořadí 18 : 576,36000</t>
  </si>
  <si>
    <t>577131111RT2</t>
  </si>
  <si>
    <t>Beton asfaltový s rozprostřením a zhutněním v pruhu šířky do 3 m, ACO 11+, tloušťky 40 mm, plochy od 201 do 1000 m2</t>
  </si>
  <si>
    <t>stezka : 386,74*1,5</t>
  </si>
  <si>
    <t>nájezd z dlažby : 1,5*2,5*-1</t>
  </si>
  <si>
    <t>577141112RT2</t>
  </si>
  <si>
    <t>Beton asfaltový s rozprostřením a zhutněním v pruhu šířky do 3 m, ACO 11+ nebo ACO 16+, tloušťky 50 mm, plochy od 201 do 1000 m2</t>
  </si>
  <si>
    <t>577151113RT2</t>
  </si>
  <si>
    <t>Beton asfaltový s rozprostřením a zhutněním v pruhu šířky do 3 m, ACO 16+, tloušťky 60 mm, plochy od 201 do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</si>
  <si>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</si>
  <si>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</si>
  <si>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</si>
  <si>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nájezd z dlažby - použití stávající dlažby : 1,5*2,5</t>
  </si>
  <si>
    <t>596921111R00</t>
  </si>
  <si>
    <t>Kladení vegetačních tvárnic betonových, plocha do 50 m2</t>
  </si>
  <si>
    <t>zřízení podkladního lože, položení tvárnic.</t>
  </si>
  <si>
    <t>předláždění stávajících sjezdů - použití stávající dlažby : 1*(6,81+7,01+6,81+6,78+2,97+7,06+8,62+7,01+6,59+2,81+2,76+2,82+3,01+20,03+7,24+7,43+2,84+7,41+6,66+7,27)</t>
  </si>
  <si>
    <t>596921191R00</t>
  </si>
  <si>
    <t>Kladení vegetačních tvárnic betonových, příplatek z a výplň spár vegetačních tvárnic, bez dodávky materiálu</t>
  </si>
  <si>
    <t>Odkaz na mn. položky pořadí 20 : 129,94000*0,08</t>
  </si>
  <si>
    <t>894411001</t>
  </si>
  <si>
    <t>Demontáž stávající pod-obrubníkové uliční vpusti</t>
  </si>
  <si>
    <t>kus</t>
  </si>
  <si>
    <t>Vlastní</t>
  </si>
  <si>
    <t>894411010RAG</t>
  </si>
  <si>
    <t>Šachty z betonových dílců vpusť uliční z dílců DN 450  s odkalištěm, hloubka 1,67 m, napojení DN 150, litinová mříž 500 x 500 mm 40 t</t>
  </si>
  <si>
    <t>AP-HSV</t>
  </si>
  <si>
    <t>Součtová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</si>
  <si>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</si>
  <si>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</si>
  <si>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</si>
  <si>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639561111R00</t>
  </si>
  <si>
    <t>Obrubník pro okapový chodník výšky 200 mm, šedý</t>
  </si>
  <si>
    <t>801-1</t>
  </si>
  <si>
    <t>se zřízením lože z betonu prostého tl. 5 až 10 cm. Včetně dodávky obrubníku.</t>
  </si>
  <si>
    <t>stávající sjezd : 1*20*2</t>
  </si>
  <si>
    <t>začátek a konec stezky : 1,5*2</t>
  </si>
  <si>
    <t>914001121RT6</t>
  </si>
  <si>
    <t>Osazení a montáž svislých dopravních značek sloupek, do betonového základu a AL patky, včetně dodávky sloupku a značky</t>
  </si>
  <si>
    <t>P4 : 1</t>
  </si>
  <si>
    <t>Z11g : 2</t>
  </si>
  <si>
    <t>915721111RT3</t>
  </si>
  <si>
    <t>Vodorovné značení krytů stříkané barvou, červenou, stopčar, zeber, stínů, šipek, nápisů, přechodů apod.</t>
  </si>
  <si>
    <t>V4 : 0,25*390</t>
  </si>
  <si>
    <t>V14 : 10*1,5</t>
  </si>
  <si>
    <t>V2b : 0,25*11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</si>
  <si>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</si>
  <si>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</si>
  <si>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</si>
  <si>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V15( symbol P4) : 1*3</t>
  </si>
  <si>
    <t>V15(symbol A22) : 2*2</t>
  </si>
  <si>
    <t>917931131RT2</t>
  </si>
  <si>
    <t>Osazení silniční přídlažby  z kamenných kostek, kladených v jedné řadě, lože z betonu C20/25, včetně dodávky přídlažby</t>
  </si>
  <si>
    <t>386,74</t>
  </si>
  <si>
    <t>917931132RT2</t>
  </si>
  <si>
    <t>Osazení silniční přídlažby  z kamenných kostek, kladených ve dvou řadách, lože z betonu C20/25, včetně dodávky přídlažby</t>
  </si>
  <si>
    <t>výměna 50% stávajícího dvojřádku : 386,74*0,5</t>
  </si>
  <si>
    <t>917461111RV6</t>
  </si>
  <si>
    <t>Osaz. stoj. obrub. kam. s opěrou, lože z C 20/25nXF3</t>
  </si>
  <si>
    <t>žulových - použijí se stávající : 386,74</t>
  </si>
  <si>
    <t>1,5+2,5*2</t>
  </si>
  <si>
    <t>918101111a</t>
  </si>
  <si>
    <t>Lože pod obrubníky nebo obruby dlažeb z C 20/25nXF3</t>
  </si>
  <si>
    <t>žulových - použijí se stávající : 386,74*0,3*0,4</t>
  </si>
  <si>
    <t>(1,5+2,5*2)*0,3*0,4</t>
  </si>
  <si>
    <t>stávající sjezd : 1*20*2*0,2*0,3</t>
  </si>
  <si>
    <t>výměna 50% stávajícího dvojřádku : 386,74*0,5*0,3*0,4</t>
  </si>
  <si>
    <t>919732211</t>
  </si>
  <si>
    <t xml:space="preserve">Styčná spára napojení nového živičného povrchu na stávající za tepla š 15 mm hl 25 mm </t>
  </si>
  <si>
    <t>58380373R</t>
  </si>
  <si>
    <t>obrubník kamenný přímý; materiálová skupina I/2 (žula); š = 150 mm; h = 250 mm; l = 500 až 1 500 mm</t>
  </si>
  <si>
    <t>POL3_</t>
  </si>
  <si>
    <t>žulových - použijí se stávající - doplnění 20% obrub : 386,74*0,2</t>
  </si>
  <si>
    <t>(1,5+2,5*2)*0,2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</si>
  <si>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</si>
  <si>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</si>
  <si>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</si>
  <si>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</si>
  <si>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</si>
  <si>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</si>
  <si>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</si>
  <si>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</si>
  <si>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</si>
  <si>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</si>
  <si>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</si>
  <si>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</si>
  <si>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</si>
  <si>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</si>
  <si>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</si>
  <si>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979999987R00</t>
  </si>
  <si>
    <t>Poplatek za skládku za recyklaci, směsi suti betonu, cihel, tašek a keramiky, kusovost nad 1600 cm2, skupina 17 01 07 z Katalogu odpadů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</si>
  <si>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</si>
  <si>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</si>
  <si>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</si>
  <si>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</si>
  <si>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</si>
  <si>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</si>
  <si>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005211040R</t>
  </si>
  <si>
    <t xml:space="preserve">Užívání veřejných ploch a prostranství  </t>
  </si>
  <si>
    <t>POL99_8</t>
  </si>
  <si>
    <t>poplatek za užívání pozemku SSMSK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</si>
  <si>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</si>
  <si>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</si>
  <si>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</si>
  <si>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00521101a</t>
  </si>
  <si>
    <t>Vyjádření správců sítí - aktualizace, vyřízení souhlasu s činností a umístěním stavby v OP distr. soustavy ČEZ</t>
  </si>
  <si>
    <t>00521101b</t>
  </si>
  <si>
    <t>Čištění stávajících komunikací během stavebních prací</t>
  </si>
  <si>
    <t>soub</t>
  </si>
  <si>
    <t>005211030R</t>
  </si>
  <si>
    <t>Dočasná dopravní opatření</t>
  </si>
  <si>
    <t>vč. podání žádosti o omezení provozu na komunikaci na odbor dopravy MěÚ Bohumín</t>
  </si>
  <si>
    <t>VRN91-51</t>
  </si>
  <si>
    <t>Náklady na projekční práce - skutečná stav</t>
  </si>
  <si>
    <t>VRN91-61</t>
  </si>
  <si>
    <t>Zpracování fotodokumentace : A) fotofokumentace stávajícího stavu před zahájením stavebních prací, B) fotodokumentace průběhu realizace stavby C) fotodokumentace dokončeného díla.  Předání objedn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</si>
  <si>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</si>
  <si>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</si>
  <si>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</si>
  <si>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</si>
  <si>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</si>
  <si>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</si>
  <si>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</si>
  <si>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</si>
  <si>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</si>
  <si>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Se zhotovitelem opravy vodovodu.</t>
  </si>
  <si>
    <t>SUM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</si>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</sst>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8jmlGK58wzEowgfF+oCQIrTkpGycmXmiHCGTDTh53llJ1LVEYoUarLmy/eb3jYjet/QHTLNtiWZcdbX4ck+UqQ==" saltValue="x3J5CnWzhJNfiXs4KN6IA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3186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SUMIF(F53:F60,A16,I53:I60)+SUMIF(F53:F60,"PSU",I53:I60)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SUMIF(F53:F60,A17,I53:I60)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SUMIF(F53:F60,A18,I53:I60)</f>
        <v>0</v>
      </c>
      <c r="J18" s="85"/>
    </row>
    <row r="19" spans="1:10" ht="23.25" customHeight="1" x14ac:dyDescent="0.2">
      <c r="A19" s="196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SUMIF(F53:F60,A19,I53:I60)</f>
        <v>0</v>
      </c>
      <c r="J19" s="85"/>
    </row>
    <row r="20" spans="1:10" ht="23.25" customHeight="1" x14ac:dyDescent="0.2">
      <c r="A20" s="196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SUMIF(F53:F60,A20,I53:I60)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'20 2 Pol'!AE136</f>
        <v>0</v>
      </c>
      <c r="G39" s="149">
        <f>'20 2 Pol'!AF136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'20 2 Pol'!AE136</f>
        <v>0</v>
      </c>
      <c r="G41" s="155">
        <f>'20 2 Pol'!AF136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'20 2 Pol'!AE136</f>
        <v>0</v>
      </c>
      <c r="G42" s="150">
        <f>'20 2 Pol'!AF136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49</v>
      </c>
      <c r="C53" s="184" t="s">
        <v>63</v>
      </c>
      <c r="D53" s="185"/>
      <c r="E53" s="185"/>
      <c r="F53" s="192" t="s">
        <v>24</v>
      </c>
      <c r="G53" s="193"/>
      <c r="H53" s="193"/>
      <c r="I53" s="193">
        <f>'20 2 Pol'!G8</f>
        <v>0</v>
      </c>
      <c r="J53" s="189" t="str">
        <f>IF(I61=0,"",I53/I61*100)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24</v>
      </c>
      <c r="G54" s="193"/>
      <c r="H54" s="193"/>
      <c r="I54" s="193">
        <f>'20 2 Pol'!G37</f>
        <v>0</v>
      </c>
      <c r="J54" s="189" t="str">
        <f>IF(I61=0,"",I54/I61*100)</f>
        <v/>
      </c>
    </row>
    <row r="55" spans="1:10" ht="36.75" customHeight="1" x14ac:dyDescent="0.2">
      <c r="A55" s="178"/>
      <c r="B55" s="183" t="s">
        <v>66</v>
      </c>
      <c r="C55" s="184" t="s">
        <v>67</v>
      </c>
      <c r="D55" s="185"/>
      <c r="E55" s="185"/>
      <c r="F55" s="192" t="s">
        <v>24</v>
      </c>
      <c r="G55" s="193"/>
      <c r="H55" s="193"/>
      <c r="I55" s="193">
        <f>'20 2 Pol'!G65</f>
        <v>0</v>
      </c>
      <c r="J55" s="189" t="str">
        <f>IF(I61=0,"",I55/I61*100)</f>
        <v/>
      </c>
    </row>
    <row r="56" spans="1:10" ht="36.75" customHeight="1" x14ac:dyDescent="0.2">
      <c r="A56" s="178"/>
      <c r="B56" s="183" t="s">
        <v>68</v>
      </c>
      <c r="C56" s="184" t="s">
        <v>69</v>
      </c>
      <c r="D56" s="185"/>
      <c r="E56" s="185"/>
      <c r="F56" s="192" t="s">
        <v>24</v>
      </c>
      <c r="G56" s="193"/>
      <c r="H56" s="193"/>
      <c r="I56" s="193">
        <f>'20 2 Pol'!G69</f>
        <v>0</v>
      </c>
      <c r="J56" s="189" t="str">
        <f>IF(I61=0,"",I56/I61*100)</f>
        <v/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24</v>
      </c>
      <c r="G57" s="193"/>
      <c r="H57" s="193"/>
      <c r="I57" s="193">
        <f>'20 2 Pol'!G103</f>
        <v>0</v>
      </c>
      <c r="J57" s="189" t="str">
        <f>IF(I61=0,"",I57/I61*100)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74</v>
      </c>
      <c r="G58" s="193"/>
      <c r="H58" s="193"/>
      <c r="I58" s="193">
        <f>'20 2 Pol'!G106</f>
        <v>0</v>
      </c>
      <c r="J58" s="189" t="str">
        <f>IF(I61=0,"",I58/I61*100)</f>
        <v/>
      </c>
    </row>
    <row r="59" spans="1:10" ht="36.75" customHeight="1" x14ac:dyDescent="0.2">
      <c r="A59" s="178"/>
      <c r="B59" s="183" t="s">
        <v>75</v>
      </c>
      <c r="C59" s="184" t="s">
        <v>28</v>
      </c>
      <c r="D59" s="185"/>
      <c r="E59" s="185"/>
      <c r="F59" s="192" t="s">
        <v>75</v>
      </c>
      <c r="G59" s="193"/>
      <c r="H59" s="193"/>
      <c r="I59" s="193">
        <f>'20 2 Pol'!G111</f>
        <v>0</v>
      </c>
      <c r="J59" s="189" t="str">
        <f>IF(I61=0,"",I59/I61*100)</f>
        <v/>
      </c>
    </row>
    <row r="60" spans="1:10" ht="36.75" customHeight="1" x14ac:dyDescent="0.2">
      <c r="A60" s="178"/>
      <c r="B60" s="183" t="s">
        <v>76</v>
      </c>
      <c r="C60" s="184" t="s">
        <v>27</v>
      </c>
      <c r="D60" s="185"/>
      <c r="E60" s="185"/>
      <c r="F60" s="192" t="s">
        <v>75</v>
      </c>
      <c r="G60" s="193"/>
      <c r="H60" s="193"/>
      <c r="I60" s="193">
        <f>'20 2 Pol'!G126</f>
        <v>0</v>
      </c>
      <c r="J60" s="189" t="str">
        <f>IF(I61=0,"",I60/I61*100)</f>
        <v/>
      </c>
    </row>
    <row r="61" spans="1:10" ht="25.5" customHeight="1" x14ac:dyDescent="0.2">
      <c r="A61" s="179"/>
      <c r="B61" s="186" t="s">
        <v>1</v>
      </c>
      <c r="C61" s="187"/>
      <c r="D61" s="188"/>
      <c r="E61" s="188"/>
      <c r="F61" s="194"/>
      <c r="G61" s="195"/>
      <c r="H61" s="195"/>
      <c r="I61" s="195">
        <f>SUM(I53:I60)</f>
        <v>0</v>
      </c>
      <c r="J61" s="190">
        <f>SUM(J53:J60)</f>
        <v>0</v>
      </c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</sheetData>
  <sheetProtection algorithmName="SHA-512" hashValue="gulvjZyGVMkrY9Alh+A4I2vx2oBBdouMWSuVrWlvo7e7gz75m4dATuaRHDH43GeLGfjFsjHW3lWgAZoyZRmhtw==" saltValue="L7l1RsaqiabH9t/zA/PdS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GyVpl+T6I2dYqqUTZk2ibsEiBFLXq1DL6/Z30SWOPTCgY3c9fTsFbW9Ai7lX4bKN3O+lcg/26EhCYNJIAudSsQ==" saltValue="5BI9MWH6ne1n3bY73Wh8b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24F4-0EB8-4FB4-BC8C-485E4375C1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77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79</v>
      </c>
      <c r="AG3" t="s">
        <v>80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81</v>
      </c>
    </row>
    <row r="5" spans="1:60" x14ac:dyDescent="0.2">
      <c r="D5" s="10"/>
    </row>
    <row r="6" spans="1:60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29</v>
      </c>
      <c r="H6" s="211" t="s">
        <v>30</v>
      </c>
      <c r="I6" s="211" t="s">
        <v>88</v>
      </c>
      <c r="J6" s="211" t="s">
        <v>31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  <c r="Y6" s="211" t="s">
        <v>103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6" t="s">
        <v>104</v>
      </c>
      <c r="B8" s="227" t="s">
        <v>49</v>
      </c>
      <c r="C8" s="251" t="s">
        <v>63</v>
      </c>
      <c r="D8" s="228"/>
      <c r="E8" s="229"/>
      <c r="F8" s="230"/>
      <c r="G8" s="230">
        <f>SUMIF(AG9:AG36,"&lt;&gt;NOR",G9:G36)</f>
        <v>0</v>
      </c>
      <c r="H8" s="230"/>
      <c r="I8" s="230">
        <f>SUM(I9:I36)</f>
        <v>0</v>
      </c>
      <c r="J8" s="230"/>
      <c r="K8" s="230">
        <f>SUM(K9:K36)</f>
        <v>0</v>
      </c>
      <c r="L8" s="230"/>
      <c r="M8" s="230">
        <f>SUM(M9:M36)</f>
        <v>0</v>
      </c>
      <c r="N8" s="229"/>
      <c r="O8" s="229">
        <f>SUM(O9:O36)</f>
        <v>0.01</v>
      </c>
      <c r="P8" s="229"/>
      <c r="Q8" s="229">
        <f>SUM(Q9:Q36)</f>
        <v>58.86</v>
      </c>
      <c r="R8" s="230"/>
      <c r="S8" s="230"/>
      <c r="T8" s="231"/>
      <c r="U8" s="225"/>
      <c r="V8" s="225">
        <f>SUM(V9:V36)</f>
        <v>191.92999999999998</v>
      </c>
      <c r="W8" s="225"/>
      <c r="X8" s="225"/>
      <c r="Y8" s="225"/>
      <c r="AG8" t="s">
        <v>105</v>
      </c>
    </row>
    <row r="9" spans="1:60" ht="22.5" outlineLevel="1" x14ac:dyDescent="0.2">
      <c r="A9" s="233">
        <v>1</v>
      </c>
      <c r="B9" s="234" t="s">
        <v>106</v>
      </c>
      <c r="C9" s="252" t="s">
        <v>107</v>
      </c>
      <c r="D9" s="235" t="s">
        <v>108</v>
      </c>
      <c r="E9" s="236">
        <v>7.5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1.69</v>
      </c>
      <c r="R9" s="238" t="s">
        <v>109</v>
      </c>
      <c r="S9" s="238" t="s">
        <v>110</v>
      </c>
      <c r="T9" s="239" t="s">
        <v>111</v>
      </c>
      <c r="U9" s="222">
        <v>0.14000000000000001</v>
      </c>
      <c r="V9" s="222">
        <f>ROUND(E9*U9,2)</f>
        <v>1.05</v>
      </c>
      <c r="W9" s="222"/>
      <c r="X9" s="222" t="s">
        <v>112</v>
      </c>
      <c r="Y9" s="222" t="s">
        <v>113</v>
      </c>
      <c r="Z9" s="212"/>
      <c r="AA9" s="212"/>
      <c r="AB9" s="212"/>
      <c r="AC9" s="212"/>
      <c r="AD9" s="212"/>
      <c r="AE9" s="212"/>
      <c r="AF9" s="212"/>
      <c r="AG9" s="212" t="s">
        <v>114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3" t="s">
        <v>115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116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4" t="s">
        <v>117</v>
      </c>
      <c r="D11" s="223"/>
      <c r="E11" s="224">
        <v>7.5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3">
        <v>2</v>
      </c>
      <c r="B12" s="234" t="s">
        <v>119</v>
      </c>
      <c r="C12" s="252" t="s">
        <v>120</v>
      </c>
      <c r="D12" s="235" t="s">
        <v>108</v>
      </c>
      <c r="E12" s="236">
        <v>129.94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0.44</v>
      </c>
      <c r="Q12" s="236">
        <f>ROUND(E12*P12,2)</f>
        <v>57.17</v>
      </c>
      <c r="R12" s="238" t="s">
        <v>109</v>
      </c>
      <c r="S12" s="238" t="s">
        <v>110</v>
      </c>
      <c r="T12" s="239" t="s">
        <v>111</v>
      </c>
      <c r="U12" s="222">
        <v>0.38</v>
      </c>
      <c r="V12" s="222">
        <f>ROUND(E12*U12,2)</f>
        <v>49.38</v>
      </c>
      <c r="W12" s="222"/>
      <c r="X12" s="222" t="s">
        <v>112</v>
      </c>
      <c r="Y12" s="222" t="s">
        <v>113</v>
      </c>
      <c r="Z12" s="212"/>
      <c r="AA12" s="212"/>
      <c r="AB12" s="212"/>
      <c r="AC12" s="212"/>
      <c r="AD12" s="212"/>
      <c r="AE12" s="212"/>
      <c r="AF12" s="212"/>
      <c r="AG12" s="212" t="s">
        <v>114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2" x14ac:dyDescent="0.2">
      <c r="A13" s="219"/>
      <c r="B13" s="220"/>
      <c r="C13" s="254" t="s">
        <v>121</v>
      </c>
      <c r="D13" s="223"/>
      <c r="E13" s="224">
        <v>129.94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118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3">
        <v>3</v>
      </c>
      <c r="B14" s="234" t="s">
        <v>122</v>
      </c>
      <c r="C14" s="252" t="s">
        <v>123</v>
      </c>
      <c r="D14" s="235" t="s">
        <v>124</v>
      </c>
      <c r="E14" s="236">
        <v>29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 t="s">
        <v>125</v>
      </c>
      <c r="S14" s="238" t="s">
        <v>110</v>
      </c>
      <c r="T14" s="239" t="s">
        <v>111</v>
      </c>
      <c r="U14" s="222">
        <v>1.34E-2</v>
      </c>
      <c r="V14" s="222">
        <f>ROUND(E14*U14,2)</f>
        <v>0.39</v>
      </c>
      <c r="W14" s="222"/>
      <c r="X14" s="222" t="s">
        <v>112</v>
      </c>
      <c r="Y14" s="222" t="s">
        <v>113</v>
      </c>
      <c r="Z14" s="212"/>
      <c r="AA14" s="212"/>
      <c r="AB14" s="212"/>
      <c r="AC14" s="212"/>
      <c r="AD14" s="212"/>
      <c r="AE14" s="212"/>
      <c r="AF14" s="212"/>
      <c r="AG14" s="212" t="s">
        <v>126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">
      <c r="A15" s="219"/>
      <c r="B15" s="220"/>
      <c r="C15" s="253" t="s">
        <v>127</v>
      </c>
      <c r="D15" s="240"/>
      <c r="E15" s="240"/>
      <c r="F15" s="240"/>
      <c r="G15" s="240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116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41" t="str">
        <f>C15</f>
        <v>nebo lesní půdy, s vodorovným přemístěním na hromady v místě upotřebení nebo na dočasné či trvalé skládky se složením</v>
      </c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4" t="s">
        <v>128</v>
      </c>
      <c r="D16" s="223"/>
      <c r="E16" s="224">
        <v>29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118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3">
        <v>4</v>
      </c>
      <c r="B17" s="234" t="s">
        <v>129</v>
      </c>
      <c r="C17" s="252" t="s">
        <v>130</v>
      </c>
      <c r="D17" s="235" t="s">
        <v>124</v>
      </c>
      <c r="E17" s="236">
        <v>29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 t="s">
        <v>125</v>
      </c>
      <c r="S17" s="238" t="s">
        <v>110</v>
      </c>
      <c r="T17" s="239" t="s">
        <v>111</v>
      </c>
      <c r="U17" s="222">
        <v>1.0999999999999999E-2</v>
      </c>
      <c r="V17" s="222">
        <f>ROUND(E17*U17,2)</f>
        <v>0.32</v>
      </c>
      <c r="W17" s="222"/>
      <c r="X17" s="222" t="s">
        <v>112</v>
      </c>
      <c r="Y17" s="222" t="s">
        <v>113</v>
      </c>
      <c r="Z17" s="212"/>
      <c r="AA17" s="212"/>
      <c r="AB17" s="212"/>
      <c r="AC17" s="212"/>
      <c r="AD17" s="212"/>
      <c r="AE17" s="212"/>
      <c r="AF17" s="212"/>
      <c r="AG17" s="212" t="s">
        <v>126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53" t="s">
        <v>131</v>
      </c>
      <c r="D18" s="240"/>
      <c r="E18" s="240"/>
      <c r="F18" s="240"/>
      <c r="G18" s="240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116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4" t="s">
        <v>132</v>
      </c>
      <c r="D19" s="223"/>
      <c r="E19" s="224">
        <v>29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118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3">
        <v>5</v>
      </c>
      <c r="B20" s="234" t="s">
        <v>133</v>
      </c>
      <c r="C20" s="252" t="s">
        <v>134</v>
      </c>
      <c r="D20" s="235" t="s">
        <v>124</v>
      </c>
      <c r="E20" s="236">
        <v>29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8" t="s">
        <v>125</v>
      </c>
      <c r="S20" s="238" t="s">
        <v>110</v>
      </c>
      <c r="T20" s="239" t="s">
        <v>111</v>
      </c>
      <c r="U20" s="222">
        <v>0.65200000000000002</v>
      </c>
      <c r="V20" s="222">
        <f>ROUND(E20*U20,2)</f>
        <v>18.91</v>
      </c>
      <c r="W20" s="222"/>
      <c r="X20" s="222" t="s">
        <v>112</v>
      </c>
      <c r="Y20" s="222" t="s">
        <v>113</v>
      </c>
      <c r="Z20" s="212"/>
      <c r="AA20" s="212"/>
      <c r="AB20" s="212"/>
      <c r="AC20" s="212"/>
      <c r="AD20" s="212"/>
      <c r="AE20" s="212"/>
      <c r="AF20" s="212"/>
      <c r="AG20" s="212" t="s">
        <v>114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">
      <c r="A21" s="219"/>
      <c r="B21" s="220"/>
      <c r="C21" s="254" t="s">
        <v>135</v>
      </c>
      <c r="D21" s="223"/>
      <c r="E21" s="224">
        <v>29</v>
      </c>
      <c r="F21" s="222"/>
      <c r="G21" s="22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118</v>
      </c>
      <c r="AH21" s="212">
        <v>5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3">
        <v>6</v>
      </c>
      <c r="B22" s="234" t="s">
        <v>136</v>
      </c>
      <c r="C22" s="252" t="s">
        <v>137</v>
      </c>
      <c r="D22" s="235" t="s">
        <v>124</v>
      </c>
      <c r="E22" s="236">
        <v>29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8" t="s">
        <v>125</v>
      </c>
      <c r="S22" s="238" t="s">
        <v>110</v>
      </c>
      <c r="T22" s="239" t="s">
        <v>111</v>
      </c>
      <c r="U22" s="222">
        <v>8.9999999999999993E-3</v>
      </c>
      <c r="V22" s="222">
        <f>ROUND(E22*U22,2)</f>
        <v>0.26</v>
      </c>
      <c r="W22" s="222"/>
      <c r="X22" s="222" t="s">
        <v>112</v>
      </c>
      <c r="Y22" s="222" t="s">
        <v>113</v>
      </c>
      <c r="Z22" s="212"/>
      <c r="AA22" s="212"/>
      <c r="AB22" s="212"/>
      <c r="AC22" s="212"/>
      <c r="AD22" s="212"/>
      <c r="AE22" s="212"/>
      <c r="AF22" s="212"/>
      <c r="AG22" s="212" t="s">
        <v>126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4" t="s">
        <v>138</v>
      </c>
      <c r="D23" s="223"/>
      <c r="E23" s="224">
        <v>29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118</v>
      </c>
      <c r="AH23" s="212">
        <v>5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3">
        <v>7</v>
      </c>
      <c r="B24" s="234" t="s">
        <v>139</v>
      </c>
      <c r="C24" s="252" t="s">
        <v>140</v>
      </c>
      <c r="D24" s="235" t="s">
        <v>108</v>
      </c>
      <c r="E24" s="236">
        <v>290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 t="s">
        <v>141</v>
      </c>
      <c r="S24" s="238" t="s">
        <v>110</v>
      </c>
      <c r="T24" s="239" t="s">
        <v>111</v>
      </c>
      <c r="U24" s="222">
        <v>9.7000000000000003E-2</v>
      </c>
      <c r="V24" s="222">
        <f>ROUND(E24*U24,2)</f>
        <v>28.13</v>
      </c>
      <c r="W24" s="222"/>
      <c r="X24" s="222" t="s">
        <v>112</v>
      </c>
      <c r="Y24" s="222" t="s">
        <v>113</v>
      </c>
      <c r="Z24" s="212"/>
      <c r="AA24" s="212"/>
      <c r="AB24" s="212"/>
      <c r="AC24" s="212"/>
      <c r="AD24" s="212"/>
      <c r="AE24" s="212"/>
      <c r="AF24" s="212"/>
      <c r="AG24" s="212" t="s">
        <v>126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3" t="s">
        <v>142</v>
      </c>
      <c r="D25" s="240"/>
      <c r="E25" s="240"/>
      <c r="F25" s="240"/>
      <c r="G25" s="240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116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4" t="s">
        <v>143</v>
      </c>
      <c r="D26" s="223"/>
      <c r="E26" s="224">
        <v>290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118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3">
        <v>8</v>
      </c>
      <c r="B27" s="234" t="s">
        <v>144</v>
      </c>
      <c r="C27" s="252" t="s">
        <v>145</v>
      </c>
      <c r="D27" s="235" t="s">
        <v>108</v>
      </c>
      <c r="E27" s="236">
        <v>290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 t="s">
        <v>141</v>
      </c>
      <c r="S27" s="238" t="s">
        <v>110</v>
      </c>
      <c r="T27" s="239" t="s">
        <v>111</v>
      </c>
      <c r="U27" s="222">
        <v>0.09</v>
      </c>
      <c r="V27" s="222">
        <f>ROUND(E27*U27,2)</f>
        <v>26.1</v>
      </c>
      <c r="W27" s="222"/>
      <c r="X27" s="222" t="s">
        <v>112</v>
      </c>
      <c r="Y27" s="222" t="s">
        <v>113</v>
      </c>
      <c r="Z27" s="212"/>
      <c r="AA27" s="212"/>
      <c r="AB27" s="212"/>
      <c r="AC27" s="212"/>
      <c r="AD27" s="212"/>
      <c r="AE27" s="212"/>
      <c r="AF27" s="212"/>
      <c r="AG27" s="212" t="s">
        <v>126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3" t="s">
        <v>146</v>
      </c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116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4" t="s">
        <v>147</v>
      </c>
      <c r="D29" s="223"/>
      <c r="E29" s="224">
        <v>290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118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3">
        <v>9</v>
      </c>
      <c r="B30" s="234" t="s">
        <v>148</v>
      </c>
      <c r="C30" s="252" t="s">
        <v>149</v>
      </c>
      <c r="D30" s="235" t="s">
        <v>108</v>
      </c>
      <c r="E30" s="236">
        <v>290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 t="s">
        <v>125</v>
      </c>
      <c r="S30" s="238" t="s">
        <v>110</v>
      </c>
      <c r="T30" s="239" t="s">
        <v>111</v>
      </c>
      <c r="U30" s="222">
        <v>5.8999999999999997E-2</v>
      </c>
      <c r="V30" s="222">
        <f>ROUND(E30*U30,2)</f>
        <v>17.11</v>
      </c>
      <c r="W30" s="222"/>
      <c r="X30" s="222" t="s">
        <v>112</v>
      </c>
      <c r="Y30" s="222" t="s">
        <v>113</v>
      </c>
      <c r="Z30" s="212"/>
      <c r="AA30" s="212"/>
      <c r="AB30" s="212"/>
      <c r="AC30" s="212"/>
      <c r="AD30" s="212"/>
      <c r="AE30" s="212"/>
      <c r="AF30" s="212"/>
      <c r="AG30" s="212" t="s">
        <v>126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3" t="s">
        <v>150</v>
      </c>
      <c r="D31" s="240"/>
      <c r="E31" s="240"/>
      <c r="F31" s="240"/>
      <c r="G31" s="240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116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1" t="str">
        <f>C31</f>
        <v>s případným nutným přemístěním hromad nebo dočasných skládek na místo potřeby ze vzdálenosti do 30 m, ve svahu sklonu přes 1 : 5,</v>
      </c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19"/>
      <c r="B32" s="220"/>
      <c r="C32" s="254" t="s">
        <v>143</v>
      </c>
      <c r="D32" s="223"/>
      <c r="E32" s="224">
        <v>290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118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3">
        <v>10</v>
      </c>
      <c r="B33" s="234" t="s">
        <v>151</v>
      </c>
      <c r="C33" s="252" t="s">
        <v>152</v>
      </c>
      <c r="D33" s="235" t="s">
        <v>153</v>
      </c>
      <c r="E33" s="236">
        <v>386.74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/>
      <c r="S33" s="238" t="s">
        <v>110</v>
      </c>
      <c r="T33" s="239" t="s">
        <v>111</v>
      </c>
      <c r="U33" s="222">
        <v>0.13</v>
      </c>
      <c r="V33" s="222">
        <f>ROUND(E33*U33,2)</f>
        <v>50.28</v>
      </c>
      <c r="W33" s="222"/>
      <c r="X33" s="222" t="s">
        <v>112</v>
      </c>
      <c r="Y33" s="222" t="s">
        <v>113</v>
      </c>
      <c r="Z33" s="212"/>
      <c r="AA33" s="212"/>
      <c r="AB33" s="212"/>
      <c r="AC33" s="212"/>
      <c r="AD33" s="212"/>
      <c r="AE33" s="212"/>
      <c r="AF33" s="212"/>
      <c r="AG33" s="212" t="s">
        <v>114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54" t="s">
        <v>154</v>
      </c>
      <c r="D34" s="223"/>
      <c r="E34" s="224">
        <v>386.74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118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11</v>
      </c>
      <c r="B35" s="234" t="s">
        <v>155</v>
      </c>
      <c r="C35" s="252" t="s">
        <v>156</v>
      </c>
      <c r="D35" s="235" t="s">
        <v>157</v>
      </c>
      <c r="E35" s="236">
        <v>7.25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1E-3</v>
      </c>
      <c r="O35" s="236">
        <f>ROUND(E35*N35,2)</f>
        <v>0.01</v>
      </c>
      <c r="P35" s="236">
        <v>0</v>
      </c>
      <c r="Q35" s="236">
        <f>ROUND(E35*P35,2)</f>
        <v>0</v>
      </c>
      <c r="R35" s="238" t="s">
        <v>158</v>
      </c>
      <c r="S35" s="238" t="s">
        <v>110</v>
      </c>
      <c r="T35" s="239" t="s">
        <v>111</v>
      </c>
      <c r="U35" s="222">
        <v>0</v>
      </c>
      <c r="V35" s="222">
        <f>ROUND(E35*U35,2)</f>
        <v>0</v>
      </c>
      <c r="W35" s="222"/>
      <c r="X35" s="222" t="s">
        <v>159</v>
      </c>
      <c r="Y35" s="222" t="s">
        <v>113</v>
      </c>
      <c r="Z35" s="212"/>
      <c r="AA35" s="212"/>
      <c r="AB35" s="212"/>
      <c r="AC35" s="212"/>
      <c r="AD35" s="212"/>
      <c r="AE35" s="212"/>
      <c r="AF35" s="212"/>
      <c r="AG35" s="212" t="s">
        <v>160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4" t="s">
        <v>161</v>
      </c>
      <c r="D36" s="223"/>
      <c r="E36" s="224">
        <v>7.25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118</v>
      </c>
      <c r="AH36" s="212">
        <v>5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226" t="s">
        <v>104</v>
      </c>
      <c r="B37" s="227" t="s">
        <v>64</v>
      </c>
      <c r="C37" s="251" t="s">
        <v>65</v>
      </c>
      <c r="D37" s="228"/>
      <c r="E37" s="229"/>
      <c r="F37" s="230"/>
      <c r="G37" s="230">
        <f>SUMIF(AG38:AG64,"&lt;&gt;NOR",G38:G64)</f>
        <v>0</v>
      </c>
      <c r="H37" s="230"/>
      <c r="I37" s="230">
        <f>SUM(I38:I64)</f>
        <v>0</v>
      </c>
      <c r="J37" s="230"/>
      <c r="K37" s="230">
        <f>SUM(K38:K64)</f>
        <v>0</v>
      </c>
      <c r="L37" s="230"/>
      <c r="M37" s="230">
        <f>SUM(M38:M64)</f>
        <v>0</v>
      </c>
      <c r="N37" s="229"/>
      <c r="O37" s="229">
        <f>SUM(O38:O64)</f>
        <v>327.78999999999996</v>
      </c>
      <c r="P37" s="229"/>
      <c r="Q37" s="229">
        <f>SUM(Q38:Q64)</f>
        <v>0</v>
      </c>
      <c r="R37" s="230"/>
      <c r="S37" s="230"/>
      <c r="T37" s="231"/>
      <c r="U37" s="225"/>
      <c r="V37" s="225">
        <f>SUM(V38:V64)</f>
        <v>248.67</v>
      </c>
      <c r="W37" s="225"/>
      <c r="X37" s="225"/>
      <c r="Y37" s="225"/>
      <c r="AG37" t="s">
        <v>105</v>
      </c>
    </row>
    <row r="38" spans="1:60" ht="22.5" outlineLevel="1" x14ac:dyDescent="0.2">
      <c r="A38" s="233">
        <v>12</v>
      </c>
      <c r="B38" s="234" t="s">
        <v>162</v>
      </c>
      <c r="C38" s="252" t="s">
        <v>163</v>
      </c>
      <c r="D38" s="235" t="s">
        <v>108</v>
      </c>
      <c r="E38" s="236">
        <v>129.94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6">
        <v>0.378</v>
      </c>
      <c r="O38" s="236">
        <f>ROUND(E38*N38,2)</f>
        <v>49.12</v>
      </c>
      <c r="P38" s="236">
        <v>0</v>
      </c>
      <c r="Q38" s="236">
        <f>ROUND(E38*P38,2)</f>
        <v>0</v>
      </c>
      <c r="R38" s="238" t="s">
        <v>109</v>
      </c>
      <c r="S38" s="238" t="s">
        <v>110</v>
      </c>
      <c r="T38" s="239" t="s">
        <v>111</v>
      </c>
      <c r="U38" s="222">
        <v>2.5999999999999999E-2</v>
      </c>
      <c r="V38" s="222">
        <f>ROUND(E38*U38,2)</f>
        <v>3.38</v>
      </c>
      <c r="W38" s="222"/>
      <c r="X38" s="222" t="s">
        <v>112</v>
      </c>
      <c r="Y38" s="222" t="s">
        <v>113</v>
      </c>
      <c r="Z38" s="212"/>
      <c r="AA38" s="212"/>
      <c r="AB38" s="212"/>
      <c r="AC38" s="212"/>
      <c r="AD38" s="212"/>
      <c r="AE38" s="212"/>
      <c r="AF38" s="212"/>
      <c r="AG38" s="212" t="s">
        <v>114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4" t="s">
        <v>164</v>
      </c>
      <c r="D39" s="223"/>
      <c r="E39" s="224">
        <v>129.94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118</v>
      </c>
      <c r="AH39" s="212">
        <v>5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2.5" outlineLevel="1" x14ac:dyDescent="0.2">
      <c r="A40" s="233">
        <v>13</v>
      </c>
      <c r="B40" s="234" t="s">
        <v>165</v>
      </c>
      <c r="C40" s="252" t="s">
        <v>166</v>
      </c>
      <c r="D40" s="235" t="s">
        <v>108</v>
      </c>
      <c r="E40" s="236">
        <v>129.94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0.378</v>
      </c>
      <c r="O40" s="236">
        <f>ROUND(E40*N40,2)</f>
        <v>49.12</v>
      </c>
      <c r="P40" s="236">
        <v>0</v>
      </c>
      <c r="Q40" s="236">
        <f>ROUND(E40*P40,2)</f>
        <v>0</v>
      </c>
      <c r="R40" s="238" t="s">
        <v>109</v>
      </c>
      <c r="S40" s="238" t="s">
        <v>110</v>
      </c>
      <c r="T40" s="239" t="s">
        <v>111</v>
      </c>
      <c r="U40" s="222">
        <v>2.5999999999999999E-2</v>
      </c>
      <c r="V40" s="222">
        <f>ROUND(E40*U40,2)</f>
        <v>3.38</v>
      </c>
      <c r="W40" s="222"/>
      <c r="X40" s="222" t="s">
        <v>112</v>
      </c>
      <c r="Y40" s="222" t="s">
        <v>113</v>
      </c>
      <c r="Z40" s="212"/>
      <c r="AA40" s="212"/>
      <c r="AB40" s="212"/>
      <c r="AC40" s="212"/>
      <c r="AD40" s="212"/>
      <c r="AE40" s="212"/>
      <c r="AF40" s="212"/>
      <c r="AG40" s="212" t="s">
        <v>114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33.75" outlineLevel="2" x14ac:dyDescent="0.2">
      <c r="A41" s="219"/>
      <c r="B41" s="220"/>
      <c r="C41" s="254" t="s">
        <v>167</v>
      </c>
      <c r="D41" s="223"/>
      <c r="E41" s="224">
        <v>129.94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118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3">
        <v>14</v>
      </c>
      <c r="B42" s="234" t="s">
        <v>168</v>
      </c>
      <c r="C42" s="252" t="s">
        <v>169</v>
      </c>
      <c r="D42" s="235" t="s">
        <v>108</v>
      </c>
      <c r="E42" s="236">
        <v>1152.72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5.0000000000000001E-4</v>
      </c>
      <c r="O42" s="236">
        <f>ROUND(E42*N42,2)</f>
        <v>0.57999999999999996</v>
      </c>
      <c r="P42" s="236">
        <v>0</v>
      </c>
      <c r="Q42" s="236">
        <f>ROUND(E42*P42,2)</f>
        <v>0</v>
      </c>
      <c r="R42" s="238" t="s">
        <v>109</v>
      </c>
      <c r="S42" s="238" t="s">
        <v>110</v>
      </c>
      <c r="T42" s="239" t="s">
        <v>170</v>
      </c>
      <c r="U42" s="222">
        <v>2E-3</v>
      </c>
      <c r="V42" s="222">
        <f>ROUND(E42*U42,2)</f>
        <v>2.31</v>
      </c>
      <c r="W42" s="222"/>
      <c r="X42" s="222" t="s">
        <v>112</v>
      </c>
      <c r="Y42" s="222" t="s">
        <v>113</v>
      </c>
      <c r="Z42" s="212"/>
      <c r="AA42" s="212"/>
      <c r="AB42" s="212"/>
      <c r="AC42" s="212"/>
      <c r="AD42" s="212"/>
      <c r="AE42" s="212"/>
      <c r="AF42" s="212"/>
      <c r="AG42" s="212" t="s">
        <v>114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53" t="s">
        <v>171</v>
      </c>
      <c r="D43" s="240"/>
      <c r="E43" s="240"/>
      <c r="F43" s="240"/>
      <c r="G43" s="240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116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4" t="s">
        <v>172</v>
      </c>
      <c r="D44" s="223"/>
      <c r="E44" s="224">
        <v>576.36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118</v>
      </c>
      <c r="AH44" s="212">
        <v>5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54" t="s">
        <v>173</v>
      </c>
      <c r="D45" s="223"/>
      <c r="E45" s="224">
        <v>576.36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118</v>
      </c>
      <c r="AH45" s="212">
        <v>5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33">
        <v>15</v>
      </c>
      <c r="B46" s="234" t="s">
        <v>174</v>
      </c>
      <c r="C46" s="252" t="s">
        <v>175</v>
      </c>
      <c r="D46" s="235" t="s">
        <v>108</v>
      </c>
      <c r="E46" s="236">
        <v>576.36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6.9999999999999999E-4</v>
      </c>
      <c r="O46" s="236">
        <f>ROUND(E46*N46,2)</f>
        <v>0.4</v>
      </c>
      <c r="P46" s="236">
        <v>0</v>
      </c>
      <c r="Q46" s="236">
        <f>ROUND(E46*P46,2)</f>
        <v>0</v>
      </c>
      <c r="R46" s="238" t="s">
        <v>109</v>
      </c>
      <c r="S46" s="238" t="s">
        <v>110</v>
      </c>
      <c r="T46" s="239" t="s">
        <v>170</v>
      </c>
      <c r="U46" s="222">
        <v>2E-3</v>
      </c>
      <c r="V46" s="222">
        <f>ROUND(E46*U46,2)</f>
        <v>1.1499999999999999</v>
      </c>
      <c r="W46" s="222"/>
      <c r="X46" s="222" t="s">
        <v>112</v>
      </c>
      <c r="Y46" s="222" t="s">
        <v>113</v>
      </c>
      <c r="Z46" s="212"/>
      <c r="AA46" s="212"/>
      <c r="AB46" s="212"/>
      <c r="AC46" s="212"/>
      <c r="AD46" s="212"/>
      <c r="AE46" s="212"/>
      <c r="AF46" s="212"/>
      <c r="AG46" s="212" t="s">
        <v>126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3" t="s">
        <v>171</v>
      </c>
      <c r="D47" s="240"/>
      <c r="E47" s="240"/>
      <c r="F47" s="240"/>
      <c r="G47" s="240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116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4" t="s">
        <v>176</v>
      </c>
      <c r="D48" s="223"/>
      <c r="E48" s="224">
        <v>576.36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118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3">
        <v>16</v>
      </c>
      <c r="B49" s="234" t="s">
        <v>177</v>
      </c>
      <c r="C49" s="252" t="s">
        <v>178</v>
      </c>
      <c r="D49" s="235" t="s">
        <v>108</v>
      </c>
      <c r="E49" s="236">
        <v>576.36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0.10373</v>
      </c>
      <c r="O49" s="236">
        <f>ROUND(E49*N49,2)</f>
        <v>59.79</v>
      </c>
      <c r="P49" s="236">
        <v>0</v>
      </c>
      <c r="Q49" s="236">
        <f>ROUND(E49*P49,2)</f>
        <v>0</v>
      </c>
      <c r="R49" s="238" t="s">
        <v>109</v>
      </c>
      <c r="S49" s="238" t="s">
        <v>110</v>
      </c>
      <c r="T49" s="239" t="s">
        <v>170</v>
      </c>
      <c r="U49" s="222">
        <v>6.4000000000000001E-2</v>
      </c>
      <c r="V49" s="222">
        <f>ROUND(E49*U49,2)</f>
        <v>36.89</v>
      </c>
      <c r="W49" s="222"/>
      <c r="X49" s="222" t="s">
        <v>112</v>
      </c>
      <c r="Y49" s="222" t="s">
        <v>113</v>
      </c>
      <c r="Z49" s="212"/>
      <c r="AA49" s="212"/>
      <c r="AB49" s="212"/>
      <c r="AC49" s="212"/>
      <c r="AD49" s="212"/>
      <c r="AE49" s="212"/>
      <c r="AF49" s="212"/>
      <c r="AG49" s="212" t="s">
        <v>114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54" t="s">
        <v>179</v>
      </c>
      <c r="D50" s="223"/>
      <c r="E50" s="224">
        <v>580.11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118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4" t="s">
        <v>180</v>
      </c>
      <c r="D51" s="223"/>
      <c r="E51" s="224">
        <v>-3.75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118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33">
        <v>17</v>
      </c>
      <c r="B52" s="234" t="s">
        <v>181</v>
      </c>
      <c r="C52" s="252" t="s">
        <v>182</v>
      </c>
      <c r="D52" s="235" t="s">
        <v>108</v>
      </c>
      <c r="E52" s="236">
        <v>576.36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0.12966</v>
      </c>
      <c r="O52" s="236">
        <f>ROUND(E52*N52,2)</f>
        <v>74.73</v>
      </c>
      <c r="P52" s="236">
        <v>0</v>
      </c>
      <c r="Q52" s="236">
        <f>ROUND(E52*P52,2)</f>
        <v>0</v>
      </c>
      <c r="R52" s="238" t="s">
        <v>109</v>
      </c>
      <c r="S52" s="238" t="s">
        <v>110</v>
      </c>
      <c r="T52" s="239" t="s">
        <v>170</v>
      </c>
      <c r="U52" s="222">
        <v>7.1999999999999995E-2</v>
      </c>
      <c r="V52" s="222">
        <f>ROUND(E52*U52,2)</f>
        <v>41.5</v>
      </c>
      <c r="W52" s="222"/>
      <c r="X52" s="222" t="s">
        <v>112</v>
      </c>
      <c r="Y52" s="222" t="s">
        <v>113</v>
      </c>
      <c r="Z52" s="212"/>
      <c r="AA52" s="212"/>
      <c r="AB52" s="212"/>
      <c r="AC52" s="212"/>
      <c r="AD52" s="212"/>
      <c r="AE52" s="212"/>
      <c r="AF52" s="212"/>
      <c r="AG52" s="212" t="s">
        <v>126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4" t="s">
        <v>173</v>
      </c>
      <c r="D53" s="223"/>
      <c r="E53" s="224">
        <v>576.36</v>
      </c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118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3">
        <v>18</v>
      </c>
      <c r="B54" s="234" t="s">
        <v>183</v>
      </c>
      <c r="C54" s="252" t="s">
        <v>184</v>
      </c>
      <c r="D54" s="235" t="s">
        <v>108</v>
      </c>
      <c r="E54" s="236">
        <v>576.36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0.15559000000000001</v>
      </c>
      <c r="O54" s="236">
        <f>ROUND(E54*N54,2)</f>
        <v>89.68</v>
      </c>
      <c r="P54" s="236">
        <v>0</v>
      </c>
      <c r="Q54" s="236">
        <f>ROUND(E54*P54,2)</f>
        <v>0</v>
      </c>
      <c r="R54" s="238" t="s">
        <v>109</v>
      </c>
      <c r="S54" s="238" t="s">
        <v>110</v>
      </c>
      <c r="T54" s="239" t="s">
        <v>170</v>
      </c>
      <c r="U54" s="222">
        <v>8.2000000000000003E-2</v>
      </c>
      <c r="V54" s="222">
        <f>ROUND(E54*U54,2)</f>
        <v>47.26</v>
      </c>
      <c r="W54" s="222"/>
      <c r="X54" s="222" t="s">
        <v>112</v>
      </c>
      <c r="Y54" s="222" t="s">
        <v>113</v>
      </c>
      <c r="Z54" s="212"/>
      <c r="AA54" s="212"/>
      <c r="AB54" s="212"/>
      <c r="AC54" s="212"/>
      <c r="AD54" s="212"/>
      <c r="AE54" s="212"/>
      <c r="AF54" s="212"/>
      <c r="AG54" s="212" t="s">
        <v>114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19"/>
      <c r="B55" s="220"/>
      <c r="C55" s="254" t="s">
        <v>172</v>
      </c>
      <c r="D55" s="223"/>
      <c r="E55" s="224">
        <v>576.36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118</v>
      </c>
      <c r="AH55" s="212">
        <v>5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3">
        <v>19</v>
      </c>
      <c r="B56" s="234" t="s">
        <v>185</v>
      </c>
      <c r="C56" s="252" t="s">
        <v>186</v>
      </c>
      <c r="D56" s="235" t="s">
        <v>108</v>
      </c>
      <c r="E56" s="236">
        <v>3.75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7.3899999999999993E-2</v>
      </c>
      <c r="O56" s="236">
        <f>ROUND(E56*N56,2)</f>
        <v>0.28000000000000003</v>
      </c>
      <c r="P56" s="236">
        <v>0</v>
      </c>
      <c r="Q56" s="236">
        <f>ROUND(E56*P56,2)</f>
        <v>0</v>
      </c>
      <c r="R56" s="238" t="s">
        <v>109</v>
      </c>
      <c r="S56" s="238" t="s">
        <v>110</v>
      </c>
      <c r="T56" s="239" t="s">
        <v>111</v>
      </c>
      <c r="U56" s="222">
        <v>0.45200000000000001</v>
      </c>
      <c r="V56" s="222">
        <f>ROUND(E56*U56,2)</f>
        <v>1.7</v>
      </c>
      <c r="W56" s="222"/>
      <c r="X56" s="222" t="s">
        <v>112</v>
      </c>
      <c r="Y56" s="222" t="s">
        <v>113</v>
      </c>
      <c r="Z56" s="212"/>
      <c r="AA56" s="212"/>
      <c r="AB56" s="212"/>
      <c r="AC56" s="212"/>
      <c r="AD56" s="212"/>
      <c r="AE56" s="212"/>
      <c r="AF56" s="212"/>
      <c r="AG56" s="212" t="s">
        <v>126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2" x14ac:dyDescent="0.2">
      <c r="A57" s="219"/>
      <c r="B57" s="220"/>
      <c r="C57" s="253" t="s">
        <v>187</v>
      </c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116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41" t="str">
        <f>C57</f>
        <v>s provedením lože z kameniva drceného, s vyplněním spár, s dvojitým hutněním a se smetením přebytečného materiálu na krajnici. S dodáním hmot pro lože a výplň spár.</v>
      </c>
      <c r="BB57" s="212"/>
      <c r="BC57" s="212"/>
      <c r="BD57" s="212"/>
      <c r="BE57" s="212"/>
      <c r="BF57" s="212"/>
      <c r="BG57" s="212"/>
      <c r="BH57" s="212"/>
    </row>
    <row r="58" spans="1:60" outlineLevel="2" x14ac:dyDescent="0.2">
      <c r="A58" s="219"/>
      <c r="B58" s="220"/>
      <c r="C58" s="254" t="s">
        <v>188</v>
      </c>
      <c r="D58" s="223"/>
      <c r="E58" s="224">
        <v>3.75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118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3">
        <v>20</v>
      </c>
      <c r="B59" s="234" t="s">
        <v>189</v>
      </c>
      <c r="C59" s="252" t="s">
        <v>190</v>
      </c>
      <c r="D59" s="235" t="s">
        <v>108</v>
      </c>
      <c r="E59" s="236">
        <v>129.94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3.15E-2</v>
      </c>
      <c r="O59" s="236">
        <f>ROUND(E59*N59,2)</f>
        <v>4.09</v>
      </c>
      <c r="P59" s="236">
        <v>0</v>
      </c>
      <c r="Q59" s="236">
        <f>ROUND(E59*P59,2)</f>
        <v>0</v>
      </c>
      <c r="R59" s="238" t="s">
        <v>109</v>
      </c>
      <c r="S59" s="238" t="s">
        <v>110</v>
      </c>
      <c r="T59" s="239" t="s">
        <v>111</v>
      </c>
      <c r="U59" s="222">
        <v>0.61499999999999999</v>
      </c>
      <c r="V59" s="222">
        <f>ROUND(E59*U59,2)</f>
        <v>79.91</v>
      </c>
      <c r="W59" s="222"/>
      <c r="X59" s="222" t="s">
        <v>112</v>
      </c>
      <c r="Y59" s="222" t="s">
        <v>113</v>
      </c>
      <c r="Z59" s="212"/>
      <c r="AA59" s="212"/>
      <c r="AB59" s="212"/>
      <c r="AC59" s="212"/>
      <c r="AD59" s="212"/>
      <c r="AE59" s="212"/>
      <c r="AF59" s="212"/>
      <c r="AG59" s="212" t="s">
        <v>114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3" t="s">
        <v>191</v>
      </c>
      <c r="D60" s="240"/>
      <c r="E60" s="240"/>
      <c r="F60" s="240"/>
      <c r="G60" s="240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116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33.75" outlineLevel="2" x14ac:dyDescent="0.2">
      <c r="A61" s="219"/>
      <c r="B61" s="220"/>
      <c r="C61" s="254" t="s">
        <v>192</v>
      </c>
      <c r="D61" s="223"/>
      <c r="E61" s="224">
        <v>129.94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118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3">
        <v>21</v>
      </c>
      <c r="B62" s="234" t="s">
        <v>193</v>
      </c>
      <c r="C62" s="252" t="s">
        <v>194</v>
      </c>
      <c r="D62" s="235" t="s">
        <v>124</v>
      </c>
      <c r="E62" s="236">
        <v>10.395200000000001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 t="s">
        <v>109</v>
      </c>
      <c r="S62" s="238" t="s">
        <v>110</v>
      </c>
      <c r="T62" s="239" t="s">
        <v>111</v>
      </c>
      <c r="U62" s="222">
        <v>3</v>
      </c>
      <c r="V62" s="222">
        <f>ROUND(E62*U62,2)</f>
        <v>31.19</v>
      </c>
      <c r="W62" s="222"/>
      <c r="X62" s="222" t="s">
        <v>112</v>
      </c>
      <c r="Y62" s="222" t="s">
        <v>113</v>
      </c>
      <c r="Z62" s="212"/>
      <c r="AA62" s="212"/>
      <c r="AB62" s="212"/>
      <c r="AC62" s="212"/>
      <c r="AD62" s="212"/>
      <c r="AE62" s="212"/>
      <c r="AF62" s="212"/>
      <c r="AG62" s="212" t="s">
        <v>114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3" t="s">
        <v>191</v>
      </c>
      <c r="D63" s="240"/>
      <c r="E63" s="240"/>
      <c r="F63" s="240"/>
      <c r="G63" s="240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116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 x14ac:dyDescent="0.2">
      <c r="A64" s="219"/>
      <c r="B64" s="220"/>
      <c r="C64" s="254" t="s">
        <v>195</v>
      </c>
      <c r="D64" s="223"/>
      <c r="E64" s="224">
        <v>10.395200000000001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118</v>
      </c>
      <c r="AH64" s="212">
        <v>5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26" t="s">
        <v>104</v>
      </c>
      <c r="B65" s="227" t="s">
        <v>66</v>
      </c>
      <c r="C65" s="251" t="s">
        <v>67</v>
      </c>
      <c r="D65" s="228"/>
      <c r="E65" s="229"/>
      <c r="F65" s="230"/>
      <c r="G65" s="230">
        <f>SUMIF(AG66:AG68,"&lt;&gt;NOR",G66:G68)</f>
        <v>0</v>
      </c>
      <c r="H65" s="230"/>
      <c r="I65" s="230">
        <f>SUM(I66:I68)</f>
        <v>0</v>
      </c>
      <c r="J65" s="230"/>
      <c r="K65" s="230">
        <f>SUM(K66:K68)</f>
        <v>0</v>
      </c>
      <c r="L65" s="230"/>
      <c r="M65" s="230">
        <f>SUM(M66:M68)</f>
        <v>0</v>
      </c>
      <c r="N65" s="229"/>
      <c r="O65" s="229">
        <f>SUM(O66:O68)</f>
        <v>6.37</v>
      </c>
      <c r="P65" s="229"/>
      <c r="Q65" s="229">
        <f>SUM(Q66:Q68)</f>
        <v>0</v>
      </c>
      <c r="R65" s="230"/>
      <c r="S65" s="230"/>
      <c r="T65" s="231"/>
      <c r="U65" s="225"/>
      <c r="V65" s="225">
        <f>SUM(V66:V68)</f>
        <v>0</v>
      </c>
      <c r="W65" s="225"/>
      <c r="X65" s="225"/>
      <c r="Y65" s="225"/>
      <c r="AG65" t="s">
        <v>105</v>
      </c>
    </row>
    <row r="66" spans="1:60" outlineLevel="1" x14ac:dyDescent="0.2">
      <c r="A66" s="242">
        <v>22</v>
      </c>
      <c r="B66" s="243" t="s">
        <v>196</v>
      </c>
      <c r="C66" s="255" t="s">
        <v>197</v>
      </c>
      <c r="D66" s="244" t="s">
        <v>198</v>
      </c>
      <c r="E66" s="245">
        <v>8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199</v>
      </c>
      <c r="T66" s="248" t="s">
        <v>170</v>
      </c>
      <c r="U66" s="222">
        <v>0</v>
      </c>
      <c r="V66" s="222">
        <f>ROUND(E66*U66,2)</f>
        <v>0</v>
      </c>
      <c r="W66" s="222"/>
      <c r="X66" s="222" t="s">
        <v>112</v>
      </c>
      <c r="Y66" s="222" t="s">
        <v>113</v>
      </c>
      <c r="Z66" s="212"/>
      <c r="AA66" s="212"/>
      <c r="AB66" s="212"/>
      <c r="AC66" s="212"/>
      <c r="AD66" s="212"/>
      <c r="AE66" s="212"/>
      <c r="AF66" s="212"/>
      <c r="AG66" s="212" t="s">
        <v>114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33">
        <v>23</v>
      </c>
      <c r="B67" s="234" t="s">
        <v>200</v>
      </c>
      <c r="C67" s="252" t="s">
        <v>201</v>
      </c>
      <c r="D67" s="235" t="s">
        <v>198</v>
      </c>
      <c r="E67" s="236">
        <v>8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0.79652000000000001</v>
      </c>
      <c r="O67" s="236">
        <f>ROUND(E67*N67,2)</f>
        <v>6.37</v>
      </c>
      <c r="P67" s="236">
        <v>0</v>
      </c>
      <c r="Q67" s="236">
        <f>ROUND(E67*P67,2)</f>
        <v>0</v>
      </c>
      <c r="R67" s="238" t="s">
        <v>202</v>
      </c>
      <c r="S67" s="238" t="s">
        <v>110</v>
      </c>
      <c r="T67" s="239" t="s">
        <v>203</v>
      </c>
      <c r="U67" s="222">
        <v>0</v>
      </c>
      <c r="V67" s="222">
        <f>ROUND(E67*U67,2)</f>
        <v>0</v>
      </c>
      <c r="W67" s="222"/>
      <c r="X67" s="222" t="s">
        <v>204</v>
      </c>
      <c r="Y67" s="222" t="s">
        <v>113</v>
      </c>
      <c r="Z67" s="212"/>
      <c r="AA67" s="212"/>
      <c r="AB67" s="212"/>
      <c r="AC67" s="212"/>
      <c r="AD67" s="212"/>
      <c r="AE67" s="212"/>
      <c r="AF67" s="212"/>
      <c r="AG67" s="212" t="s">
        <v>205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2" x14ac:dyDescent="0.2">
      <c r="A68" s="219"/>
      <c r="B68" s="220"/>
      <c r="C68" s="253" t="s">
        <v>206</v>
      </c>
      <c r="D68" s="240"/>
      <c r="E68" s="240"/>
      <c r="F68" s="240"/>
      <c r="G68" s="240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116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41" t="str">
        <f>C68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6" t="s">
        <v>104</v>
      </c>
      <c r="B69" s="227" t="s">
        <v>68</v>
      </c>
      <c r="C69" s="251" t="s">
        <v>69</v>
      </c>
      <c r="D69" s="228"/>
      <c r="E69" s="229"/>
      <c r="F69" s="230"/>
      <c r="G69" s="230">
        <f>SUMIF(AG70:AG102,"&lt;&gt;NOR",G70:G102)</f>
        <v>0</v>
      </c>
      <c r="H69" s="230"/>
      <c r="I69" s="230">
        <f>SUM(I70:I102)</f>
        <v>0</v>
      </c>
      <c r="J69" s="230"/>
      <c r="K69" s="230">
        <f>SUM(K70:K102)</f>
        <v>0</v>
      </c>
      <c r="L69" s="230"/>
      <c r="M69" s="230">
        <f>SUM(M70:M102)</f>
        <v>0</v>
      </c>
      <c r="N69" s="229"/>
      <c r="O69" s="229">
        <f>SUM(O70:O102)</f>
        <v>391.53</v>
      </c>
      <c r="P69" s="229"/>
      <c r="Q69" s="229">
        <f>SUM(Q70:Q102)</f>
        <v>0</v>
      </c>
      <c r="R69" s="230"/>
      <c r="S69" s="230"/>
      <c r="T69" s="231"/>
      <c r="U69" s="225"/>
      <c r="V69" s="225">
        <f>SUM(V70:V102)</f>
        <v>473.86</v>
      </c>
      <c r="W69" s="225"/>
      <c r="X69" s="225"/>
      <c r="Y69" s="225"/>
      <c r="AG69" t="s">
        <v>105</v>
      </c>
    </row>
    <row r="70" spans="1:60" outlineLevel="1" x14ac:dyDescent="0.2">
      <c r="A70" s="233">
        <v>24</v>
      </c>
      <c r="B70" s="234" t="s">
        <v>207</v>
      </c>
      <c r="C70" s="252" t="s">
        <v>208</v>
      </c>
      <c r="D70" s="235" t="s">
        <v>153</v>
      </c>
      <c r="E70" s="236">
        <v>43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0.11583</v>
      </c>
      <c r="O70" s="236">
        <f>ROUND(E70*N70,2)</f>
        <v>4.9800000000000004</v>
      </c>
      <c r="P70" s="236">
        <v>0</v>
      </c>
      <c r="Q70" s="236">
        <f>ROUND(E70*P70,2)</f>
        <v>0</v>
      </c>
      <c r="R70" s="238" t="s">
        <v>209</v>
      </c>
      <c r="S70" s="238" t="s">
        <v>110</v>
      </c>
      <c r="T70" s="239" t="s">
        <v>111</v>
      </c>
      <c r="U70" s="222">
        <v>0.14000000000000001</v>
      </c>
      <c r="V70" s="222">
        <f>ROUND(E70*U70,2)</f>
        <v>6.02</v>
      </c>
      <c r="W70" s="222"/>
      <c r="X70" s="222" t="s">
        <v>112</v>
      </c>
      <c r="Y70" s="222" t="s">
        <v>113</v>
      </c>
      <c r="Z70" s="212"/>
      <c r="AA70" s="212"/>
      <c r="AB70" s="212"/>
      <c r="AC70" s="212"/>
      <c r="AD70" s="212"/>
      <c r="AE70" s="212"/>
      <c r="AF70" s="212"/>
      <c r="AG70" s="212" t="s">
        <v>126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3" t="s">
        <v>210</v>
      </c>
      <c r="D71" s="240"/>
      <c r="E71" s="240"/>
      <c r="F71" s="240"/>
      <c r="G71" s="240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116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54" t="s">
        <v>211</v>
      </c>
      <c r="D72" s="223"/>
      <c r="E72" s="224">
        <v>40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118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54" t="s">
        <v>212</v>
      </c>
      <c r="D73" s="223"/>
      <c r="E73" s="224">
        <v>3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118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2.5" outlineLevel="1" x14ac:dyDescent="0.2">
      <c r="A74" s="233">
        <v>25</v>
      </c>
      <c r="B74" s="234" t="s">
        <v>213</v>
      </c>
      <c r="C74" s="252" t="s">
        <v>214</v>
      </c>
      <c r="D74" s="235" t="s">
        <v>198</v>
      </c>
      <c r="E74" s="236">
        <v>3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0.11840000000000001</v>
      </c>
      <c r="O74" s="236">
        <f>ROUND(E74*N74,2)</f>
        <v>0.36</v>
      </c>
      <c r="P74" s="236">
        <v>0</v>
      </c>
      <c r="Q74" s="236">
        <f>ROUND(E74*P74,2)</f>
        <v>0</v>
      </c>
      <c r="R74" s="238" t="s">
        <v>109</v>
      </c>
      <c r="S74" s="238" t="s">
        <v>110</v>
      </c>
      <c r="T74" s="239" t="s">
        <v>111</v>
      </c>
      <c r="U74" s="222">
        <v>0.91800000000000004</v>
      </c>
      <c r="V74" s="222">
        <f>ROUND(E74*U74,2)</f>
        <v>2.75</v>
      </c>
      <c r="W74" s="222"/>
      <c r="X74" s="222" t="s">
        <v>112</v>
      </c>
      <c r="Y74" s="222" t="s">
        <v>113</v>
      </c>
      <c r="Z74" s="212"/>
      <c r="AA74" s="212"/>
      <c r="AB74" s="212"/>
      <c r="AC74" s="212"/>
      <c r="AD74" s="212"/>
      <c r="AE74" s="212"/>
      <c r="AF74" s="212"/>
      <c r="AG74" s="212" t="s">
        <v>114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54" t="s">
        <v>215</v>
      </c>
      <c r="D75" s="223"/>
      <c r="E75" s="224">
        <v>1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118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">
      <c r="A76" s="219"/>
      <c r="B76" s="220"/>
      <c r="C76" s="254" t="s">
        <v>216</v>
      </c>
      <c r="D76" s="223"/>
      <c r="E76" s="224">
        <v>2</v>
      </c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118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33">
        <v>26</v>
      </c>
      <c r="B77" s="234" t="s">
        <v>217</v>
      </c>
      <c r="C77" s="252" t="s">
        <v>218</v>
      </c>
      <c r="D77" s="235" t="s">
        <v>108</v>
      </c>
      <c r="E77" s="236">
        <v>115.25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1.08E-3</v>
      </c>
      <c r="O77" s="236">
        <f>ROUND(E77*N77,2)</f>
        <v>0.12</v>
      </c>
      <c r="P77" s="236">
        <v>0</v>
      </c>
      <c r="Q77" s="236">
        <f>ROUND(E77*P77,2)</f>
        <v>0</v>
      </c>
      <c r="R77" s="238" t="s">
        <v>109</v>
      </c>
      <c r="S77" s="238" t="s">
        <v>110</v>
      </c>
      <c r="T77" s="239" t="s">
        <v>111</v>
      </c>
      <c r="U77" s="222">
        <v>0.311</v>
      </c>
      <c r="V77" s="222">
        <f>ROUND(E77*U77,2)</f>
        <v>35.840000000000003</v>
      </c>
      <c r="W77" s="222"/>
      <c r="X77" s="222" t="s">
        <v>112</v>
      </c>
      <c r="Y77" s="222" t="s">
        <v>113</v>
      </c>
      <c r="Z77" s="212"/>
      <c r="AA77" s="212"/>
      <c r="AB77" s="212"/>
      <c r="AC77" s="212"/>
      <c r="AD77" s="212"/>
      <c r="AE77" s="212"/>
      <c r="AF77" s="212"/>
      <c r="AG77" s="212" t="s">
        <v>114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54" t="s">
        <v>219</v>
      </c>
      <c r="D78" s="223"/>
      <c r="E78" s="224">
        <v>97.5</v>
      </c>
      <c r="F78" s="222"/>
      <c r="G78" s="222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118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4" t="s">
        <v>220</v>
      </c>
      <c r="D79" s="223"/>
      <c r="E79" s="224">
        <v>15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118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54" t="s">
        <v>221</v>
      </c>
      <c r="D80" s="223"/>
      <c r="E80" s="224">
        <v>2.75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118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33">
        <v>27</v>
      </c>
      <c r="B81" s="234" t="s">
        <v>222</v>
      </c>
      <c r="C81" s="252" t="s">
        <v>223</v>
      </c>
      <c r="D81" s="235" t="s">
        <v>108</v>
      </c>
      <c r="E81" s="236">
        <v>7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8" t="s">
        <v>109</v>
      </c>
      <c r="S81" s="238" t="s">
        <v>110</v>
      </c>
      <c r="T81" s="239" t="s">
        <v>111</v>
      </c>
      <c r="U81" s="222">
        <v>0.125</v>
      </c>
      <c r="V81" s="222">
        <f>ROUND(E81*U81,2)</f>
        <v>0.88</v>
      </c>
      <c r="W81" s="222"/>
      <c r="X81" s="222" t="s">
        <v>112</v>
      </c>
      <c r="Y81" s="222" t="s">
        <v>113</v>
      </c>
      <c r="Z81" s="212"/>
      <c r="AA81" s="212"/>
      <c r="AB81" s="212"/>
      <c r="AC81" s="212"/>
      <c r="AD81" s="212"/>
      <c r="AE81" s="212"/>
      <c r="AF81" s="212"/>
      <c r="AG81" s="212" t="s">
        <v>114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3" t="s">
        <v>224</v>
      </c>
      <c r="D82" s="240"/>
      <c r="E82" s="240"/>
      <c r="F82" s="240"/>
      <c r="G82" s="240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116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 x14ac:dyDescent="0.2">
      <c r="A83" s="219"/>
      <c r="B83" s="220"/>
      <c r="C83" s="254" t="s">
        <v>225</v>
      </c>
      <c r="D83" s="223"/>
      <c r="E83" s="224">
        <v>3</v>
      </c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118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4" t="s">
        <v>226</v>
      </c>
      <c r="D84" s="223"/>
      <c r="E84" s="224">
        <v>4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118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3">
        <v>28</v>
      </c>
      <c r="B85" s="234" t="s">
        <v>227</v>
      </c>
      <c r="C85" s="252" t="s">
        <v>228</v>
      </c>
      <c r="D85" s="235" t="s">
        <v>153</v>
      </c>
      <c r="E85" s="236">
        <v>386.74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0.18113000000000001</v>
      </c>
      <c r="O85" s="236">
        <f>ROUND(E85*N85,2)</f>
        <v>70.05</v>
      </c>
      <c r="P85" s="236">
        <v>0</v>
      </c>
      <c r="Q85" s="236">
        <f>ROUND(E85*P85,2)</f>
        <v>0</v>
      </c>
      <c r="R85" s="238" t="s">
        <v>109</v>
      </c>
      <c r="S85" s="238" t="s">
        <v>110</v>
      </c>
      <c r="T85" s="239" t="s">
        <v>111</v>
      </c>
      <c r="U85" s="222">
        <v>0.32</v>
      </c>
      <c r="V85" s="222">
        <f>ROUND(E85*U85,2)</f>
        <v>123.76</v>
      </c>
      <c r="W85" s="222"/>
      <c r="X85" s="222" t="s">
        <v>112</v>
      </c>
      <c r="Y85" s="222" t="s">
        <v>113</v>
      </c>
      <c r="Z85" s="212"/>
      <c r="AA85" s="212"/>
      <c r="AB85" s="212"/>
      <c r="AC85" s="212"/>
      <c r="AD85" s="212"/>
      <c r="AE85" s="212"/>
      <c r="AF85" s="212"/>
      <c r="AG85" s="212" t="s">
        <v>126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4" t="s">
        <v>229</v>
      </c>
      <c r="D86" s="223"/>
      <c r="E86" s="224">
        <v>386.74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118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33">
        <v>29</v>
      </c>
      <c r="B87" s="234" t="s">
        <v>230</v>
      </c>
      <c r="C87" s="252" t="s">
        <v>231</v>
      </c>
      <c r="D87" s="235" t="s">
        <v>153</v>
      </c>
      <c r="E87" s="236">
        <v>193.37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0.28349999999999997</v>
      </c>
      <c r="O87" s="236">
        <f>ROUND(E87*N87,2)</f>
        <v>54.82</v>
      </c>
      <c r="P87" s="236">
        <v>0</v>
      </c>
      <c r="Q87" s="236">
        <f>ROUND(E87*P87,2)</f>
        <v>0</v>
      </c>
      <c r="R87" s="238" t="s">
        <v>109</v>
      </c>
      <c r="S87" s="238" t="s">
        <v>110</v>
      </c>
      <c r="T87" s="239" t="s">
        <v>110</v>
      </c>
      <c r="U87" s="222">
        <v>0.4</v>
      </c>
      <c r="V87" s="222">
        <f>ROUND(E87*U87,2)</f>
        <v>77.349999999999994</v>
      </c>
      <c r="W87" s="222"/>
      <c r="X87" s="222" t="s">
        <v>112</v>
      </c>
      <c r="Y87" s="222" t="s">
        <v>113</v>
      </c>
      <c r="Z87" s="212"/>
      <c r="AA87" s="212"/>
      <c r="AB87" s="212"/>
      <c r="AC87" s="212"/>
      <c r="AD87" s="212"/>
      <c r="AE87" s="212"/>
      <c r="AF87" s="212"/>
      <c r="AG87" s="212" t="s">
        <v>114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">
      <c r="A88" s="219"/>
      <c r="B88" s="220"/>
      <c r="C88" s="254" t="s">
        <v>232</v>
      </c>
      <c r="D88" s="223"/>
      <c r="E88" s="224">
        <v>193.37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118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3">
        <v>30</v>
      </c>
      <c r="B89" s="234" t="s">
        <v>233</v>
      </c>
      <c r="C89" s="252" t="s">
        <v>234</v>
      </c>
      <c r="D89" s="235" t="s">
        <v>153</v>
      </c>
      <c r="E89" s="236">
        <v>393.24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0.15673999999999999</v>
      </c>
      <c r="O89" s="236">
        <f>ROUND(E89*N89,2)</f>
        <v>61.64</v>
      </c>
      <c r="P89" s="236">
        <v>0</v>
      </c>
      <c r="Q89" s="236">
        <f>ROUND(E89*P89,2)</f>
        <v>0</v>
      </c>
      <c r="R89" s="238"/>
      <c r="S89" s="238" t="s">
        <v>199</v>
      </c>
      <c r="T89" s="239" t="s">
        <v>111</v>
      </c>
      <c r="U89" s="222">
        <v>0.3</v>
      </c>
      <c r="V89" s="222">
        <f>ROUND(E89*U89,2)</f>
        <v>117.97</v>
      </c>
      <c r="W89" s="222"/>
      <c r="X89" s="222" t="s">
        <v>112</v>
      </c>
      <c r="Y89" s="222" t="s">
        <v>113</v>
      </c>
      <c r="Z89" s="212"/>
      <c r="AA89" s="212"/>
      <c r="AB89" s="212"/>
      <c r="AC89" s="212"/>
      <c r="AD89" s="212"/>
      <c r="AE89" s="212"/>
      <c r="AF89" s="212"/>
      <c r="AG89" s="212" t="s">
        <v>114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4" t="s">
        <v>235</v>
      </c>
      <c r="D90" s="223"/>
      <c r="E90" s="224">
        <v>386.74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118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54" t="s">
        <v>236</v>
      </c>
      <c r="D91" s="223"/>
      <c r="E91" s="224">
        <v>6.5</v>
      </c>
      <c r="F91" s="222"/>
      <c r="G91" s="222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118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33">
        <v>31</v>
      </c>
      <c r="B92" s="234" t="s">
        <v>237</v>
      </c>
      <c r="C92" s="252" t="s">
        <v>238</v>
      </c>
      <c r="D92" s="235" t="s">
        <v>124</v>
      </c>
      <c r="E92" s="236">
        <v>75.793199999999999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2.5249999999999999</v>
      </c>
      <c r="O92" s="236">
        <f>ROUND(E92*N92,2)</f>
        <v>191.38</v>
      </c>
      <c r="P92" s="236">
        <v>0</v>
      </c>
      <c r="Q92" s="236">
        <f>ROUND(E92*P92,2)</f>
        <v>0</v>
      </c>
      <c r="R92" s="238"/>
      <c r="S92" s="238" t="s">
        <v>199</v>
      </c>
      <c r="T92" s="239" t="s">
        <v>111</v>
      </c>
      <c r="U92" s="222">
        <v>1.4419999999999999</v>
      </c>
      <c r="V92" s="222">
        <f>ROUND(E92*U92,2)</f>
        <v>109.29</v>
      </c>
      <c r="W92" s="222"/>
      <c r="X92" s="222" t="s">
        <v>112</v>
      </c>
      <c r="Y92" s="222" t="s">
        <v>113</v>
      </c>
      <c r="Z92" s="212"/>
      <c r="AA92" s="212"/>
      <c r="AB92" s="212"/>
      <c r="AC92" s="212"/>
      <c r="AD92" s="212"/>
      <c r="AE92" s="212"/>
      <c r="AF92" s="212"/>
      <c r="AG92" s="212" t="s">
        <v>114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">
      <c r="A93" s="219"/>
      <c r="B93" s="220"/>
      <c r="C93" s="254" t="s">
        <v>239</v>
      </c>
      <c r="D93" s="223"/>
      <c r="E93" s="224">
        <v>46.408799999999999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118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54" t="s">
        <v>240</v>
      </c>
      <c r="D94" s="223"/>
      <c r="E94" s="224">
        <v>0.78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118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54" t="s">
        <v>241</v>
      </c>
      <c r="D95" s="223"/>
      <c r="E95" s="224">
        <v>2.4</v>
      </c>
      <c r="F95" s="222"/>
      <c r="G95" s="22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118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54" t="s">
        <v>212</v>
      </c>
      <c r="D96" s="223"/>
      <c r="E96" s="224">
        <v>3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118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54" t="s">
        <v>242</v>
      </c>
      <c r="D97" s="223"/>
      <c r="E97" s="224">
        <v>23.2044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118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3">
        <v>32</v>
      </c>
      <c r="B98" s="234" t="s">
        <v>243</v>
      </c>
      <c r="C98" s="252" t="s">
        <v>244</v>
      </c>
      <c r="D98" s="235" t="s">
        <v>153</v>
      </c>
      <c r="E98" s="236">
        <v>193.37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21</v>
      </c>
      <c r="M98" s="238">
        <f>G98*(1+L98/100)</f>
        <v>0</v>
      </c>
      <c r="N98" s="236">
        <v>2.0000000000000002E-5</v>
      </c>
      <c r="O98" s="236">
        <f>ROUND(E98*N98,2)</f>
        <v>0</v>
      </c>
      <c r="P98" s="236">
        <v>0</v>
      </c>
      <c r="Q98" s="236">
        <f>ROUND(E98*P98,2)</f>
        <v>0</v>
      </c>
      <c r="R98" s="238"/>
      <c r="S98" s="238" t="s">
        <v>199</v>
      </c>
      <c r="T98" s="239" t="s">
        <v>170</v>
      </c>
      <c r="U98" s="222">
        <v>0</v>
      </c>
      <c r="V98" s="222">
        <f>ROUND(E98*U98,2)</f>
        <v>0</v>
      </c>
      <c r="W98" s="222"/>
      <c r="X98" s="222" t="s">
        <v>112</v>
      </c>
      <c r="Y98" s="222" t="s">
        <v>113</v>
      </c>
      <c r="Z98" s="212"/>
      <c r="AA98" s="212"/>
      <c r="AB98" s="212"/>
      <c r="AC98" s="212"/>
      <c r="AD98" s="212"/>
      <c r="AE98" s="212"/>
      <c r="AF98" s="212"/>
      <c r="AG98" s="212" t="s">
        <v>126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4" t="s">
        <v>232</v>
      </c>
      <c r="D99" s="223"/>
      <c r="E99" s="224">
        <v>193.37</v>
      </c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118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33">
        <v>33</v>
      </c>
      <c r="B100" s="234" t="s">
        <v>245</v>
      </c>
      <c r="C100" s="252" t="s">
        <v>246</v>
      </c>
      <c r="D100" s="235" t="s">
        <v>153</v>
      </c>
      <c r="E100" s="236">
        <v>78.647999999999996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0.104</v>
      </c>
      <c r="O100" s="236">
        <f>ROUND(E100*N100,2)</f>
        <v>8.18</v>
      </c>
      <c r="P100" s="236">
        <v>0</v>
      </c>
      <c r="Q100" s="236">
        <f>ROUND(E100*P100,2)</f>
        <v>0</v>
      </c>
      <c r="R100" s="238" t="s">
        <v>158</v>
      </c>
      <c r="S100" s="238" t="s">
        <v>110</v>
      </c>
      <c r="T100" s="239" t="s">
        <v>111</v>
      </c>
      <c r="U100" s="222">
        <v>0</v>
      </c>
      <c r="V100" s="222">
        <f>ROUND(E100*U100,2)</f>
        <v>0</v>
      </c>
      <c r="W100" s="222"/>
      <c r="X100" s="222" t="s">
        <v>159</v>
      </c>
      <c r="Y100" s="222" t="s">
        <v>113</v>
      </c>
      <c r="Z100" s="212"/>
      <c r="AA100" s="212"/>
      <c r="AB100" s="212"/>
      <c r="AC100" s="212"/>
      <c r="AD100" s="212"/>
      <c r="AE100" s="212"/>
      <c r="AF100" s="212"/>
      <c r="AG100" s="212" t="s">
        <v>247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54" t="s">
        <v>248</v>
      </c>
      <c r="D101" s="223"/>
      <c r="E101" s="224">
        <v>77.347999999999999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118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54" t="s">
        <v>249</v>
      </c>
      <c r="D102" s="223"/>
      <c r="E102" s="224">
        <v>1.3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118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x14ac:dyDescent="0.2">
      <c r="A103" s="226" t="s">
        <v>104</v>
      </c>
      <c r="B103" s="227" t="s">
        <v>70</v>
      </c>
      <c r="C103" s="251" t="s">
        <v>71</v>
      </c>
      <c r="D103" s="228"/>
      <c r="E103" s="229"/>
      <c r="F103" s="230"/>
      <c r="G103" s="230">
        <f>SUMIF(AG104:AG105,"&lt;&gt;NOR",G104:G105)</f>
        <v>0</v>
      </c>
      <c r="H103" s="230"/>
      <c r="I103" s="230">
        <f>SUM(I104:I105)</f>
        <v>0</v>
      </c>
      <c r="J103" s="230"/>
      <c r="K103" s="230">
        <f>SUM(K104:K105)</f>
        <v>0</v>
      </c>
      <c r="L103" s="230"/>
      <c r="M103" s="230">
        <f>SUM(M104:M105)</f>
        <v>0</v>
      </c>
      <c r="N103" s="229"/>
      <c r="O103" s="229">
        <f>SUM(O104:O105)</f>
        <v>0</v>
      </c>
      <c r="P103" s="229"/>
      <c r="Q103" s="229">
        <f>SUM(Q104:Q105)</f>
        <v>0</v>
      </c>
      <c r="R103" s="230"/>
      <c r="S103" s="230"/>
      <c r="T103" s="231"/>
      <c r="U103" s="225"/>
      <c r="V103" s="225">
        <f>SUM(V104:V105)</f>
        <v>11.51</v>
      </c>
      <c r="W103" s="225"/>
      <c r="X103" s="225"/>
      <c r="Y103" s="225"/>
      <c r="AG103" t="s">
        <v>105</v>
      </c>
    </row>
    <row r="104" spans="1:60" outlineLevel="1" x14ac:dyDescent="0.2">
      <c r="A104" s="233">
        <v>34</v>
      </c>
      <c r="B104" s="234" t="s">
        <v>250</v>
      </c>
      <c r="C104" s="252" t="s">
        <v>251</v>
      </c>
      <c r="D104" s="235" t="s">
        <v>252</v>
      </c>
      <c r="E104" s="236">
        <v>719.31295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8" t="s">
        <v>109</v>
      </c>
      <c r="S104" s="238" t="s">
        <v>110</v>
      </c>
      <c r="T104" s="239" t="s">
        <v>111</v>
      </c>
      <c r="U104" s="222">
        <v>1.6E-2</v>
      </c>
      <c r="V104" s="222">
        <f>ROUND(E104*U104,2)</f>
        <v>11.51</v>
      </c>
      <c r="W104" s="222"/>
      <c r="X104" s="222" t="s">
        <v>253</v>
      </c>
      <c r="Y104" s="222" t="s">
        <v>113</v>
      </c>
      <c r="Z104" s="212"/>
      <c r="AA104" s="212"/>
      <c r="AB104" s="212"/>
      <c r="AC104" s="212"/>
      <c r="AD104" s="212"/>
      <c r="AE104" s="212"/>
      <c r="AF104" s="212"/>
      <c r="AG104" s="212" t="s">
        <v>254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3" t="s">
        <v>255</v>
      </c>
      <c r="D105" s="240"/>
      <c r="E105" s="240"/>
      <c r="F105" s="240"/>
      <c r="G105" s="240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116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6" t="s">
        <v>104</v>
      </c>
      <c r="B106" s="227" t="s">
        <v>72</v>
      </c>
      <c r="C106" s="251" t="s">
        <v>73</v>
      </c>
      <c r="D106" s="228"/>
      <c r="E106" s="229"/>
      <c r="F106" s="230"/>
      <c r="G106" s="230">
        <f>SUMIF(AG107:AG110,"&lt;&gt;NOR",G107:G110)</f>
        <v>0</v>
      </c>
      <c r="H106" s="230"/>
      <c r="I106" s="230">
        <f>SUM(I107:I110)</f>
        <v>0</v>
      </c>
      <c r="J106" s="230"/>
      <c r="K106" s="230">
        <f>SUM(K107:K110)</f>
        <v>0</v>
      </c>
      <c r="L106" s="230"/>
      <c r="M106" s="230">
        <f>SUM(M107:M110)</f>
        <v>0</v>
      </c>
      <c r="N106" s="229"/>
      <c r="O106" s="229">
        <f>SUM(O107:O110)</f>
        <v>0</v>
      </c>
      <c r="P106" s="229"/>
      <c r="Q106" s="229">
        <f>SUM(Q107:Q110)</f>
        <v>0</v>
      </c>
      <c r="R106" s="230"/>
      <c r="S106" s="230"/>
      <c r="T106" s="231"/>
      <c r="U106" s="225"/>
      <c r="V106" s="225">
        <f>SUM(V107:V110)</f>
        <v>28.84</v>
      </c>
      <c r="W106" s="225"/>
      <c r="X106" s="225"/>
      <c r="Y106" s="225"/>
      <c r="AG106" t="s">
        <v>105</v>
      </c>
    </row>
    <row r="107" spans="1:60" outlineLevel="1" x14ac:dyDescent="0.2">
      <c r="A107" s="233">
        <v>35</v>
      </c>
      <c r="B107" s="234" t="s">
        <v>256</v>
      </c>
      <c r="C107" s="252" t="s">
        <v>257</v>
      </c>
      <c r="D107" s="235" t="s">
        <v>252</v>
      </c>
      <c r="E107" s="236">
        <v>58.8611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8" t="s">
        <v>258</v>
      </c>
      <c r="S107" s="238" t="s">
        <v>110</v>
      </c>
      <c r="T107" s="239" t="s">
        <v>111</v>
      </c>
      <c r="U107" s="222">
        <v>0.49</v>
      </c>
      <c r="V107" s="222">
        <f>ROUND(E107*U107,2)</f>
        <v>28.84</v>
      </c>
      <c r="W107" s="222"/>
      <c r="X107" s="222" t="s">
        <v>259</v>
      </c>
      <c r="Y107" s="222" t="s">
        <v>113</v>
      </c>
      <c r="Z107" s="212"/>
      <c r="AA107" s="212"/>
      <c r="AB107" s="212"/>
      <c r="AC107" s="212"/>
      <c r="AD107" s="212"/>
      <c r="AE107" s="212"/>
      <c r="AF107" s="212"/>
      <c r="AG107" s="212" t="s">
        <v>260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">
      <c r="A108" s="219"/>
      <c r="B108" s="220"/>
      <c r="C108" s="256" t="s">
        <v>261</v>
      </c>
      <c r="D108" s="249"/>
      <c r="E108" s="249"/>
      <c r="F108" s="249"/>
      <c r="G108" s="249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262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2">
        <v>36</v>
      </c>
      <c r="B109" s="243" t="s">
        <v>263</v>
      </c>
      <c r="C109" s="255" t="s">
        <v>264</v>
      </c>
      <c r="D109" s="244" t="s">
        <v>252</v>
      </c>
      <c r="E109" s="245">
        <v>588.61099999999999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 t="s">
        <v>258</v>
      </c>
      <c r="S109" s="247" t="s">
        <v>110</v>
      </c>
      <c r="T109" s="248" t="s">
        <v>111</v>
      </c>
      <c r="U109" s="222">
        <v>0</v>
      </c>
      <c r="V109" s="222">
        <f>ROUND(E109*U109,2)</f>
        <v>0</v>
      </c>
      <c r="W109" s="222"/>
      <c r="X109" s="222" t="s">
        <v>259</v>
      </c>
      <c r="Y109" s="222" t="s">
        <v>113</v>
      </c>
      <c r="Z109" s="212"/>
      <c r="AA109" s="212"/>
      <c r="AB109" s="212"/>
      <c r="AC109" s="212"/>
      <c r="AD109" s="212"/>
      <c r="AE109" s="212"/>
      <c r="AF109" s="212"/>
      <c r="AG109" s="212" t="s">
        <v>260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42">
        <v>37</v>
      </c>
      <c r="B110" s="243" t="s">
        <v>265</v>
      </c>
      <c r="C110" s="255" t="s">
        <v>266</v>
      </c>
      <c r="D110" s="244" t="s">
        <v>252</v>
      </c>
      <c r="E110" s="245">
        <v>58.8611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 t="s">
        <v>258</v>
      </c>
      <c r="S110" s="247" t="s">
        <v>110</v>
      </c>
      <c r="T110" s="248" t="s">
        <v>111</v>
      </c>
      <c r="U110" s="222">
        <v>0</v>
      </c>
      <c r="V110" s="222">
        <f>ROUND(E110*U110,2)</f>
        <v>0</v>
      </c>
      <c r="W110" s="222"/>
      <c r="X110" s="222" t="s">
        <v>259</v>
      </c>
      <c r="Y110" s="222" t="s">
        <v>113</v>
      </c>
      <c r="Z110" s="212"/>
      <c r="AA110" s="212"/>
      <c r="AB110" s="212"/>
      <c r="AC110" s="212"/>
      <c r="AD110" s="212"/>
      <c r="AE110" s="212"/>
      <c r="AF110" s="212"/>
      <c r="AG110" s="212" t="s">
        <v>260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26" t="s">
        <v>104</v>
      </c>
      <c r="B111" s="227" t="s">
        <v>75</v>
      </c>
      <c r="C111" s="251" t="s">
        <v>28</v>
      </c>
      <c r="D111" s="228"/>
      <c r="E111" s="229"/>
      <c r="F111" s="230"/>
      <c r="G111" s="230">
        <f>SUMIF(AG112:AG125,"&lt;&gt;NOR",G112:G125)</f>
        <v>0</v>
      </c>
      <c r="H111" s="230"/>
      <c r="I111" s="230">
        <f>SUM(I112:I125)</f>
        <v>0</v>
      </c>
      <c r="J111" s="230"/>
      <c r="K111" s="230">
        <f>SUM(K112:K125)</f>
        <v>0</v>
      </c>
      <c r="L111" s="230"/>
      <c r="M111" s="230">
        <f>SUM(M112:M125)</f>
        <v>0</v>
      </c>
      <c r="N111" s="229"/>
      <c r="O111" s="229">
        <f>SUM(O112:O125)</f>
        <v>0</v>
      </c>
      <c r="P111" s="229"/>
      <c r="Q111" s="229">
        <f>SUM(Q112:Q125)</f>
        <v>0</v>
      </c>
      <c r="R111" s="230"/>
      <c r="S111" s="230"/>
      <c r="T111" s="231"/>
      <c r="U111" s="225"/>
      <c r="V111" s="225">
        <f>SUM(V112:V125)</f>
        <v>0</v>
      </c>
      <c r="W111" s="225"/>
      <c r="X111" s="225"/>
      <c r="Y111" s="225"/>
      <c r="AG111" t="s">
        <v>105</v>
      </c>
    </row>
    <row r="112" spans="1:60" outlineLevel="1" x14ac:dyDescent="0.2">
      <c r="A112" s="233">
        <v>38</v>
      </c>
      <c r="B112" s="234" t="s">
        <v>267</v>
      </c>
      <c r="C112" s="252" t="s">
        <v>268</v>
      </c>
      <c r="D112" s="235" t="s">
        <v>269</v>
      </c>
      <c r="E112" s="236">
        <v>1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/>
      <c r="S112" s="238" t="s">
        <v>110</v>
      </c>
      <c r="T112" s="239" t="s">
        <v>170</v>
      </c>
      <c r="U112" s="222">
        <v>0</v>
      </c>
      <c r="V112" s="222">
        <f>ROUND(E112*U112,2)</f>
        <v>0</v>
      </c>
      <c r="W112" s="222"/>
      <c r="X112" s="222" t="s">
        <v>270</v>
      </c>
      <c r="Y112" s="222" t="s">
        <v>113</v>
      </c>
      <c r="Z112" s="212"/>
      <c r="AA112" s="212"/>
      <c r="AB112" s="212"/>
      <c r="AC112" s="212"/>
      <c r="AD112" s="212"/>
      <c r="AE112" s="212"/>
      <c r="AF112" s="212"/>
      <c r="AG112" s="212" t="s">
        <v>271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">
      <c r="A113" s="219"/>
      <c r="B113" s="220"/>
      <c r="C113" s="256" t="s">
        <v>272</v>
      </c>
      <c r="D113" s="249"/>
      <c r="E113" s="249"/>
      <c r="F113" s="249"/>
      <c r="G113" s="249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262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3">
        <v>39</v>
      </c>
      <c r="B114" s="234" t="s">
        <v>273</v>
      </c>
      <c r="C114" s="252" t="s">
        <v>274</v>
      </c>
      <c r="D114" s="235" t="s">
        <v>269</v>
      </c>
      <c r="E114" s="236">
        <v>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8"/>
      <c r="S114" s="238" t="s">
        <v>110</v>
      </c>
      <c r="T114" s="239" t="s">
        <v>170</v>
      </c>
      <c r="U114" s="222">
        <v>0</v>
      </c>
      <c r="V114" s="222">
        <f>ROUND(E114*U114,2)</f>
        <v>0</v>
      </c>
      <c r="W114" s="222"/>
      <c r="X114" s="222" t="s">
        <v>270</v>
      </c>
      <c r="Y114" s="222" t="s">
        <v>113</v>
      </c>
      <c r="Z114" s="212"/>
      <c r="AA114" s="212"/>
      <c r="AB114" s="212"/>
      <c r="AC114" s="212"/>
      <c r="AD114" s="212"/>
      <c r="AE114" s="212"/>
      <c r="AF114" s="212"/>
      <c r="AG114" s="212" t="s">
        <v>275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2" x14ac:dyDescent="0.2">
      <c r="A115" s="219"/>
      <c r="B115" s="220"/>
      <c r="C115" s="256" t="s">
        <v>303</v>
      </c>
      <c r="D115" s="249"/>
      <c r="E115" s="249"/>
      <c r="F115" s="249"/>
      <c r="G115" s="249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262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41" t="str">
        <f>C115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57" t="s">
        <v>276</v>
      </c>
      <c r="D116" s="250"/>
      <c r="E116" s="250"/>
      <c r="F116" s="250"/>
      <c r="G116" s="250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262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33">
        <v>40</v>
      </c>
      <c r="B117" s="234" t="s">
        <v>277</v>
      </c>
      <c r="C117" s="252" t="s">
        <v>278</v>
      </c>
      <c r="D117" s="235" t="s">
        <v>269</v>
      </c>
      <c r="E117" s="236">
        <v>1</v>
      </c>
      <c r="F117" s="237"/>
      <c r="G117" s="238">
        <f>ROUND(E117*F117,2)</f>
        <v>0</v>
      </c>
      <c r="H117" s="237"/>
      <c r="I117" s="238">
        <f>ROUND(E117*H117,2)</f>
        <v>0</v>
      </c>
      <c r="J117" s="237"/>
      <c r="K117" s="238">
        <f>ROUND(E117*J117,2)</f>
        <v>0</v>
      </c>
      <c r="L117" s="238">
        <v>21</v>
      </c>
      <c r="M117" s="238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8"/>
      <c r="S117" s="238" t="s">
        <v>110</v>
      </c>
      <c r="T117" s="239" t="s">
        <v>170</v>
      </c>
      <c r="U117" s="222">
        <v>0</v>
      </c>
      <c r="V117" s="222">
        <f>ROUND(E117*U117,2)</f>
        <v>0</v>
      </c>
      <c r="W117" s="222"/>
      <c r="X117" s="222" t="s">
        <v>270</v>
      </c>
      <c r="Y117" s="222" t="s">
        <v>113</v>
      </c>
      <c r="Z117" s="212"/>
      <c r="AA117" s="212"/>
      <c r="AB117" s="212"/>
      <c r="AC117" s="212"/>
      <c r="AD117" s="212"/>
      <c r="AE117" s="212"/>
      <c r="AF117" s="212"/>
      <c r="AG117" s="212" t="s">
        <v>275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56" t="s">
        <v>279</v>
      </c>
      <c r="D118" s="249"/>
      <c r="E118" s="249"/>
      <c r="F118" s="249"/>
      <c r="G118" s="249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262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41" t="str">
        <f>C118</f>
        <v>Náklady na provedení skutečného zaměření stavby v rozsahu nezbytném pro zápis změny do katastru nemovitostí.</v>
      </c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42">
        <v>41</v>
      </c>
      <c r="B119" s="243" t="s">
        <v>280</v>
      </c>
      <c r="C119" s="255" t="s">
        <v>281</v>
      </c>
      <c r="D119" s="244" t="s">
        <v>269</v>
      </c>
      <c r="E119" s="245">
        <v>1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7"/>
      <c r="S119" s="247" t="s">
        <v>199</v>
      </c>
      <c r="T119" s="248" t="s">
        <v>170</v>
      </c>
      <c r="U119" s="222">
        <v>0</v>
      </c>
      <c r="V119" s="222">
        <f>ROUND(E119*U119,2)</f>
        <v>0</v>
      </c>
      <c r="W119" s="222"/>
      <c r="X119" s="222" t="s">
        <v>270</v>
      </c>
      <c r="Y119" s="222" t="s">
        <v>113</v>
      </c>
      <c r="Z119" s="212"/>
      <c r="AA119" s="212"/>
      <c r="AB119" s="212"/>
      <c r="AC119" s="212"/>
      <c r="AD119" s="212"/>
      <c r="AE119" s="212"/>
      <c r="AF119" s="212"/>
      <c r="AG119" s="212" t="s">
        <v>275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2">
        <v>42</v>
      </c>
      <c r="B120" s="243" t="s">
        <v>282</v>
      </c>
      <c r="C120" s="255" t="s">
        <v>283</v>
      </c>
      <c r="D120" s="244" t="s">
        <v>284</v>
      </c>
      <c r="E120" s="245">
        <v>1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7"/>
      <c r="S120" s="247" t="s">
        <v>199</v>
      </c>
      <c r="T120" s="248" t="s">
        <v>170</v>
      </c>
      <c r="U120" s="222">
        <v>0</v>
      </c>
      <c r="V120" s="222">
        <f>ROUND(E120*U120,2)</f>
        <v>0</v>
      </c>
      <c r="W120" s="222"/>
      <c r="X120" s="222" t="s">
        <v>270</v>
      </c>
      <c r="Y120" s="222" t="s">
        <v>113</v>
      </c>
      <c r="Z120" s="212"/>
      <c r="AA120" s="212"/>
      <c r="AB120" s="212"/>
      <c r="AC120" s="212"/>
      <c r="AD120" s="212"/>
      <c r="AE120" s="212"/>
      <c r="AF120" s="212"/>
      <c r="AG120" s="212" t="s">
        <v>275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3">
        <v>43</v>
      </c>
      <c r="B121" s="234" t="s">
        <v>285</v>
      </c>
      <c r="C121" s="252" t="s">
        <v>286</v>
      </c>
      <c r="D121" s="235" t="s">
        <v>269</v>
      </c>
      <c r="E121" s="236">
        <v>1</v>
      </c>
      <c r="F121" s="237"/>
      <c r="G121" s="238">
        <f>ROUND(E121*F121,2)</f>
        <v>0</v>
      </c>
      <c r="H121" s="237"/>
      <c r="I121" s="238">
        <f>ROUND(E121*H121,2)</f>
        <v>0</v>
      </c>
      <c r="J121" s="237"/>
      <c r="K121" s="238">
        <f>ROUND(E121*J121,2)</f>
        <v>0</v>
      </c>
      <c r="L121" s="238">
        <v>21</v>
      </c>
      <c r="M121" s="238">
        <f>G121*(1+L121/100)</f>
        <v>0</v>
      </c>
      <c r="N121" s="236">
        <v>0</v>
      </c>
      <c r="O121" s="236">
        <f>ROUND(E121*N121,2)</f>
        <v>0</v>
      </c>
      <c r="P121" s="236">
        <v>0</v>
      </c>
      <c r="Q121" s="236">
        <f>ROUND(E121*P121,2)</f>
        <v>0</v>
      </c>
      <c r="R121" s="238"/>
      <c r="S121" s="238" t="s">
        <v>199</v>
      </c>
      <c r="T121" s="239" t="s">
        <v>170</v>
      </c>
      <c r="U121" s="222">
        <v>0</v>
      </c>
      <c r="V121" s="222">
        <f>ROUND(E121*U121,2)</f>
        <v>0</v>
      </c>
      <c r="W121" s="222"/>
      <c r="X121" s="222" t="s">
        <v>270</v>
      </c>
      <c r="Y121" s="222" t="s">
        <v>113</v>
      </c>
      <c r="Z121" s="212"/>
      <c r="AA121" s="212"/>
      <c r="AB121" s="212"/>
      <c r="AC121" s="212"/>
      <c r="AD121" s="212"/>
      <c r="AE121" s="212"/>
      <c r="AF121" s="212"/>
      <c r="AG121" s="212" t="s">
        <v>275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33.75" outlineLevel="2" x14ac:dyDescent="0.2">
      <c r="A122" s="219"/>
      <c r="B122" s="220"/>
      <c r="C122" s="256" t="s">
        <v>304</v>
      </c>
      <c r="D122" s="249"/>
      <c r="E122" s="249"/>
      <c r="F122" s="249"/>
      <c r="G122" s="249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262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41" t="str">
        <f>C122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">
      <c r="A123" s="219"/>
      <c r="B123" s="220"/>
      <c r="C123" s="257" t="s">
        <v>287</v>
      </c>
      <c r="D123" s="250"/>
      <c r="E123" s="250"/>
      <c r="F123" s="250"/>
      <c r="G123" s="250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262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42">
        <v>44</v>
      </c>
      <c r="B124" s="243" t="s">
        <v>288</v>
      </c>
      <c r="C124" s="255" t="s">
        <v>289</v>
      </c>
      <c r="D124" s="244" t="s">
        <v>269</v>
      </c>
      <c r="E124" s="245">
        <v>1</v>
      </c>
      <c r="F124" s="246"/>
      <c r="G124" s="247">
        <f>ROUND(E124*F124,2)</f>
        <v>0</v>
      </c>
      <c r="H124" s="246"/>
      <c r="I124" s="247">
        <f>ROUND(E124*H124,2)</f>
        <v>0</v>
      </c>
      <c r="J124" s="246"/>
      <c r="K124" s="247">
        <f>ROUND(E124*J124,2)</f>
        <v>0</v>
      </c>
      <c r="L124" s="247">
        <v>21</v>
      </c>
      <c r="M124" s="247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7"/>
      <c r="S124" s="247" t="s">
        <v>199</v>
      </c>
      <c r="T124" s="248" t="s">
        <v>170</v>
      </c>
      <c r="U124" s="222">
        <v>0</v>
      </c>
      <c r="V124" s="222">
        <f>ROUND(E124*U124,2)</f>
        <v>0</v>
      </c>
      <c r="W124" s="222"/>
      <c r="X124" s="222" t="s">
        <v>270</v>
      </c>
      <c r="Y124" s="222" t="s">
        <v>113</v>
      </c>
      <c r="Z124" s="212"/>
      <c r="AA124" s="212"/>
      <c r="AB124" s="212"/>
      <c r="AC124" s="212"/>
      <c r="AD124" s="212"/>
      <c r="AE124" s="212"/>
      <c r="AF124" s="212"/>
      <c r="AG124" s="212" t="s">
        <v>275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33.75" outlineLevel="1" x14ac:dyDescent="0.2">
      <c r="A125" s="242">
        <v>45</v>
      </c>
      <c r="B125" s="243" t="s">
        <v>290</v>
      </c>
      <c r="C125" s="255" t="s">
        <v>291</v>
      </c>
      <c r="D125" s="244" t="s">
        <v>269</v>
      </c>
      <c r="E125" s="245">
        <v>1</v>
      </c>
      <c r="F125" s="246"/>
      <c r="G125" s="247">
        <f>ROUND(E125*F125,2)</f>
        <v>0</v>
      </c>
      <c r="H125" s="246"/>
      <c r="I125" s="247">
        <f>ROUND(E125*H125,2)</f>
        <v>0</v>
      </c>
      <c r="J125" s="246"/>
      <c r="K125" s="247">
        <f>ROUND(E125*J125,2)</f>
        <v>0</v>
      </c>
      <c r="L125" s="247">
        <v>21</v>
      </c>
      <c r="M125" s="247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7"/>
      <c r="S125" s="247" t="s">
        <v>199</v>
      </c>
      <c r="T125" s="248" t="s">
        <v>170</v>
      </c>
      <c r="U125" s="222">
        <v>0</v>
      </c>
      <c r="V125" s="222">
        <f>ROUND(E125*U125,2)</f>
        <v>0</v>
      </c>
      <c r="W125" s="222"/>
      <c r="X125" s="222" t="s">
        <v>270</v>
      </c>
      <c r="Y125" s="222" t="s">
        <v>113</v>
      </c>
      <c r="Z125" s="212"/>
      <c r="AA125" s="212"/>
      <c r="AB125" s="212"/>
      <c r="AC125" s="212"/>
      <c r="AD125" s="212"/>
      <c r="AE125" s="212"/>
      <c r="AF125" s="212"/>
      <c r="AG125" s="212" t="s">
        <v>275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6" t="s">
        <v>104</v>
      </c>
      <c r="B126" s="227" t="s">
        <v>76</v>
      </c>
      <c r="C126" s="251" t="s">
        <v>27</v>
      </c>
      <c r="D126" s="228"/>
      <c r="E126" s="229"/>
      <c r="F126" s="230"/>
      <c r="G126" s="230">
        <f>SUMIF(AG127:AG134,"&lt;&gt;NOR",G127:G134)</f>
        <v>0</v>
      </c>
      <c r="H126" s="230"/>
      <c r="I126" s="230">
        <f>SUM(I127:I134)</f>
        <v>0</v>
      </c>
      <c r="J126" s="230"/>
      <c r="K126" s="230">
        <f>SUM(K127:K134)</f>
        <v>0</v>
      </c>
      <c r="L126" s="230"/>
      <c r="M126" s="230">
        <f>SUM(M127:M134)</f>
        <v>0</v>
      </c>
      <c r="N126" s="229"/>
      <c r="O126" s="229">
        <f>SUM(O127:O134)</f>
        <v>0</v>
      </c>
      <c r="P126" s="229"/>
      <c r="Q126" s="229">
        <f>SUM(Q127:Q134)</f>
        <v>0</v>
      </c>
      <c r="R126" s="230"/>
      <c r="S126" s="230"/>
      <c r="T126" s="231"/>
      <c r="U126" s="225"/>
      <c r="V126" s="225">
        <f>SUM(V127:V134)</f>
        <v>0</v>
      </c>
      <c r="W126" s="225"/>
      <c r="X126" s="225"/>
      <c r="Y126" s="225"/>
      <c r="AG126" t="s">
        <v>105</v>
      </c>
    </row>
    <row r="127" spans="1:60" outlineLevel="1" x14ac:dyDescent="0.2">
      <c r="A127" s="233">
        <v>46</v>
      </c>
      <c r="B127" s="234" t="s">
        <v>292</v>
      </c>
      <c r="C127" s="252" t="s">
        <v>293</v>
      </c>
      <c r="D127" s="235" t="s">
        <v>269</v>
      </c>
      <c r="E127" s="236">
        <v>1</v>
      </c>
      <c r="F127" s="237"/>
      <c r="G127" s="238">
        <f>ROUND(E127*F127,2)</f>
        <v>0</v>
      </c>
      <c r="H127" s="237"/>
      <c r="I127" s="238">
        <f>ROUND(E127*H127,2)</f>
        <v>0</v>
      </c>
      <c r="J127" s="237"/>
      <c r="K127" s="238">
        <f>ROUND(E127*J127,2)</f>
        <v>0</v>
      </c>
      <c r="L127" s="238">
        <v>21</v>
      </c>
      <c r="M127" s="238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8"/>
      <c r="S127" s="238" t="s">
        <v>199</v>
      </c>
      <c r="T127" s="239" t="s">
        <v>170</v>
      </c>
      <c r="U127" s="222">
        <v>0</v>
      </c>
      <c r="V127" s="222">
        <f>ROUND(E127*U127,2)</f>
        <v>0</v>
      </c>
      <c r="W127" s="222"/>
      <c r="X127" s="222" t="s">
        <v>270</v>
      </c>
      <c r="Y127" s="222" t="s">
        <v>113</v>
      </c>
      <c r="Z127" s="212"/>
      <c r="AA127" s="212"/>
      <c r="AB127" s="212"/>
      <c r="AC127" s="212"/>
      <c r="AD127" s="212"/>
      <c r="AE127" s="212"/>
      <c r="AF127" s="212"/>
      <c r="AG127" s="212" t="s">
        <v>275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6" t="s">
        <v>305</v>
      </c>
      <c r="D128" s="249"/>
      <c r="E128" s="249"/>
      <c r="F128" s="249"/>
      <c r="G128" s="249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262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ht="22.5" outlineLevel="3" x14ac:dyDescent="0.2">
      <c r="A129" s="219"/>
      <c r="B129" s="220"/>
      <c r="C129" s="257" t="s">
        <v>294</v>
      </c>
      <c r="D129" s="250"/>
      <c r="E129" s="250"/>
      <c r="F129" s="250"/>
      <c r="G129" s="250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262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41" t="str">
        <f>C129</f>
        <v>Vyhotovení protokolu o vytyčení stavby se seznamem souřadnic vytyčených bodů a jejich polohopisnými (S-JTSK) a výškopisnými (Bpv) hodnotami.</v>
      </c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33">
        <v>47</v>
      </c>
      <c r="B130" s="234" t="s">
        <v>295</v>
      </c>
      <c r="C130" s="252" t="s">
        <v>296</v>
      </c>
      <c r="D130" s="235" t="s">
        <v>269</v>
      </c>
      <c r="E130" s="236">
        <v>1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6">
        <v>0</v>
      </c>
      <c r="O130" s="236">
        <f>ROUND(E130*N130,2)</f>
        <v>0</v>
      </c>
      <c r="P130" s="236">
        <v>0</v>
      </c>
      <c r="Q130" s="236">
        <f>ROUND(E130*P130,2)</f>
        <v>0</v>
      </c>
      <c r="R130" s="238"/>
      <c r="S130" s="238" t="s">
        <v>199</v>
      </c>
      <c r="T130" s="239" t="s">
        <v>170</v>
      </c>
      <c r="U130" s="222">
        <v>0</v>
      </c>
      <c r="V130" s="222">
        <f>ROUND(E130*U130,2)</f>
        <v>0</v>
      </c>
      <c r="W130" s="222"/>
      <c r="X130" s="222" t="s">
        <v>270</v>
      </c>
      <c r="Y130" s="222" t="s">
        <v>113</v>
      </c>
      <c r="Z130" s="212"/>
      <c r="AA130" s="212"/>
      <c r="AB130" s="212"/>
      <c r="AC130" s="212"/>
      <c r="AD130" s="212"/>
      <c r="AE130" s="212"/>
      <c r="AF130" s="212"/>
      <c r="AG130" s="212" t="s">
        <v>275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56" t="s">
        <v>297</v>
      </c>
      <c r="D131" s="249"/>
      <c r="E131" s="249"/>
      <c r="F131" s="249"/>
      <c r="G131" s="249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22"/>
      <c r="Z131" s="212"/>
      <c r="AA131" s="212"/>
      <c r="AB131" s="212"/>
      <c r="AC131" s="212"/>
      <c r="AD131" s="212"/>
      <c r="AE131" s="212"/>
      <c r="AF131" s="212"/>
      <c r="AG131" s="212" t="s">
        <v>262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41" t="str">
        <f>C131</f>
        <v>Zaměření a vytýčení stávajících inženýrských sítí v místě stavby z hlediska jejich ochrany při provádění stavby.</v>
      </c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3">
        <v>48</v>
      </c>
      <c r="B132" s="234" t="s">
        <v>298</v>
      </c>
      <c r="C132" s="252" t="s">
        <v>299</v>
      </c>
      <c r="D132" s="235" t="s">
        <v>269</v>
      </c>
      <c r="E132" s="236">
        <v>1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0</v>
      </c>
      <c r="O132" s="236">
        <f>ROUND(E132*N132,2)</f>
        <v>0</v>
      </c>
      <c r="P132" s="236">
        <v>0</v>
      </c>
      <c r="Q132" s="236">
        <f>ROUND(E132*P132,2)</f>
        <v>0</v>
      </c>
      <c r="R132" s="238"/>
      <c r="S132" s="238" t="s">
        <v>199</v>
      </c>
      <c r="T132" s="239" t="s">
        <v>170</v>
      </c>
      <c r="U132" s="222">
        <v>0</v>
      </c>
      <c r="V132" s="222">
        <f>ROUND(E132*U132,2)</f>
        <v>0</v>
      </c>
      <c r="W132" s="222"/>
      <c r="X132" s="222" t="s">
        <v>270</v>
      </c>
      <c r="Y132" s="222" t="s">
        <v>113</v>
      </c>
      <c r="Z132" s="212"/>
      <c r="AA132" s="212"/>
      <c r="AB132" s="212"/>
      <c r="AC132" s="212"/>
      <c r="AD132" s="212"/>
      <c r="AE132" s="212"/>
      <c r="AF132" s="212"/>
      <c r="AG132" s="212" t="s">
        <v>271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19"/>
      <c r="B133" s="220"/>
      <c r="C133" s="256" t="s">
        <v>300</v>
      </c>
      <c r="D133" s="249"/>
      <c r="E133" s="249"/>
      <c r="F133" s="249"/>
      <c r="G133" s="249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262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7" t="s">
        <v>301</v>
      </c>
      <c r="D134" s="250"/>
      <c r="E134" s="250"/>
      <c r="F134" s="250"/>
      <c r="G134" s="250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262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3"/>
      <c r="B135" s="4"/>
      <c r="C135" s="25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90</v>
      </c>
    </row>
    <row r="136" spans="1:60" x14ac:dyDescent="0.2">
      <c r="A136" s="215"/>
      <c r="B136" s="216" t="s">
        <v>29</v>
      </c>
      <c r="C136" s="259"/>
      <c r="D136" s="217"/>
      <c r="E136" s="218"/>
      <c r="F136" s="218"/>
      <c r="G136" s="232">
        <f>G8+G37+G65+G69+G103+G106+G111+G126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302</v>
      </c>
    </row>
    <row r="137" spans="1:60" x14ac:dyDescent="0.2">
      <c r="C137" s="260"/>
      <c r="D137" s="10"/>
      <c r="AG137" t="s">
        <v>306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bxLDGdn5t/uBd7vx9f4oOI5WPmBc+gUzoU8mHdTVRtR9IN16S7Dr6UWZh6vNy/gDfuZZxb0pRU/ss7Ns+qgaw==" saltValue="cC68LJfdYdqUR9CcQHZY4A==" spinCount="100000" sheet="1" formatRows="0"/>
  <mergeCells count="31">
    <mergeCell ref="C134:G134"/>
    <mergeCell ref="C122:G122"/>
    <mergeCell ref="C123:G123"/>
    <mergeCell ref="C128:G128"/>
    <mergeCell ref="C129:G129"/>
    <mergeCell ref="C131:G131"/>
    <mergeCell ref="C133:G133"/>
    <mergeCell ref="C105:G105"/>
    <mergeCell ref="C108:G108"/>
    <mergeCell ref="C113:G113"/>
    <mergeCell ref="C115:G115"/>
    <mergeCell ref="C116:G116"/>
    <mergeCell ref="C118:G118"/>
    <mergeCell ref="C57:G57"/>
    <mergeCell ref="C60:G60"/>
    <mergeCell ref="C63:G63"/>
    <mergeCell ref="C68:G68"/>
    <mergeCell ref="C71:G71"/>
    <mergeCell ref="C82:G82"/>
    <mergeCell ref="C18:G18"/>
    <mergeCell ref="C25:G25"/>
    <mergeCell ref="C28:G28"/>
    <mergeCell ref="C31:G31"/>
    <mergeCell ref="C43:G43"/>
    <mergeCell ref="C47:G4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20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 2 Pol'!Názvy_tisku</vt:lpstr>
      <vt:lpstr>oadresa</vt:lpstr>
      <vt:lpstr>Stavba!Objednatel</vt:lpstr>
      <vt:lpstr>Stavba!Objekt</vt:lpstr>
      <vt:lpstr>'20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2023-03-06T08:30:25Z</dcterms:modified>
</cp:coreProperties>
</file>