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1-101201 Chodník Rychvaldská II, Bohumín\Rozpočty, VV\"/>
    </mc:Choice>
  </mc:AlternateContent>
  <bookViews>
    <workbookView xWindow="0" yWindow="0" windowWidth="0" windowHeight="0"/>
  </bookViews>
  <sheets>
    <sheet name="Rekapitulace stavby" sheetId="1" r:id="rId1"/>
    <sheet name="SO 101 - Chodník s odvo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Chodník s odvodn...'!$C$129:$K$443</definedName>
    <definedName name="_xlnm.Print_Area" localSheetId="1">'SO 101 - Chodník s odvodn...'!$C$4:$J$76,'SO 101 - Chodník s odvodn...'!$C$82:$J$111,'SO 101 - Chodník s odvodn...'!$C$117:$J$443</definedName>
    <definedName name="_xlnm.Print_Titles" localSheetId="1">'SO 101 - Chodník s odvodn...'!$129:$129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T439"/>
  <c r="R440"/>
  <c r="R439"/>
  <c r="P440"/>
  <c r="P439"/>
  <c r="BI438"/>
  <c r="BH438"/>
  <c r="BG438"/>
  <c r="BF438"/>
  <c r="T438"/>
  <c r="T437"/>
  <c r="R438"/>
  <c r="R437"/>
  <c r="P438"/>
  <c r="P437"/>
  <c r="BI436"/>
  <c r="BH436"/>
  <c r="BG436"/>
  <c r="BF436"/>
  <c r="T436"/>
  <c r="T435"/>
  <c r="R436"/>
  <c r="R435"/>
  <c r="P436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0"/>
  <c r="BH190"/>
  <c r="BG190"/>
  <c r="BF190"/>
  <c r="T190"/>
  <c r="R190"/>
  <c r="P190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J440"/>
  <c r="BK433"/>
  <c r="BK431"/>
  <c r="BK424"/>
  <c r="J415"/>
  <c r="J406"/>
  <c r="J400"/>
  <c r="J394"/>
  <c r="J383"/>
  <c r="BK375"/>
  <c r="J371"/>
  <c r="BK363"/>
  <c r="J358"/>
  <c r="BK354"/>
  <c r="BK348"/>
  <c r="J341"/>
  <c r="BK333"/>
  <c r="BK327"/>
  <c r="BK319"/>
  <c r="J314"/>
  <c r="BK306"/>
  <c r="J296"/>
  <c r="BK281"/>
  <c r="BK270"/>
  <c r="J260"/>
  <c r="J252"/>
  <c r="J242"/>
  <c r="J231"/>
  <c r="J209"/>
  <c r="J190"/>
  <c r="BK172"/>
  <c r="J163"/>
  <c r="J155"/>
  <c r="BK145"/>
  <c r="J139"/>
  <c r="F34"/>
  <c r="BK442"/>
  <c r="J434"/>
  <c r="J431"/>
  <c r="J424"/>
  <c r="BK413"/>
  <c r="BK406"/>
  <c r="BK398"/>
  <c r="BK392"/>
  <c r="J381"/>
  <c r="J373"/>
  <c r="BK365"/>
  <c r="BK361"/>
  <c r="J359"/>
  <c r="BK355"/>
  <c r="J350"/>
  <c r="BK345"/>
  <c r="J339"/>
  <c r="BK335"/>
  <c r="J327"/>
  <c r="J321"/>
  <c r="BK310"/>
  <c r="BK298"/>
  <c r="J288"/>
  <c r="BK278"/>
  <c r="BK274"/>
  <c r="BK260"/>
  <c r="BK252"/>
  <c r="J246"/>
  <c r="BK238"/>
  <c r="J214"/>
  <c r="BK203"/>
  <c r="J178"/>
  <c r="J169"/>
  <c r="BK159"/>
  <c r="BK153"/>
  <c r="J149"/>
  <c r="BK139"/>
  <c r="J133"/>
  <c r="J345"/>
  <c r="BK336"/>
  <c r="J331"/>
  <c r="J323"/>
  <c r="J312"/>
  <c r="J304"/>
  <c r="J292"/>
  <c r="J283"/>
  <c r="J276"/>
  <c r="J270"/>
  <c r="BK259"/>
  <c r="J250"/>
  <c r="BK240"/>
  <c r="BK218"/>
  <c r="J207"/>
  <c r="BK178"/>
  <c r="J170"/>
  <c r="J165"/>
  <c r="BK157"/>
  <c r="BK149"/>
  <c r="BK141"/>
  <c r="BK133"/>
  <c r="F36"/>
  <c r="J442"/>
  <c r="J438"/>
  <c r="BK432"/>
  <c r="BK426"/>
  <c r="BK417"/>
  <c r="BK411"/>
  <c r="BK402"/>
  <c r="J396"/>
  <c r="J389"/>
  <c r="J377"/>
  <c r="BK367"/>
  <c r="J360"/>
  <c r="J357"/>
  <c r="J352"/>
  <c r="J347"/>
  <c r="BK341"/>
  <c r="J335"/>
  <c r="BK325"/>
  <c r="BK317"/>
  <c r="J308"/>
  <c r="BK296"/>
  <c r="J285"/>
  <c r="BK276"/>
  <c r="BK264"/>
  <c r="J259"/>
  <c r="BK250"/>
  <c r="J240"/>
  <c r="J218"/>
  <c r="J205"/>
  <c r="J183"/>
  <c r="J172"/>
  <c r="BK165"/>
  <c r="J153"/>
  <c r="BK147"/>
  <c r="BK135"/>
  <c r="F37"/>
  <c r="BK443"/>
  <c r="BK434"/>
  <c r="BK430"/>
  <c r="J421"/>
  <c r="J413"/>
  <c r="BK404"/>
  <c r="J398"/>
  <c r="J392"/>
  <c r="BK381"/>
  <c r="J375"/>
  <c r="J369"/>
  <c r="BK360"/>
  <c r="BK356"/>
  <c r="BK352"/>
  <c r="BK347"/>
  <c r="J343"/>
  <c r="J333"/>
  <c r="J325"/>
  <c r="BK314"/>
  <c r="BK308"/>
  <c r="BK292"/>
  <c r="BK285"/>
  <c r="BK272"/>
  <c r="J263"/>
  <c r="BK254"/>
  <c r="BK242"/>
  <c r="BK231"/>
  <c r="BK209"/>
  <c r="BK190"/>
  <c r="BK169"/>
  <c r="BK163"/>
  <c r="BK155"/>
  <c r="J145"/>
  <c r="J135"/>
  <c r="J34"/>
  <c r="J443"/>
  <c r="BK436"/>
  <c r="J432"/>
  <c r="BK421"/>
  <c r="J411"/>
  <c r="J404"/>
  <c r="BK396"/>
  <c r="BK383"/>
  <c r="BK377"/>
  <c r="BK369"/>
  <c r="J363"/>
  <c r="BK359"/>
  <c r="J356"/>
  <c r="BK350"/>
  <c r="BK346"/>
  <c r="BK339"/>
  <c r="J336"/>
  <c r="BK329"/>
  <c r="BK323"/>
  <c r="J317"/>
  <c r="J310"/>
  <c r="J298"/>
  <c r="BK288"/>
  <c r="J278"/>
  <c r="J264"/>
  <c r="J254"/>
  <c r="J248"/>
  <c r="J233"/>
  <c r="BK205"/>
  <c r="BK174"/>
  <c r="J167"/>
  <c r="J161"/>
  <c r="BK151"/>
  <c r="J143"/>
  <c r="J137"/>
  <c r="F35"/>
  <c r="BK438"/>
  <c r="J433"/>
  <c r="J426"/>
  <c r="BK415"/>
  <c r="J409"/>
  <c r="BK400"/>
  <c r="BK389"/>
  <c r="BK379"/>
  <c r="BK373"/>
  <c r="J367"/>
  <c r="J361"/>
  <c r="BK357"/>
  <c r="J354"/>
  <c r="J346"/>
  <c r="BK337"/>
  <c r="J329"/>
  <c r="J319"/>
  <c r="J306"/>
  <c r="J294"/>
  <c r="J281"/>
  <c r="J272"/>
  <c r="BK257"/>
  <c r="BK248"/>
  <c r="J238"/>
  <c r="BK214"/>
  <c r="J203"/>
  <c r="J174"/>
  <c r="BK167"/>
  <c r="J159"/>
  <c r="J151"/>
  <c r="BK143"/>
  <c r="BK137"/>
  <c i="1" r="AS94"/>
  <c i="2" r="BK440"/>
  <c r="J436"/>
  <c r="J430"/>
  <c r="J417"/>
  <c r="BK409"/>
  <c r="J402"/>
  <c r="BK394"/>
  <c r="J379"/>
  <c r="BK371"/>
  <c r="J365"/>
  <c r="BK358"/>
  <c r="J355"/>
  <c r="J348"/>
  <c r="BK343"/>
  <c r="J337"/>
  <c r="BK331"/>
  <c r="BK321"/>
  <c r="BK312"/>
  <c r="BK304"/>
  <c r="BK294"/>
  <c r="BK283"/>
  <c r="J274"/>
  <c r="BK263"/>
  <c r="J257"/>
  <c r="BK246"/>
  <c r="BK233"/>
  <c r="BK207"/>
  <c r="BK183"/>
  <c r="BK170"/>
  <c r="BK161"/>
  <c r="J157"/>
  <c r="J147"/>
  <c r="J141"/>
  <c l="1" r="P132"/>
  <c r="BK316"/>
  <c r="J316"/>
  <c r="J101"/>
  <c r="R269"/>
  <c r="R353"/>
  <c r="R423"/>
  <c r="R132"/>
  <c r="R256"/>
  <c r="P316"/>
  <c r="P408"/>
  <c r="T269"/>
  <c r="T353"/>
  <c r="P423"/>
  <c r="P429"/>
  <c r="P428"/>
  <c r="P441"/>
  <c r="BK269"/>
  <c r="J269"/>
  <c r="J100"/>
  <c r="R316"/>
  <c r="BK408"/>
  <c r="J408"/>
  <c r="J103"/>
  <c r="BK423"/>
  <c r="J423"/>
  <c r="J104"/>
  <c r="BK429"/>
  <c r="J429"/>
  <c r="J106"/>
  <c r="BK441"/>
  <c r="J441"/>
  <c r="J110"/>
  <c r="BK132"/>
  <c r="BK256"/>
  <c r="J256"/>
  <c r="J99"/>
  <c r="T256"/>
  <c r="T316"/>
  <c r="R408"/>
  <c r="T423"/>
  <c r="R429"/>
  <c r="R428"/>
  <c r="R441"/>
  <c r="T132"/>
  <c r="P256"/>
  <c r="P353"/>
  <c r="P269"/>
  <c r="BK353"/>
  <c r="J353"/>
  <c r="J102"/>
  <c r="T408"/>
  <c r="T429"/>
  <c r="T428"/>
  <c r="T441"/>
  <c r="BK435"/>
  <c r="J435"/>
  <c r="J107"/>
  <c r="BK437"/>
  <c r="J437"/>
  <c r="J108"/>
  <c r="BK439"/>
  <c r="J439"/>
  <c r="J109"/>
  <c i="1" r="AW95"/>
  <c r="BA95"/>
  <c r="BC95"/>
  <c r="BB95"/>
  <c i="2" r="E85"/>
  <c r="J89"/>
  <c r="F92"/>
  <c r="BE133"/>
  <c r="BE135"/>
  <c r="BE137"/>
  <c r="BE139"/>
  <c r="BE141"/>
  <c r="BE143"/>
  <c r="BE145"/>
  <c r="BE147"/>
  <c r="BE149"/>
  <c r="BE151"/>
  <c r="BE153"/>
  <c r="BE155"/>
  <c r="BE157"/>
  <c r="BE159"/>
  <c r="BE161"/>
  <c r="BE163"/>
  <c r="BE165"/>
  <c r="BE167"/>
  <c r="BE169"/>
  <c r="BE170"/>
  <c r="BE172"/>
  <c r="BE174"/>
  <c r="BE178"/>
  <c r="BE183"/>
  <c r="BE190"/>
  <c r="BE203"/>
  <c r="BE205"/>
  <c r="BE207"/>
  <c r="BE209"/>
  <c r="BE214"/>
  <c r="BE218"/>
  <c r="BE231"/>
  <c r="BE233"/>
  <c r="BE238"/>
  <c r="BE240"/>
  <c r="BE242"/>
  <c r="BE246"/>
  <c r="BE248"/>
  <c r="BE250"/>
  <c r="BE252"/>
  <c r="BE254"/>
  <c r="BE257"/>
  <c r="BE259"/>
  <c r="BE260"/>
  <c r="BE263"/>
  <c r="BE264"/>
  <c r="BE270"/>
  <c r="BE272"/>
  <c r="BE274"/>
  <c r="BE276"/>
  <c r="BE278"/>
  <c r="BE281"/>
  <c r="BE283"/>
  <c r="BE285"/>
  <c r="BE288"/>
  <c r="BE292"/>
  <c r="BE294"/>
  <c r="BE296"/>
  <c r="BE298"/>
  <c r="BE304"/>
  <c r="BE306"/>
  <c r="BE308"/>
  <c r="BE310"/>
  <c r="BE312"/>
  <c r="BE314"/>
  <c r="BE317"/>
  <c r="BE319"/>
  <c r="BE321"/>
  <c r="BE323"/>
  <c r="BE325"/>
  <c r="BE327"/>
  <c r="BE329"/>
  <c r="BE331"/>
  <c r="BE333"/>
  <c r="BE335"/>
  <c r="BE336"/>
  <c r="BE337"/>
  <c r="BE339"/>
  <c r="BE341"/>
  <c r="BE343"/>
  <c r="BE345"/>
  <c r="BE346"/>
  <c r="BE347"/>
  <c r="BE348"/>
  <c r="BE350"/>
  <c r="BE352"/>
  <c r="BE354"/>
  <c r="BE355"/>
  <c r="BE356"/>
  <c r="BE357"/>
  <c r="BE358"/>
  <c r="BE359"/>
  <c r="BE360"/>
  <c r="BE361"/>
  <c r="BE363"/>
  <c r="BE365"/>
  <c r="BE367"/>
  <c r="BE369"/>
  <c r="BE371"/>
  <c r="BE373"/>
  <c r="BE375"/>
  <c r="BE377"/>
  <c r="BE379"/>
  <c r="BE381"/>
  <c r="BE383"/>
  <c r="BE389"/>
  <c r="BE392"/>
  <c r="BE394"/>
  <c r="BE396"/>
  <c r="BE398"/>
  <c r="BE400"/>
  <c r="BE402"/>
  <c r="BE404"/>
  <c r="BE406"/>
  <c r="BE409"/>
  <c r="BE411"/>
  <c r="BE413"/>
  <c r="BE415"/>
  <c r="BE417"/>
  <c r="BE421"/>
  <c r="BE424"/>
  <c r="BE426"/>
  <c r="BE430"/>
  <c r="BE431"/>
  <c r="BE432"/>
  <c r="BE433"/>
  <c r="BE434"/>
  <c r="BE436"/>
  <c r="BE438"/>
  <c r="BE440"/>
  <c r="BE442"/>
  <c r="BE443"/>
  <c i="1" r="BD95"/>
  <c r="BC94"/>
  <c r="W32"/>
  <c r="BD94"/>
  <c r="W33"/>
  <c r="BB94"/>
  <c r="W31"/>
  <c r="BA94"/>
  <c r="W30"/>
  <c i="2" l="1" r="R131"/>
  <c r="R130"/>
  <c r="BK131"/>
  <c r="J131"/>
  <c r="J97"/>
  <c r="T131"/>
  <c r="T130"/>
  <c r="P131"/>
  <c r="P130"/>
  <c i="1" r="AU95"/>
  <c i="2" r="BK428"/>
  <c r="J428"/>
  <c r="J105"/>
  <c r="J132"/>
  <c r="J98"/>
  <c i="1" r="AU94"/>
  <c r="AX94"/>
  <c r="AY94"/>
  <c r="AW94"/>
  <c r="AK30"/>
  <c i="2" r="J33"/>
  <c i="1" r="AV95"/>
  <c r="AT95"/>
  <c i="2" r="F33"/>
  <c i="1" r="AZ95"/>
  <c r="AZ94"/>
  <c r="W29"/>
  <c i="2" l="1" r="BK130"/>
  <c r="J130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<sst xmlns="http://schemas.openxmlformats.org/spreadsheetml/2006/main">
  <si>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</si>
  <si>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</si>
  <si>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</si>
  <si>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</si>
  <si>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</si>
  <si>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{e6a5332a-dc8b-42c3-948f-30bf5a8d0360}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</si>
  <si>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</si>
  <si>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</si>
  <si>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</si>
  <si>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</si>
  <si>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</si>
  <si>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</si>
  <si>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</si>
  <si>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</si>
  <si>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21101201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</si>
  <si>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</si>
  <si>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</si>
  <si>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na ul. Rychvaldská I. etapa, Bohumín</t>
  </si>
  <si>
    <t>KSO:</t>
  </si>
  <si>
    <t>CC-CZ:</t>
  </si>
  <si>
    <t>Místo:</t>
  </si>
  <si>
    <t>Bohumín</t>
  </si>
  <si>
    <t>Datum:</t>
  </si>
  <si>
    <t>10. 9. 2022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</si>
  <si>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</si>
  <si>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</si>
  <si>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</si>
  <si>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</si>
  <si>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</si>
  <si>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</si>
  <si>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</si>
  <si>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</si>
  <si>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</si>
  <si>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</si>
  <si>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</si>
  <si>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</si>
  <si>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</si>
  <si>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</si>
  <si>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</si>
  <si>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</si>
  <si>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</si>
  <si>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</si>
  <si>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</si>
  <si>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</si>
  <si>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</si>
  <si>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</si>
  <si>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</si>
  <si>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</si>
  <si>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</si>
  <si>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</si>
  <si>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</si>
  <si>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</si>
  <si>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</si>
  <si>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</si>
  <si>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</si>
  <si>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</si>
  <si>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</si>
  <si>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</si>
  <si>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</si>
  <si>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</si>
  <si>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</si>
  <si>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</si>
  <si>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</si>
  <si>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</si>
  <si>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</si>
  <si>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</si>
  <si>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</si>
  <si>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</si>
  <si>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</si>
  <si>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</si>
  <si>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</si>
  <si>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</si>
  <si>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</si>
  <si>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</si>
  <si>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</si>
  <si>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</si>
  <si>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</si>
  <si>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</si>
  <si>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</si>
  <si>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</si>
  <si>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</si>
  <si>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</si>
  <si>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s odvodněním</t>
  </si>
  <si>
    <t>STA</t>
  </si>
  <si>
    <t>1</t>
  </si>
  <si>
    <t>{453c1216-2775-48e3-bc0a-4ac4a4e72139}</t>
  </si>
  <si>
    <t>2</t>
  </si>
  <si>
    <t>KRYCÍ LIST SOUPISU PRACÍ</t>
  </si>
  <si>
    <t>Objekt:</t>
  </si>
  <si>
    <t>SO 101 - Chodník s odvodněním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</si>
  <si>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</si>
  <si>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</si>
  <si>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</si>
  <si>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</si>
  <si>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</si>
  <si>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</si>
  <si>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</si>
  <si>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</si>
  <si>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</si>
  <si>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</si>
  <si>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</si>
  <si>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</si>
  <si>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</si>
  <si>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</si>
  <si>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</si>
  <si>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</si>
  <si>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</si>
  <si>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</si>
  <si>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</si>
  <si>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</si>
  <si>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</si>
  <si>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</si>
  <si>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</si>
  <si>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</si>
  <si>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</si>
  <si>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</si>
  <si>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</si>
  <si>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</si>
  <si>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</si>
  <si>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</si>
  <si>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</si>
  <si>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</si>
  <si>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</si>
  <si>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</si>
  <si>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</si>
  <si>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</si>
  <si>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</si>
  <si>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111151102</t>
  </si>
  <si>
    <t>Odstranění travin z celkové plochy do 500 m2 strojně</t>
  </si>
  <si>
    <t>m2</t>
  </si>
  <si>
    <t>4</t>
  </si>
  <si>
    <t>-1656589110</t>
  </si>
  <si>
    <t>VV</t>
  </si>
  <si>
    <t>80,0*5,4+228,0*3,8</t>
  </si>
  <si>
    <t>113107163</t>
  </si>
  <si>
    <t>Odstranění podkladu z kameniva drceného tl přes 200 do 300 mm strojně pl přes 50 do 200 m2</t>
  </si>
  <si>
    <t>322963365</t>
  </si>
  <si>
    <t>7,5*3,7+5,4*3,7*2</t>
  </si>
  <si>
    <t>9</t>
  </si>
  <si>
    <t>113107343</t>
  </si>
  <si>
    <t>Odstranění podkladu živičného tl přes 100 do 150 mm strojně pl do 50 m2</t>
  </si>
  <si>
    <t>559432331</t>
  </si>
  <si>
    <t>7,5*3,7+5,4*3,7</t>
  </si>
  <si>
    <t>10</t>
  </si>
  <si>
    <t>113154123</t>
  </si>
  <si>
    <t>Frézování živičného krytu tl 50 mm pruh š přes 0,5 do 1 m pl do 500 m2 bez překážek v trase</t>
  </si>
  <si>
    <t>550529749</t>
  </si>
  <si>
    <t>(312,3-80-6,5-6-5,4)*1,5</t>
  </si>
  <si>
    <t>12</t>
  </si>
  <si>
    <t>115001101</t>
  </si>
  <si>
    <t>Převedení vody potrubím DN do 100</t>
  </si>
  <si>
    <t>m</t>
  </si>
  <si>
    <t>1134361112</t>
  </si>
  <si>
    <t>100</t>
  </si>
  <si>
    <t>13</t>
  </si>
  <si>
    <t>115101201</t>
  </si>
  <si>
    <t>Čerpání vody na dopravní výšku do 10 m průměrný přítok do 500 l/min</t>
  </si>
  <si>
    <t>hod</t>
  </si>
  <si>
    <t>-192634337</t>
  </si>
  <si>
    <t>3*30*2</t>
  </si>
  <si>
    <t>14</t>
  </si>
  <si>
    <t>115101301</t>
  </si>
  <si>
    <t>Pohotovost čerpací soupravy pro dopravní výšku do 10 m přítok do 500 l/min</t>
  </si>
  <si>
    <t>den</t>
  </si>
  <si>
    <t>947093503</t>
  </si>
  <si>
    <t>3*30</t>
  </si>
  <si>
    <t>119002121</t>
  </si>
  <si>
    <t>Přechodová lávka délky do 2 m včetně zábradlí pro zabezpečení výkopu zřízení</t>
  </si>
  <si>
    <t>kus</t>
  </si>
  <si>
    <t>1740908070</t>
  </si>
  <si>
    <t>16</t>
  </si>
  <si>
    <t>119002122</t>
  </si>
  <si>
    <t>Přechodová lávka délky do 2 m včetně zábradlí pro zabezpečení výkopu odstranění</t>
  </si>
  <si>
    <t>-1571449840</t>
  </si>
  <si>
    <t>17</t>
  </si>
  <si>
    <t>119002411</t>
  </si>
  <si>
    <t>Pojezdový ocelový plech pro zabezpečení výkopu zřízení</t>
  </si>
  <si>
    <t>-185075616</t>
  </si>
  <si>
    <t>3*4*6</t>
  </si>
  <si>
    <t>18</t>
  </si>
  <si>
    <t>119002412</t>
  </si>
  <si>
    <t>Pojezdový ocelový plech pro zabezpečení výkopu odstranění</t>
  </si>
  <si>
    <t>1199254896</t>
  </si>
  <si>
    <t>19</t>
  </si>
  <si>
    <t>119003217</t>
  </si>
  <si>
    <t>Mobilní plotová zábrana vyplněná dráty výšky do 1,5 m pro zabezpečení výkopu zřízení</t>
  </si>
  <si>
    <t>-1355324655</t>
  </si>
  <si>
    <t>312-80+12</t>
  </si>
  <si>
    <t>20</t>
  </si>
  <si>
    <t>119003218</t>
  </si>
  <si>
    <t>Mobilní plotová zábrana vyplněná dráty výšky do 1,5 m pro zabezpečení výkopu odstranění</t>
  </si>
  <si>
    <t>-2141905654</t>
  </si>
  <si>
    <t>119004111</t>
  </si>
  <si>
    <t>Bezpečný vstup nebo výstup z výkopu pomocí žebříku zřízení</t>
  </si>
  <si>
    <t>-919595512</t>
  </si>
  <si>
    <t>6</t>
  </si>
  <si>
    <t>22</t>
  </si>
  <si>
    <t>119004112</t>
  </si>
  <si>
    <t>Bezpečný vstup nebo výstup z výkopu pomocí žebříku odstranění</t>
  </si>
  <si>
    <t>663783066</t>
  </si>
  <si>
    <t>23</t>
  </si>
  <si>
    <t>121151113</t>
  </si>
  <si>
    <t>Sejmutí ornice plochy do 500 m2 tl vrstvy do 200 mm strojně</t>
  </si>
  <si>
    <t>1947478625</t>
  </si>
  <si>
    <t>25</t>
  </si>
  <si>
    <t>122251104R</t>
  </si>
  <si>
    <t>Odkopávky a prokopávky nezapažené v hornině třídy těžitelnosti I skupiny 3 objem do 500 m3 strojně(případná sanace podloží)</t>
  </si>
  <si>
    <t>m3</t>
  </si>
  <si>
    <t>-760177716</t>
  </si>
  <si>
    <t>(312,3-80-6,5-6-5,4)*1,8*0,4</t>
  </si>
  <si>
    <t>26</t>
  </si>
  <si>
    <t>122251303</t>
  </si>
  <si>
    <t>Odkopávky a prokopávky nezapažené v hornině třídy těžitelnosti I skupiny 3 objem do 100 m3 strojně v omezeném prostoru</t>
  </si>
  <si>
    <t>25236749</t>
  </si>
  <si>
    <t>(312,3-80-6,5-6-5,4)*0,35*2,1</t>
  </si>
  <si>
    <t>159</t>
  </si>
  <si>
    <t>131213101</t>
  </si>
  <si>
    <t>Hloubení jam v soudržných horninách třídy těžitelnosti I skupiny 3 ručně (sondy)</t>
  </si>
  <si>
    <t>596706596</t>
  </si>
  <si>
    <t>148</t>
  </si>
  <si>
    <t>131251100</t>
  </si>
  <si>
    <t>Hloubení jam nezapažených v hornině třídy těžitelnosti I skupiny 3 objem do 20 m3 strojně</t>
  </si>
  <si>
    <t>-218837265</t>
  </si>
  <si>
    <t>13*1,2*1,8*1,8</t>
  </si>
  <si>
    <t>149</t>
  </si>
  <si>
    <t>131351100</t>
  </si>
  <si>
    <t>Hloubení jam nezapažených v hornině třídy těžitelnosti II skupiny 4 objem do 20 m3 strojně</t>
  </si>
  <si>
    <t>-1224649157</t>
  </si>
  <si>
    <t>5*2*0,6*1,5</t>
  </si>
  <si>
    <t>147</t>
  </si>
  <si>
    <t>132251101</t>
  </si>
  <si>
    <t>Hloubení rýh nezapažených š do 800 mm v hornině třídy těžitelnosti I skupiny 3 objem do 20 m3 strojně</t>
  </si>
  <si>
    <t>-759815734</t>
  </si>
  <si>
    <t>(6,5+6,0+5,4)*0,4*0,6</t>
  </si>
  <si>
    <t>(312,3-80-6,5-6-5,4)*0,4*0,4</t>
  </si>
  <si>
    <t>Součet</t>
  </si>
  <si>
    <t>146</t>
  </si>
  <si>
    <t>132251104</t>
  </si>
  <si>
    <t>Hloubení rýh nezapažených š do 800 mm v hornině třídy těžitelnosti I skupiny 3 objem přes 100 m3 strojně</t>
  </si>
  <si>
    <t>-90084743</t>
  </si>
  <si>
    <t>80*0,2*0,6</t>
  </si>
  <si>
    <t>(6,5+6,0+5,4)*0,6*1,2</t>
  </si>
  <si>
    <t>(312,3-80-6,5-6-5,4)*0,8*0,75</t>
  </si>
  <si>
    <t>30</t>
  </si>
  <si>
    <t>162451106</t>
  </si>
  <si>
    <t>Vodorovné přemístění přes 1 500 do 2000 m výkopku/sypaniny z horniny třídy těžitelnosti I skupiny 1 až 3 (meziskládka a zpět)</t>
  </si>
  <si>
    <t>360184854</t>
  </si>
  <si>
    <t>80*1,2*0,6+80*2,5*0,6</t>
  </si>
  <si>
    <t>(312,3-80-6,5-6-5,4)*1,0*0,2</t>
  </si>
  <si>
    <t>312*0,35*0,3</t>
  </si>
  <si>
    <t>Mezisoučet</t>
  </si>
  <si>
    <t>3</t>
  </si>
  <si>
    <t>253,48</t>
  </si>
  <si>
    <t>31</t>
  </si>
  <si>
    <t>162751117</t>
  </si>
  <si>
    <t>Vodorovné přemístění přes 9 000 do 10000 m výkopku/sypaniny z horniny třídy těžitelnosti I skupiny 1 až 3</t>
  </si>
  <si>
    <t>-1724580702</t>
  </si>
  <si>
    <t>-1*(80*1,2*0,6+80*2,5*0,6)</t>
  </si>
  <si>
    <t>-1*((312,3-80-6,5-6-5,4)*1,0*0,2)</t>
  </si>
  <si>
    <t>32</t>
  </si>
  <si>
    <t>162751117R</t>
  </si>
  <si>
    <t>Vodorovné přemístění přes 9 000 do 10000 m výkopku/sypaniny z horniny třídy těžitelnosti I skupiny 1 až 3(případná sanace podloží)</t>
  </si>
  <si>
    <t>-1512472014</t>
  </si>
  <si>
    <t>33</t>
  </si>
  <si>
    <t>162751119</t>
  </si>
  <si>
    <t>Příplatek k vodorovnému přemístění výkopku/sypaniny z horniny třídy těžitelnosti I skupiny 1 až 3 ZKD 1000 m přes 10000 m</t>
  </si>
  <si>
    <t>-774582833</t>
  </si>
  <si>
    <t>186,376*5</t>
  </si>
  <si>
    <t>34</t>
  </si>
  <si>
    <t>162751119R</t>
  </si>
  <si>
    <t>Příplatek k vodorovnému přemístění výkopku/sypaniny z horniny třídy těžitelnosti I skupiny 1 až 3 ZKD 1000 m přes 10000 m(případná sanace podloží)</t>
  </si>
  <si>
    <t>-972882203</t>
  </si>
  <si>
    <t>(312,3-80-6,5-6-5,4)*1,8*0,4*5</t>
  </si>
  <si>
    <t>35</t>
  </si>
  <si>
    <t>167151101</t>
  </si>
  <si>
    <t>Nakládání výkopku z hornin třídy těžitelnosti I skupiny 1 až 3 do 100 m3</t>
  </si>
  <si>
    <t>2066069033</t>
  </si>
  <si>
    <t>36</t>
  </si>
  <si>
    <t>171151131</t>
  </si>
  <si>
    <t>Uložení sypaniny z hornin nesoudržných a soudržných střídavě do násypů zhutněných strojně (konstrukce chodníku)</t>
  </si>
  <si>
    <t>-1318572368</t>
  </si>
  <si>
    <t>37</t>
  </si>
  <si>
    <t>171251201</t>
  </si>
  <si>
    <t>Uložení sypaniny na skládky nebo meziskládky</t>
  </si>
  <si>
    <t>1638814902</t>
  </si>
  <si>
    <t>38</t>
  </si>
  <si>
    <t>171251201R</t>
  </si>
  <si>
    <t>Uložení sypaniny na skládky nebo meziskládky (případná sanace podloží)</t>
  </si>
  <si>
    <t>-1300056154</t>
  </si>
  <si>
    <t>39</t>
  </si>
  <si>
    <t>174151101</t>
  </si>
  <si>
    <t>Zásyp jam, šachet rýh nebo kolem objektů sypaninou se zhutněním</t>
  </si>
  <si>
    <t>1191923307</t>
  </si>
  <si>
    <t>80*0,65*0,5</t>
  </si>
  <si>
    <t>(312-80)*0,65*0,15</t>
  </si>
  <si>
    <t>5*2*0,6*0,45</t>
  </si>
  <si>
    <t>152</t>
  </si>
  <si>
    <t>M</t>
  </si>
  <si>
    <t>58344171</t>
  </si>
  <si>
    <t>štěrkodrť frakce 0/32</t>
  </si>
  <si>
    <t>t</t>
  </si>
  <si>
    <t>8</t>
  </si>
  <si>
    <t>136679217</t>
  </si>
  <si>
    <t>51,32*1,8</t>
  </si>
  <si>
    <t>153</t>
  </si>
  <si>
    <t>174151101R</t>
  </si>
  <si>
    <t>Zásyp jam, šachet rýh nebo kolem objektů sypaninou se zhutněním (drenáž)</t>
  </si>
  <si>
    <t>20934613</t>
  </si>
  <si>
    <t>40</t>
  </si>
  <si>
    <t>175151101</t>
  </si>
  <si>
    <t>Obsypání potrubí strojně sypaninou bez prohození, uloženou do 3 m</t>
  </si>
  <si>
    <t>517647558</t>
  </si>
  <si>
    <t>312*(0,65*0,6-3,14*0,125*0,125)</t>
  </si>
  <si>
    <t>5*2*(0,6*0,5-3,14*0,075*0,075)</t>
  </si>
  <si>
    <t>41</t>
  </si>
  <si>
    <t>58331200</t>
  </si>
  <si>
    <t>štěrkopísek netříděný zásypový</t>
  </si>
  <si>
    <t>775793974</t>
  </si>
  <si>
    <t>109,196*1,8</t>
  </si>
  <si>
    <t>42</t>
  </si>
  <si>
    <t>181351103</t>
  </si>
  <si>
    <t>Rozprostření ornice tl vrstvy do 200 mm pl přes 100 do 500 m2 v rovině nebo ve svahu do 1:5 strojně</t>
  </si>
  <si>
    <t>427930430</t>
  </si>
  <si>
    <t>1298,4</t>
  </si>
  <si>
    <t>43</t>
  </si>
  <si>
    <t>181411121</t>
  </si>
  <si>
    <t>Založení lučního trávníku výsevem pl do 1000 m2 v rovině a ve svahu do 1:5</t>
  </si>
  <si>
    <t>-490455198</t>
  </si>
  <si>
    <t>44</t>
  </si>
  <si>
    <t>00572474</t>
  </si>
  <si>
    <t>osivo směs travní krajinná-svahová</t>
  </si>
  <si>
    <t>kg</t>
  </si>
  <si>
    <t>1904148405</t>
  </si>
  <si>
    <t>1298,4*0,1</t>
  </si>
  <si>
    <t>45</t>
  </si>
  <si>
    <t>181951112</t>
  </si>
  <si>
    <t>Úprava pláně v hornině třídy těžitelnosti I skupiny 1 až 3 se zhutněním strojně</t>
  </si>
  <si>
    <t>228807949</t>
  </si>
  <si>
    <t>312,31*1,4+6*2</t>
  </si>
  <si>
    <t>Zakládání</t>
  </si>
  <si>
    <t>47</t>
  </si>
  <si>
    <t>212750101</t>
  </si>
  <si>
    <t xml:space="preserve">Trativod z drenážních trubek PVC-U SN 4 perforace 360° včetně lože otevřený výkop DN 110 </t>
  </si>
  <si>
    <t>-2077257133</t>
  </si>
  <si>
    <t>312</t>
  </si>
  <si>
    <t>48</t>
  </si>
  <si>
    <t>212750104R</t>
  </si>
  <si>
    <t>Příplatek za napojování drenážního potrubí do šachtic</t>
  </si>
  <si>
    <t>1152946956</t>
  </si>
  <si>
    <t>49</t>
  </si>
  <si>
    <t>213141111</t>
  </si>
  <si>
    <t>Zřízení vrstvy z geotextilie v rovině nebo ve sklonu do 1:5 š do 3 m</t>
  </si>
  <si>
    <t>-1727879842</t>
  </si>
  <si>
    <t>312*1,1</t>
  </si>
  <si>
    <t>50</t>
  </si>
  <si>
    <t>69311081</t>
  </si>
  <si>
    <t>geotextilie netkaná separační, ochranná, filtrační, drenážní PES 300g/m2</t>
  </si>
  <si>
    <t>-1746997984</t>
  </si>
  <si>
    <t>51</t>
  </si>
  <si>
    <t>271562211</t>
  </si>
  <si>
    <t>Podsyp pod základové konstrukce se zhutněním z drobného kameniva frakce 0 až 4 mm (obruby,drenáž)</t>
  </si>
  <si>
    <t>-872611456</t>
  </si>
  <si>
    <t>(312,3-6,5-6-5,4)*0,1*0,3</t>
  </si>
  <si>
    <t>(1,65*2+2,8+4+8+3,5)*0,1*0,3</t>
  </si>
  <si>
    <t>(312-85)*0,1*0,3</t>
  </si>
  <si>
    <t>5</t>
  </si>
  <si>
    <t>Komunikace pozemní</t>
  </si>
  <si>
    <t>54</t>
  </si>
  <si>
    <t>564201111R</t>
  </si>
  <si>
    <t>Podklad nebo podsyp ze štěrkopísku ŠP tl 30 mm</t>
  </si>
  <si>
    <t>-1895804233</t>
  </si>
  <si>
    <t>312,31*1,4-10,9*1,4+6*2</t>
  </si>
  <si>
    <t>55</t>
  </si>
  <si>
    <t>564851111</t>
  </si>
  <si>
    <t>Podklad ze štěrkodrtě ŠD tl 150 mm</t>
  </si>
  <si>
    <t>-469117929</t>
  </si>
  <si>
    <t>(312,31*1,4-10,9*1,4+6*2)*2*1,1</t>
  </si>
  <si>
    <t>56</t>
  </si>
  <si>
    <t>564871116</t>
  </si>
  <si>
    <t>Podklad ze štěrkodrtě ŠD tl. 300 mm</t>
  </si>
  <si>
    <t>-732410144</t>
  </si>
  <si>
    <t>6,7*3,6+4,9*3,7</t>
  </si>
  <si>
    <t>57</t>
  </si>
  <si>
    <t>564871116R</t>
  </si>
  <si>
    <t>Podklad ze štěrkodrtě ŠD tl. 400 mm (případná sanace podloží)</t>
  </si>
  <si>
    <t>2003873406</t>
  </si>
  <si>
    <t>(312,31*1,4-10,9*1,4+6*2)*1,1</t>
  </si>
  <si>
    <t>155</t>
  </si>
  <si>
    <t>564931412R</t>
  </si>
  <si>
    <t>Podklad z asfaltového recyklátu tl 100 mm-šikmý zásyp mezi obrubami-50%</t>
  </si>
  <si>
    <t>1348507980</t>
  </si>
  <si>
    <t>(312,3-80-6,5-6-5,4)*1,0*0,5</t>
  </si>
  <si>
    <t>58</t>
  </si>
  <si>
    <t>565135111</t>
  </si>
  <si>
    <t>Asfaltový beton vrstva podkladní ACP 16 (obalované kamenivo OKS) tl 50 mm š do 3 m</t>
  </si>
  <si>
    <t>-722644787</t>
  </si>
  <si>
    <t>59</t>
  </si>
  <si>
    <t>565175111</t>
  </si>
  <si>
    <t>Asfaltový beton vrstva podkladní ACP 16 (obalované kamenivo OKS) tl 100 mm š do 3 m</t>
  </si>
  <si>
    <t>1855586133</t>
  </si>
  <si>
    <t>156</t>
  </si>
  <si>
    <t>571908111R</t>
  </si>
  <si>
    <t>Kryt vymývaným dekoračním kamenivem (kačírkem) tl 100 mm-šikmý zásyp mezi obrubami-50%</t>
  </si>
  <si>
    <t>-1373400960</t>
  </si>
  <si>
    <t>60</t>
  </si>
  <si>
    <t>573211107</t>
  </si>
  <si>
    <t>Postřik živičný spojovací z asfaltu v množství 0,30 kg/m2</t>
  </si>
  <si>
    <t>771947946</t>
  </si>
  <si>
    <t>(312,31+6+2-80)*1,25</t>
  </si>
  <si>
    <t>61</t>
  </si>
  <si>
    <t>577143111</t>
  </si>
  <si>
    <t>Asfaltový beton vrstva obrusná ACO 8 (ABJ) tl 50 mm š do 3 m z nemodifikovaného asfaltu</t>
  </si>
  <si>
    <t>-1010574856</t>
  </si>
  <si>
    <t>62</t>
  </si>
  <si>
    <t>577144111</t>
  </si>
  <si>
    <t>Asfaltový beton vrstva obrusná ACO 11 (ABS) tř. I tl 50 mm š do 3 m z nemodifikovaného asfaltu</t>
  </si>
  <si>
    <t>-249395320</t>
  </si>
  <si>
    <t>63</t>
  </si>
  <si>
    <t>596211110</t>
  </si>
  <si>
    <t>Kladení zámkové dlažby komunikací pro pěší tl 60 mm skupiny A pl do 50 m2</t>
  </si>
  <si>
    <t>1580485927</t>
  </si>
  <si>
    <t>312,31*1,4-10,9*1,4-6*1,4</t>
  </si>
  <si>
    <t>64</t>
  </si>
  <si>
    <t>59245015</t>
  </si>
  <si>
    <t>dlažba zámková 200x200x60mm přírodní</t>
  </si>
  <si>
    <t>-25469044</t>
  </si>
  <si>
    <t>-1*1,4*0,4*6</t>
  </si>
  <si>
    <t>410,214*0,05</t>
  </si>
  <si>
    <t>65</t>
  </si>
  <si>
    <t>59245222R</t>
  </si>
  <si>
    <t>dlažba zámková základní pro nevidomé 200x100x60mm barevná</t>
  </si>
  <si>
    <t>-387130503</t>
  </si>
  <si>
    <t>1,4*0,4*6*1,05</t>
  </si>
  <si>
    <t>68</t>
  </si>
  <si>
    <t>596211210</t>
  </si>
  <si>
    <t>Kladení zámkové dlažby komunikací pro pěší tl 80 mm skupiny A pl do 50 m2 (sjezdy)</t>
  </si>
  <si>
    <t>958482313</t>
  </si>
  <si>
    <t>6*(1,4+2+0,4)</t>
  </si>
  <si>
    <t>69</t>
  </si>
  <si>
    <t>59245213</t>
  </si>
  <si>
    <t>dlažba zámková 200x100x80mm přírodní</t>
  </si>
  <si>
    <t>709148459</t>
  </si>
  <si>
    <t>6*(1,4+2)*1,05</t>
  </si>
  <si>
    <t>70</t>
  </si>
  <si>
    <t>59245224</t>
  </si>
  <si>
    <t>dlažba zámková základní pro nevidomé 200x100x80mm barevná</t>
  </si>
  <si>
    <t>-469279307</t>
  </si>
  <si>
    <t>6*0,4*1,05</t>
  </si>
  <si>
    <t>71</t>
  </si>
  <si>
    <t>599141111</t>
  </si>
  <si>
    <t>Vyplnění spár mezi silničními dílci živičnou zálivkou</t>
  </si>
  <si>
    <t>149846230</t>
  </si>
  <si>
    <t>312,31+6+3,8+5,7+1,5+2-80</t>
  </si>
  <si>
    <t>158</t>
  </si>
  <si>
    <t>599632111R</t>
  </si>
  <si>
    <t>Vyplnění spár přídlažby modifikovanou betonovou zálivkou</t>
  </si>
  <si>
    <t>983128160</t>
  </si>
  <si>
    <t>(312,31+6+3,8+5,7+1,5+2-80)*0,25</t>
  </si>
  <si>
    <t>Trubní vedení</t>
  </si>
  <si>
    <t>72</t>
  </si>
  <si>
    <t>871310310</t>
  </si>
  <si>
    <t>Montáž kanalizačního potrubí hladkého plnostěnného SN 10 z polypropylenu DN 150</t>
  </si>
  <si>
    <t>529644894</t>
  </si>
  <si>
    <t>5*2</t>
  </si>
  <si>
    <t>73</t>
  </si>
  <si>
    <t>28617003</t>
  </si>
  <si>
    <t>trubka kanalizační PP plnostěnná třívrstvá DN 150x1000mm SN10</t>
  </si>
  <si>
    <t>1370136845</t>
  </si>
  <si>
    <t>10*1,05</t>
  </si>
  <si>
    <t>74</t>
  </si>
  <si>
    <t>871360410</t>
  </si>
  <si>
    <t>Montáž kanalizačního potrubí korugovaného SN 8-10 z polypropylenu DN 250</t>
  </si>
  <si>
    <t>588741110</t>
  </si>
  <si>
    <t>304,93</t>
  </si>
  <si>
    <t>75</t>
  </si>
  <si>
    <t>28617045</t>
  </si>
  <si>
    <t>trubka kanalizační PP korugovaná DN 250x6000mm SN8-10</t>
  </si>
  <si>
    <t>1184957981</t>
  </si>
  <si>
    <t>304,93*1,05</t>
  </si>
  <si>
    <t>76</t>
  </si>
  <si>
    <t>871390410</t>
  </si>
  <si>
    <t>Montáž kanalizačního potrubí korugovaného SN 10 z polypropylenu DN 400 (šachty)</t>
  </si>
  <si>
    <t>-1494405949</t>
  </si>
  <si>
    <t>7*1,5</t>
  </si>
  <si>
    <t>77</t>
  </si>
  <si>
    <t>28617047</t>
  </si>
  <si>
    <t>trubka kanalizační PP korugovaná DN 400x6000mm SN10</t>
  </si>
  <si>
    <t>-1392467631</t>
  </si>
  <si>
    <t>10,5*1,1</t>
  </si>
  <si>
    <t>78</t>
  </si>
  <si>
    <t>877355121R</t>
  </si>
  <si>
    <t>Výřez a montáž tvarovek odbočných na potrubí z kanalizačních trub z PVC DN100-200 (drenáž, vpusti)</t>
  </si>
  <si>
    <t>-278547425</t>
  </si>
  <si>
    <t>7</t>
  </si>
  <si>
    <t>79</t>
  </si>
  <si>
    <t>892351111</t>
  </si>
  <si>
    <t>Tlaková zkouška vodou potrubí DN 150 nebo 200</t>
  </si>
  <si>
    <t>257467687</t>
  </si>
  <si>
    <t>80</t>
  </si>
  <si>
    <t>892381111</t>
  </si>
  <si>
    <t>Tlaková zkouška vodou potrubí DN 250, DN 300 nebo 350</t>
  </si>
  <si>
    <t>382885941</t>
  </si>
  <si>
    <t>150</t>
  </si>
  <si>
    <t>894411121</t>
  </si>
  <si>
    <t>Zřízení šachet kanalizačních z betonových dílců na potrubí DN přes 200 do 300 dno beton tř. C 25/30 vč.dodávky bet.skruží a dna</t>
  </si>
  <si>
    <t>-17224841</t>
  </si>
  <si>
    <t>151</t>
  </si>
  <si>
    <t>894411999R</t>
  </si>
  <si>
    <t>Poklop litinový DN600 B125</t>
  </si>
  <si>
    <t>-412257334</t>
  </si>
  <si>
    <t>81</t>
  </si>
  <si>
    <t>894812006R</t>
  </si>
  <si>
    <t>Revizní a čistící šachta z PP šachtové dno DN 400/250 přímý tok</t>
  </si>
  <si>
    <t>1295790214</t>
  </si>
  <si>
    <t>83</t>
  </si>
  <si>
    <t>894812041</t>
  </si>
  <si>
    <t>Příplatek k rourám revizní a čistící šachty z PP DN 400 za uříznutí šachtové roury</t>
  </si>
  <si>
    <t>-506311140</t>
  </si>
  <si>
    <t>84</t>
  </si>
  <si>
    <t>894812063</t>
  </si>
  <si>
    <t>Revizní a čistící šachta z PP DN 400 poklop litinový plný do teleskopické trubky pro třídu zatížení D400</t>
  </si>
  <si>
    <t>-257225335</t>
  </si>
  <si>
    <t>85</t>
  </si>
  <si>
    <t>895941111</t>
  </si>
  <si>
    <t>Zřízení vpusti kanalizační uliční z betonových dílců typ UV-50 normální</t>
  </si>
  <si>
    <t>-1461704780</t>
  </si>
  <si>
    <t>86</t>
  </si>
  <si>
    <t>28661681</t>
  </si>
  <si>
    <t>vpusť silniční bez sifonu 425/150mm (vč. dna)</t>
  </si>
  <si>
    <t>-292284221</t>
  </si>
  <si>
    <t>87</t>
  </si>
  <si>
    <t>28661789</t>
  </si>
  <si>
    <t>koš kalový ocelový pro silniční vpusť 425mm vč. madla</t>
  </si>
  <si>
    <t>1173219905</t>
  </si>
  <si>
    <t>88</t>
  </si>
  <si>
    <t>59223826R</t>
  </si>
  <si>
    <t>vpusť uliční - mříž včetně rámu 500x500mm</t>
  </si>
  <si>
    <t>710566972</t>
  </si>
  <si>
    <t>89</t>
  </si>
  <si>
    <t>899990001R</t>
  </si>
  <si>
    <t>Demontáž pův. zatrubnění příkopy (překopy komunikací) vč.obsypů</t>
  </si>
  <si>
    <t>560742449</t>
  </si>
  <si>
    <t>6,5+6,0+5,4</t>
  </si>
  <si>
    <t>90</t>
  </si>
  <si>
    <t>899990002R</t>
  </si>
  <si>
    <t xml:space="preserve">Odvoz, uskladnění a poplatek za vybourané stávající potrubí </t>
  </si>
  <si>
    <t>-1225470353</t>
  </si>
  <si>
    <t>91</t>
  </si>
  <si>
    <t>899990003R</t>
  </si>
  <si>
    <t>Přepojování případných napojení dešť. kanalizace na stávající zatrubnění příkopy</t>
  </si>
  <si>
    <t>1448266749</t>
  </si>
  <si>
    <t>Ostatní konstrukce a práce, bourání</t>
  </si>
  <si>
    <t>92</t>
  </si>
  <si>
    <t>913411111</t>
  </si>
  <si>
    <t>Montáž a demontáž mobilní semaforové soupravy se 2 semafory</t>
  </si>
  <si>
    <t>-1877587857</t>
  </si>
  <si>
    <t>93</t>
  </si>
  <si>
    <t>913411211</t>
  </si>
  <si>
    <t>Příplatek k dočasné mobilní semaforové soupravě se 2 semafory za první a ZKD den použití</t>
  </si>
  <si>
    <t>-1000532396</t>
  </si>
  <si>
    <t>94</t>
  </si>
  <si>
    <t>914111111</t>
  </si>
  <si>
    <t>Montáž svislé dopravní značky do velikosti 1 m2 objímkami na sloupek nebo konzolu (značka původní)</t>
  </si>
  <si>
    <t>-1917906473</t>
  </si>
  <si>
    <t>95</t>
  </si>
  <si>
    <t>914511112</t>
  </si>
  <si>
    <t>Montáž sloupku dopravních značek délky do 3,5 m s betonovým základem a patkou</t>
  </si>
  <si>
    <t>320656582</t>
  </si>
  <si>
    <t>96</t>
  </si>
  <si>
    <t>40445225</t>
  </si>
  <si>
    <t>sloupek pro dopravní značku Zn D 60mm v 3,5m</t>
  </si>
  <si>
    <t>-1007958882</t>
  </si>
  <si>
    <t>97</t>
  </si>
  <si>
    <t>40445240</t>
  </si>
  <si>
    <t>patka pro sloupek Al D 60mm</t>
  </si>
  <si>
    <t>-741011215</t>
  </si>
  <si>
    <t>98</t>
  </si>
  <si>
    <t>40445253</t>
  </si>
  <si>
    <t>víčko plastové na sloupek D 60mm</t>
  </si>
  <si>
    <t>-1406973030</t>
  </si>
  <si>
    <t>99</t>
  </si>
  <si>
    <t>915221111</t>
  </si>
  <si>
    <t>Vodorovné dopravní značení vodící čáry souvislé š 250 mm bílý plast</t>
  </si>
  <si>
    <t>522255859</t>
  </si>
  <si>
    <t>312,31+6*2+3,8*2</t>
  </si>
  <si>
    <t>915611111</t>
  </si>
  <si>
    <t>Předznačení vodorovného liniového značení</t>
  </si>
  <si>
    <t>523977753</t>
  </si>
  <si>
    <t>101</t>
  </si>
  <si>
    <t>916131212</t>
  </si>
  <si>
    <t>Osazení silničního obrubníku betonového stojatého bez boční opěry do lože z betonu prostého</t>
  </si>
  <si>
    <t>-410412046</t>
  </si>
  <si>
    <t>312,31-80+6-7,7+3+4,5*2+3,9+1,5*2</t>
  </si>
  <si>
    <t>102</t>
  </si>
  <si>
    <t>59217034</t>
  </si>
  <si>
    <t>obrubník betonový silniční 1000x150x300mm</t>
  </si>
  <si>
    <t>176649898</t>
  </si>
  <si>
    <t>(249,51-14)*1,05</t>
  </si>
  <si>
    <t>103</t>
  </si>
  <si>
    <t>59217029</t>
  </si>
  <si>
    <t>obrubník betonový silniční nájezdový 1000x150x150mm</t>
  </si>
  <si>
    <t>-37358268</t>
  </si>
  <si>
    <t>6*2*1,05</t>
  </si>
  <si>
    <t>104</t>
  </si>
  <si>
    <t>59217030</t>
  </si>
  <si>
    <t>obrubník betonový silniční přechodový 1000x150x150-250mm</t>
  </si>
  <si>
    <t>-370161476</t>
  </si>
  <si>
    <t>2*1,05</t>
  </si>
  <si>
    <t>105</t>
  </si>
  <si>
    <t>916132112</t>
  </si>
  <si>
    <t>Osazení obruby z betonové přídlažby bez boční opěry do lože z betonu prostého</t>
  </si>
  <si>
    <t>635725192</t>
  </si>
  <si>
    <t>312,31-80-7,7+3+4,5*2+3,9+1,5*2</t>
  </si>
  <si>
    <t>106</t>
  </si>
  <si>
    <t>PFB.2170161R</t>
  </si>
  <si>
    <t>Silniční přídlažba - 50x25x8 cm</t>
  </si>
  <si>
    <t>1712980619</t>
  </si>
  <si>
    <t>243,51*2*1,05</t>
  </si>
  <si>
    <t>107</t>
  </si>
  <si>
    <t>916231213</t>
  </si>
  <si>
    <t>Osazení chodníkového obrubníku betonového stojatého s boční opěrou do lože z betonu prostého</t>
  </si>
  <si>
    <t>1621831595</t>
  </si>
  <si>
    <t>(312,31-6,3-6-4,4)*2</t>
  </si>
  <si>
    <t>108</t>
  </si>
  <si>
    <t>59217017</t>
  </si>
  <si>
    <t>obrubník betonový chodníkový 1000x100x250mm</t>
  </si>
  <si>
    <t>-1361288667</t>
  </si>
  <si>
    <t>591,22*1,05</t>
  </si>
  <si>
    <t>109</t>
  </si>
  <si>
    <t>916231292</t>
  </si>
  <si>
    <t>Příplatek za řezání obrubníků při osazování do oblouku o poloměru do 2,5m</t>
  </si>
  <si>
    <t>1706489895</t>
  </si>
  <si>
    <t>24</t>
  </si>
  <si>
    <t>110</t>
  </si>
  <si>
    <t>916991121</t>
  </si>
  <si>
    <t>Lože pod obrubníky, krajníky nebo obruby z dlažebních kostek z betonu prostého</t>
  </si>
  <si>
    <t>-340214258</t>
  </si>
  <si>
    <t>1084,24*0,3*0,3</t>
  </si>
  <si>
    <t>157</t>
  </si>
  <si>
    <t>919726122</t>
  </si>
  <si>
    <t>Geotextilie pro ochranu, separaci a filtraci netkaná měrná hm přes 200 do 300 g/m2 (pod kačírek nebo recyklát)</t>
  </si>
  <si>
    <t>497179044</t>
  </si>
  <si>
    <t>(312,3-80-6,5-6-5,4)*1,0*1,1</t>
  </si>
  <si>
    <t>111</t>
  </si>
  <si>
    <t>919735112</t>
  </si>
  <si>
    <t>Řezání stávajícího živičného krytu hl přes 50 do 100 mm</t>
  </si>
  <si>
    <t>678329589</t>
  </si>
  <si>
    <t>113</t>
  </si>
  <si>
    <t>938908411</t>
  </si>
  <si>
    <t>Čištění vozovek splachováním vodou</t>
  </si>
  <si>
    <t>-1113555432</t>
  </si>
  <si>
    <t>312,31*7</t>
  </si>
  <si>
    <t>114</t>
  </si>
  <si>
    <t>938909311</t>
  </si>
  <si>
    <t>Čištění vozovek metením strojně podkladu nebo krytu betonového nebo živičného</t>
  </si>
  <si>
    <t>1789057651</t>
  </si>
  <si>
    <t>115</t>
  </si>
  <si>
    <t>961055111</t>
  </si>
  <si>
    <t>Bourání základů ze ŽB</t>
  </si>
  <si>
    <t>1547463241</t>
  </si>
  <si>
    <t>4,2*0,6*0,5*2*3</t>
  </si>
  <si>
    <t>116</t>
  </si>
  <si>
    <t>962052210</t>
  </si>
  <si>
    <t>Bourání zdiva nadzákladového ze ŽB do 1 m3</t>
  </si>
  <si>
    <t>-1858353648</t>
  </si>
  <si>
    <t>3,8*1,2*0,3*2*3</t>
  </si>
  <si>
    <t>117</t>
  </si>
  <si>
    <t>966006211</t>
  </si>
  <si>
    <t>Odstranění svislých dopravních značek ze sloupů, sloupků nebo konzol</t>
  </si>
  <si>
    <t>-331947637</t>
  </si>
  <si>
    <t>118</t>
  </si>
  <si>
    <t>966006221</t>
  </si>
  <si>
    <t>Odstranění trubkového nástavce ze sloupku včetně demontáže dopravní značky</t>
  </si>
  <si>
    <t>-580720440</t>
  </si>
  <si>
    <t>120</t>
  </si>
  <si>
    <t>966009901R</t>
  </si>
  <si>
    <t>Výšková úprava stávajících armatur do nivelety konečných povrchových úprav chodníku a komunikace</t>
  </si>
  <si>
    <t>-1440427810</t>
  </si>
  <si>
    <t>997</t>
  </si>
  <si>
    <t>Přesun sutě</t>
  </si>
  <si>
    <t>123</t>
  </si>
  <si>
    <t>997221551</t>
  </si>
  <si>
    <t>Vodorovná doprava suti ze sypkých materiálů do 1 km</t>
  </si>
  <si>
    <t>756951562</t>
  </si>
  <si>
    <t>119,702</t>
  </si>
  <si>
    <t>124</t>
  </si>
  <si>
    <t>997221559</t>
  </si>
  <si>
    <t>Příplatek ZKD 1 km u vodorovné dopravy suti ze sypkých materiálů</t>
  </si>
  <si>
    <t>1879864967</t>
  </si>
  <si>
    <t>119,702*14</t>
  </si>
  <si>
    <t>125</t>
  </si>
  <si>
    <t>997221625</t>
  </si>
  <si>
    <t>Poplatek za uložení na skládce (skládkovné) stavebního odpadu železobetonového kód odpadu 17 01 01</t>
  </si>
  <si>
    <t>-1243826097</t>
  </si>
  <si>
    <t>37,843</t>
  </si>
  <si>
    <t>126</t>
  </si>
  <si>
    <t>997221645</t>
  </si>
  <si>
    <t>Poplatek za uložení na skládce (skládkovné) odpadu asfaltového bez dehtu kód odpadu 17 03 02</t>
  </si>
  <si>
    <t>1825927066</t>
  </si>
  <si>
    <t>52,06</t>
  </si>
  <si>
    <t>127</t>
  </si>
  <si>
    <t>997221655</t>
  </si>
  <si>
    <t>Poplatek za uložení na skládce (skládkovné) zeminy a kamení kód odpadu 17 05 04</t>
  </si>
  <si>
    <t>-1366122765</t>
  </si>
  <si>
    <t>186,376</t>
  </si>
  <si>
    <t>29,792</t>
  </si>
  <si>
    <t>161</t>
  </si>
  <si>
    <t>997221655R</t>
  </si>
  <si>
    <t>Poplatek za uložení na skládce (skládkovné) zeminy a kamení kód odpadu 17 05 04 (případná sanace podloží)</t>
  </si>
  <si>
    <t>1154886788</t>
  </si>
  <si>
    <t>154,368*1,7</t>
  </si>
  <si>
    <t>998</t>
  </si>
  <si>
    <t>Přesun hmot</t>
  </si>
  <si>
    <t>129</t>
  </si>
  <si>
    <t>998225111</t>
  </si>
  <si>
    <t>Přesun hmot pro pozemní komunikace s krytem z kamene, monolitickým betonovým nebo živičným</t>
  </si>
  <si>
    <t>417650673</t>
  </si>
  <si>
    <t>898,779</t>
  </si>
  <si>
    <t>130</t>
  </si>
  <si>
    <t>998225191</t>
  </si>
  <si>
    <t>Příplatek k přesunu hmot pro pozemní komunikace s krytem z kamene, živičným, betonovým do 1000 m</t>
  </si>
  <si>
    <t>1855236654</t>
  </si>
  <si>
    <t>VRN</t>
  </si>
  <si>
    <t>Vedlejší rozpočtové náklady</t>
  </si>
  <si>
    <t>VRN1</t>
  </si>
  <si>
    <t>Průzkumné, geodetické a projektové práce</t>
  </si>
  <si>
    <t>131</t>
  </si>
  <si>
    <t>012103000</t>
  </si>
  <si>
    <t>Geodetické práce před výstavbou</t>
  </si>
  <si>
    <t>soubor</t>
  </si>
  <si>
    <t>1024</t>
  </si>
  <si>
    <t>1641589225</t>
  </si>
  <si>
    <t>132</t>
  </si>
  <si>
    <t>012203000</t>
  </si>
  <si>
    <t>Geodetické práce při provádění stavby</t>
  </si>
  <si>
    <t>-1062707541</t>
  </si>
  <si>
    <t>133</t>
  </si>
  <si>
    <t>012303000</t>
  </si>
  <si>
    <t>Geodetické práce po výstavbě (včetně geom.plánu)</t>
  </si>
  <si>
    <t>1718089769</t>
  </si>
  <si>
    <t>134</t>
  </si>
  <si>
    <t>013254000</t>
  </si>
  <si>
    <t>Dokumentace skutečného provedení stavby</t>
  </si>
  <si>
    <t>-1840611417</t>
  </si>
  <si>
    <t>135</t>
  </si>
  <si>
    <t>013274000</t>
  </si>
  <si>
    <t>Pasportizace včetně fotodokumentace před započetím prací</t>
  </si>
  <si>
    <t>-987865667</t>
  </si>
  <si>
    <t>VRN3</t>
  </si>
  <si>
    <t>Zařízení staveniště</t>
  </si>
  <si>
    <t>138</t>
  </si>
  <si>
    <t>032103000</t>
  </si>
  <si>
    <t>ZS komplet (zřízení, provoz, odstranění, oplocení, tabule)</t>
  </si>
  <si>
    <t>-1454584765</t>
  </si>
  <si>
    <t>VRN4</t>
  </si>
  <si>
    <t>Inženýrská činnost</t>
  </si>
  <si>
    <t>160</t>
  </si>
  <si>
    <t>049203000</t>
  </si>
  <si>
    <t>Projednání a vyřízení PDZ se správními orgány a PČR</t>
  </si>
  <si>
    <t>oubor…</t>
  </si>
  <si>
    <t>-1855359233</t>
  </si>
  <si>
    <t>VRN7</t>
  </si>
  <si>
    <t>Provozní vlivy</t>
  </si>
  <si>
    <t>144</t>
  </si>
  <si>
    <t>071103000</t>
  </si>
  <si>
    <t>Provoz investora</t>
  </si>
  <si>
    <t>1745731009</t>
  </si>
  <si>
    <t>VRN9</t>
  </si>
  <si>
    <t>Ostatní náklady</t>
  </si>
  <si>
    <t>145</t>
  </si>
  <si>
    <t>091003000</t>
  </si>
  <si>
    <t>Hutnící zkoušky (4 ks)</t>
  </si>
  <si>
    <t>-1932282680</t>
  </si>
  <si>
    <t>162</t>
  </si>
  <si>
    <t>094103000R</t>
  </si>
  <si>
    <t>Poplatek za užívání pozemku SSMsK</t>
  </si>
  <si>
    <t>469416036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</si>
</sst>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21101201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na ul. Rychvaldská I. etapa, Bohumín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 s odvodn...'!J30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101 - Chodník s odvodn...'!P130</f>
        <v>0</v>
      </c>
      <c r="AV95" s="128">
        <f>'SO 101 - Chodník s odvodn...'!J33</f>
        <v>0</v>
      </c>
      <c r="AW95" s="128">
        <f>'SO 101 - Chodník s odvodn...'!J34</f>
        <v>0</v>
      </c>
      <c r="AX95" s="128">
        <f>'SO 101 - Chodník s odvodn...'!J35</f>
        <v>0</v>
      </c>
      <c r="AY95" s="128">
        <f>'SO 101 - Chodník s odvodn...'!J36</f>
        <v>0</v>
      </c>
      <c r="AZ95" s="128">
        <f>'SO 101 - Chodník s odvodn...'!F33</f>
        <v>0</v>
      </c>
      <c r="BA95" s="128">
        <f>'SO 101 - Chodník s odvodn...'!F34</f>
        <v>0</v>
      </c>
      <c r="BB95" s="128">
        <f>'SO 101 - Chodník s odvodn...'!F35</f>
        <v>0</v>
      </c>
      <c r="BC95" s="128">
        <f>'SO 101 - Chodník s odvodn...'!F36</f>
        <v>0</v>
      </c>
      <c r="BD95" s="130">
        <f>'SO 101 - Chodník s odvodn...'!F37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zV3GyAH1BVnwqeFZBV/gMZwUtKHD40BHBAMLnsx7r/iq9uN8civJk3L7g/AzPNj4zgZNJOWfU5ta3LtqDp7TQA==" hashValue="LPw+3KxIlsQ8+YcL8M5z5+Y165a0k9l7pKtXGqwIpwE+uZpC168bSy92fR75SxLwXKFpZyJJ+1T2ziQf2rFYP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Chodník s odvo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Chodník na ul. Rychvaldská I. etapa, Bohumín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10. 9. 2022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ROUND((SUM(BE130:BE443)),  2)</f>
        <v>0</v>
      </c>
      <c r="G33" s="38"/>
      <c r="H33" s="38"/>
      <c r="I33" s="151">
        <v>0.20999999999999999</v>
      </c>
      <c r="J33" s="150">
        <f>ROUND(((SUM(BE130:BE443))*I33),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ROUND((SUM(BF130:BF443)),  2)</f>
        <v>0</v>
      </c>
      <c r="G34" s="38"/>
      <c r="H34" s="38"/>
      <c r="I34" s="151">
        <v>0.14999999999999999</v>
      </c>
      <c r="J34" s="150">
        <f>ROUND(((SUM(BF130:BF443))*I34),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ROUND((SUM(BG130:BG443)),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ROUND((SUM(BH130:BH443)),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ROUND((SUM(BI130:BI443)),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Chodník na ul. Rychvaldská I. etapa,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 s odvodněním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10. 9. 2022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J256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J269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J316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J353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J408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J423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103</v>
      </c>
      <c r="E105" s="178"/>
      <c r="F105" s="178"/>
      <c r="G105" s="178"/>
      <c r="H105" s="178"/>
      <c r="I105" s="178"/>
      <c r="J105" s="179">
        <f>J428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J429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J435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J437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J439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J441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0" t="str">
        <f>E7</f>
        <v>Chodník na ul. Rychvaldská I. etapa, Bohumín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101 - Chodník s odvodněním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Bohumín</v>
      </c>
      <c r="G124" s="40"/>
      <c r="H124" s="40"/>
      <c r="I124" s="32" t="s">
        <v>22</v>
      </c>
      <c r="J124" s="79" t="str">
        <f>IF(J12="","",J12)</f>
        <v>10. 9. 2022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E15</f>
        <v>Město Bohumín</v>
      </c>
      <c r="G126" s="40"/>
      <c r="H126" s="40"/>
      <c r="I126" s="32" t="s">
        <v>30</v>
      </c>
      <c r="J126" s="36" t="str">
        <f>E21</f>
        <v>ŠNAPKA SLUŽBY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Ing. Ivan Šnapka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110</v>
      </c>
      <c r="D129" s="190" t="s">
        <v>61</v>
      </c>
      <c r="E129" s="190" t="s">
        <v>57</v>
      </c>
      <c r="F129" s="190" t="s">
        <v>58</v>
      </c>
      <c r="G129" s="190" t="s">
        <v>111</v>
      </c>
      <c r="H129" s="190" t="s">
        <v>112</v>
      </c>
      <c r="I129" s="190" t="s">
        <v>113</v>
      </c>
      <c r="J129" s="191" t="s">
        <v>92</v>
      </c>
      <c r="K129" s="192" t="s">
        <v>114</v>
      </c>
      <c r="L129" s="193"/>
      <c r="M129" s="100" t="s">
        <v>1</v>
      </c>
      <c r="N129" s="101" t="s">
        <v>40</v>
      </c>
      <c r="O129" s="101" t="s">
        <v>115</v>
      </c>
      <c r="P129" s="101" t="s">
        <v>116</v>
      </c>
      <c r="Q129" s="101" t="s">
        <v>117</v>
      </c>
      <c r="R129" s="101" t="s">
        <v>118</v>
      </c>
      <c r="S129" s="101" t="s">
        <v>119</v>
      </c>
      <c r="T129" s="102" t="s">
        <v>120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121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P131+P428</f>
        <v>0</v>
      </c>
      <c r="Q130" s="104"/>
      <c r="R130" s="196">
        <f>R131+R428</f>
        <v>959.29896602000008</v>
      </c>
      <c r="S130" s="104"/>
      <c r="T130" s="197">
        <f>T131+T428</f>
        <v>185.29638000000003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94</v>
      </c>
      <c r="BK130" s="198">
        <f>BK131+BK428</f>
        <v>0</v>
      </c>
    </row>
    <row r="131" s="12" customFormat="1" ht="25.92" customHeight="1">
      <c r="A131" s="12"/>
      <c r="B131" s="199"/>
      <c r="C131" s="200"/>
      <c r="D131" s="201" t="s">
        <v>75</v>
      </c>
      <c r="E131" s="202" t="s">
        <v>122</v>
      </c>
      <c r="F131" s="202" t="s">
        <v>123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P132+P256+P269+P316+P353+P408+P423</f>
        <v>0</v>
      </c>
      <c r="Q131" s="207"/>
      <c r="R131" s="208">
        <f>R132+R256+R269+R316+R353+R408+R423</f>
        <v>959.29896602000008</v>
      </c>
      <c r="S131" s="207"/>
      <c r="T131" s="209">
        <f>T132+T256+T269+T316+T353+T408+T423</f>
        <v>185.29638000000003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84</v>
      </c>
      <c r="AT131" s="211" t="s">
        <v>75</v>
      </c>
      <c r="AU131" s="211" t="s">
        <v>76</v>
      </c>
      <c r="AY131" s="210" t="s">
        <v>124</v>
      </c>
      <c r="BK131" s="212">
        <f>BK132+BK256+BK269+BK316+BK353+BK408+BK423</f>
        <v>0</v>
      </c>
    </row>
    <row r="132" s="12" customFormat="1" ht="22.8" customHeight="1">
      <c r="A132" s="12"/>
      <c r="B132" s="199"/>
      <c r="C132" s="200"/>
      <c r="D132" s="201" t="s">
        <v>75</v>
      </c>
      <c r="E132" s="213" t="s">
        <v>84</v>
      </c>
      <c r="F132" s="213" t="s">
        <v>125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SUM(P133:P255)</f>
        <v>0</v>
      </c>
      <c r="Q132" s="207"/>
      <c r="R132" s="208">
        <f>SUM(R133:R255)</f>
        <v>289.88042000000002</v>
      </c>
      <c r="S132" s="207"/>
      <c r="T132" s="209">
        <f>SUM(T133:T255)</f>
        <v>81.859080000000006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84</v>
      </c>
      <c r="AT132" s="211" t="s">
        <v>75</v>
      </c>
      <c r="AU132" s="211" t="s">
        <v>84</v>
      </c>
      <c r="AY132" s="210" t="s">
        <v>124</v>
      </c>
      <c r="BK132" s="212">
        <f>SUM(BK133:BK255)</f>
        <v>0</v>
      </c>
    </row>
    <row r="133" s="2" customFormat="1" ht="21.75" customHeight="1">
      <c r="A133" s="38"/>
      <c r="B133" s="39"/>
      <c r="C133" s="215" t="s">
        <v>84</v>
      </c>
      <c r="D133" s="215" t="s">
        <v>126</v>
      </c>
      <c r="E133" s="216" t="s">
        <v>127</v>
      </c>
      <c r="F133" s="217" t="s">
        <v>128</v>
      </c>
      <c r="G133" s="218" t="s">
        <v>129</v>
      </c>
      <c r="H133" s="219">
        <v>1298.4000000000001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41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130</v>
      </c>
      <c r="AT133" s="227" t="s">
        <v>126</v>
      </c>
      <c r="AU133" s="227" t="s">
        <v>86</v>
      </c>
      <c r="AY133" s="17" t="s">
        <v>124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84</v>
      </c>
      <c r="BK133" s="228">
        <f>ROUND(I133*H133,2)</f>
        <v>0</v>
      </c>
      <c r="BL133" s="17" t="s">
        <v>130</v>
      </c>
      <c r="BM133" s="227" t="s">
        <v>131</v>
      </c>
    </row>
    <row r="134" s="13" customFormat="1">
      <c r="A134" s="13"/>
      <c r="B134" s="229"/>
      <c r="C134" s="230"/>
      <c r="D134" s="231" t="s">
        <v>132</v>
      </c>
      <c r="E134" s="232" t="s">
        <v>1</v>
      </c>
      <c r="F134" s="233" t="s">
        <v>133</v>
      </c>
      <c r="G134" s="230"/>
      <c r="H134" s="234">
        <v>1298.4000000000001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132</v>
      </c>
      <c r="AU134" s="240" t="s">
        <v>86</v>
      </c>
      <c r="AV134" s="13" t="s">
        <v>86</v>
      </c>
      <c r="AW134" s="13" t="s">
        <v>32</v>
      </c>
      <c r="AX134" s="13" t="s">
        <v>84</v>
      </c>
      <c r="AY134" s="240" t="s">
        <v>124</v>
      </c>
    </row>
    <row r="135" s="2" customFormat="1" ht="33" customHeight="1">
      <c r="A135" s="38"/>
      <c r="B135" s="39"/>
      <c r="C135" s="215" t="s">
        <v>130</v>
      </c>
      <c r="D135" s="215" t="s">
        <v>126</v>
      </c>
      <c r="E135" s="216" t="s">
        <v>134</v>
      </c>
      <c r="F135" s="217" t="s">
        <v>135</v>
      </c>
      <c r="G135" s="218" t="s">
        <v>129</v>
      </c>
      <c r="H135" s="219">
        <v>67.709999999999994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41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0.44</v>
      </c>
      <c r="T135" s="226">
        <f>S135*H135</f>
        <v>29.792399999999997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130</v>
      </c>
      <c r="AT135" s="227" t="s">
        <v>126</v>
      </c>
      <c r="AU135" s="227" t="s">
        <v>86</v>
      </c>
      <c r="AY135" s="17" t="s">
        <v>124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84</v>
      </c>
      <c r="BK135" s="228">
        <f>ROUND(I135*H135,2)</f>
        <v>0</v>
      </c>
      <c r="BL135" s="17" t="s">
        <v>130</v>
      </c>
      <c r="BM135" s="227" t="s">
        <v>136</v>
      </c>
    </row>
    <row r="136" s="13" customFormat="1">
      <c r="A136" s="13"/>
      <c r="B136" s="229"/>
      <c r="C136" s="230"/>
      <c r="D136" s="231" t="s">
        <v>132</v>
      </c>
      <c r="E136" s="232" t="s">
        <v>1</v>
      </c>
      <c r="F136" s="233" t="s">
        <v>137</v>
      </c>
      <c r="G136" s="230"/>
      <c r="H136" s="234">
        <v>67.709999999999994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132</v>
      </c>
      <c r="AU136" s="240" t="s">
        <v>86</v>
      </c>
      <c r="AV136" s="13" t="s">
        <v>86</v>
      </c>
      <c r="AW136" s="13" t="s">
        <v>32</v>
      </c>
      <c r="AX136" s="13" t="s">
        <v>84</v>
      </c>
      <c r="AY136" s="240" t="s">
        <v>124</v>
      </c>
    </row>
    <row r="137" s="2" customFormat="1" ht="24.15" customHeight="1">
      <c r="A137" s="38"/>
      <c r="B137" s="39"/>
      <c r="C137" s="215" t="s">
        <v>138</v>
      </c>
      <c r="D137" s="215" t="s">
        <v>126</v>
      </c>
      <c r="E137" s="216" t="s">
        <v>139</v>
      </c>
      <c r="F137" s="217" t="s">
        <v>140</v>
      </c>
      <c r="G137" s="218" t="s">
        <v>129</v>
      </c>
      <c r="H137" s="219">
        <v>47.729999999999997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41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0.316</v>
      </c>
      <c r="T137" s="226">
        <f>S137*H137</f>
        <v>15.08268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130</v>
      </c>
      <c r="AT137" s="227" t="s">
        <v>126</v>
      </c>
      <c r="AU137" s="227" t="s">
        <v>86</v>
      </c>
      <c r="AY137" s="17" t="s">
        <v>124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84</v>
      </c>
      <c r="BK137" s="228">
        <f>ROUND(I137*H137,2)</f>
        <v>0</v>
      </c>
      <c r="BL137" s="17" t="s">
        <v>130</v>
      </c>
      <c r="BM137" s="227" t="s">
        <v>141</v>
      </c>
    </row>
    <row r="138" s="13" customFormat="1">
      <c r="A138" s="13"/>
      <c r="B138" s="229"/>
      <c r="C138" s="230"/>
      <c r="D138" s="231" t="s">
        <v>132</v>
      </c>
      <c r="E138" s="232" t="s">
        <v>1</v>
      </c>
      <c r="F138" s="233" t="s">
        <v>142</v>
      </c>
      <c r="G138" s="230"/>
      <c r="H138" s="234">
        <v>47.729999999999997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132</v>
      </c>
      <c r="AU138" s="240" t="s">
        <v>86</v>
      </c>
      <c r="AV138" s="13" t="s">
        <v>86</v>
      </c>
      <c r="AW138" s="13" t="s">
        <v>32</v>
      </c>
      <c r="AX138" s="13" t="s">
        <v>84</v>
      </c>
      <c r="AY138" s="240" t="s">
        <v>124</v>
      </c>
    </row>
    <row r="139" s="2" customFormat="1" ht="33" customHeight="1">
      <c r="A139" s="38"/>
      <c r="B139" s="39"/>
      <c r="C139" s="215" t="s">
        <v>143</v>
      </c>
      <c r="D139" s="215" t="s">
        <v>126</v>
      </c>
      <c r="E139" s="216" t="s">
        <v>144</v>
      </c>
      <c r="F139" s="217" t="s">
        <v>145</v>
      </c>
      <c r="G139" s="218" t="s">
        <v>129</v>
      </c>
      <c r="H139" s="219">
        <v>321.60000000000002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5.0000000000000002E-05</v>
      </c>
      <c r="R139" s="225">
        <f>Q139*H139</f>
        <v>0.016080000000000001</v>
      </c>
      <c r="S139" s="225">
        <v>0.11500000000000001</v>
      </c>
      <c r="T139" s="226">
        <f>S139*H139</f>
        <v>36.984000000000002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130</v>
      </c>
      <c r="AT139" s="227" t="s">
        <v>126</v>
      </c>
      <c r="AU139" s="227" t="s">
        <v>86</v>
      </c>
      <c r="AY139" s="17" t="s">
        <v>124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84</v>
      </c>
      <c r="BK139" s="228">
        <f>ROUND(I139*H139,2)</f>
        <v>0</v>
      </c>
      <c r="BL139" s="17" t="s">
        <v>130</v>
      </c>
      <c r="BM139" s="227" t="s">
        <v>146</v>
      </c>
    </row>
    <row r="140" s="13" customFormat="1">
      <c r="A140" s="13"/>
      <c r="B140" s="229"/>
      <c r="C140" s="230"/>
      <c r="D140" s="231" t="s">
        <v>132</v>
      </c>
      <c r="E140" s="232" t="s">
        <v>1</v>
      </c>
      <c r="F140" s="233" t="s">
        <v>147</v>
      </c>
      <c r="G140" s="230"/>
      <c r="H140" s="234">
        <v>321.60000000000002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132</v>
      </c>
      <c r="AU140" s="240" t="s">
        <v>86</v>
      </c>
      <c r="AV140" s="13" t="s">
        <v>86</v>
      </c>
      <c r="AW140" s="13" t="s">
        <v>32</v>
      </c>
      <c r="AX140" s="13" t="s">
        <v>84</v>
      </c>
      <c r="AY140" s="240" t="s">
        <v>124</v>
      </c>
    </row>
    <row r="141" s="2" customFormat="1" ht="16.5" customHeight="1">
      <c r="A141" s="38"/>
      <c r="B141" s="39"/>
      <c r="C141" s="215" t="s">
        <v>148</v>
      </c>
      <c r="D141" s="215" t="s">
        <v>126</v>
      </c>
      <c r="E141" s="216" t="s">
        <v>149</v>
      </c>
      <c r="F141" s="217" t="s">
        <v>150</v>
      </c>
      <c r="G141" s="218" t="s">
        <v>151</v>
      </c>
      <c r="H141" s="219">
        <v>100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0.0071900000000000002</v>
      </c>
      <c r="R141" s="225">
        <f>Q141*H141</f>
        <v>0.71899999999999997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130</v>
      </c>
      <c r="AT141" s="227" t="s">
        <v>126</v>
      </c>
      <c r="AU141" s="227" t="s">
        <v>86</v>
      </c>
      <c r="AY141" s="17" t="s">
        <v>124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130</v>
      </c>
      <c r="BM141" s="227" t="s">
        <v>152</v>
      </c>
    </row>
    <row r="142" s="13" customFormat="1">
      <c r="A142" s="13"/>
      <c r="B142" s="229"/>
      <c r="C142" s="230"/>
      <c r="D142" s="231" t="s">
        <v>132</v>
      </c>
      <c r="E142" s="232" t="s">
        <v>1</v>
      </c>
      <c r="F142" s="233" t="s">
        <v>153</v>
      </c>
      <c r="G142" s="230"/>
      <c r="H142" s="234">
        <v>100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132</v>
      </c>
      <c r="AU142" s="240" t="s">
        <v>86</v>
      </c>
      <c r="AV142" s="13" t="s">
        <v>86</v>
      </c>
      <c r="AW142" s="13" t="s">
        <v>32</v>
      </c>
      <c r="AX142" s="13" t="s">
        <v>84</v>
      </c>
      <c r="AY142" s="240" t="s">
        <v>124</v>
      </c>
    </row>
    <row r="143" s="2" customFormat="1" ht="24.15" customHeight="1">
      <c r="A143" s="38"/>
      <c r="B143" s="39"/>
      <c r="C143" s="215" t="s">
        <v>154</v>
      </c>
      <c r="D143" s="215" t="s">
        <v>126</v>
      </c>
      <c r="E143" s="216" t="s">
        <v>155</v>
      </c>
      <c r="F143" s="217" t="s">
        <v>156</v>
      </c>
      <c r="G143" s="218" t="s">
        <v>157</v>
      </c>
      <c r="H143" s="219">
        <v>180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3.0000000000000001E-05</v>
      </c>
      <c r="R143" s="225">
        <f>Q143*H143</f>
        <v>0.0054000000000000003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130</v>
      </c>
      <c r="AT143" s="227" t="s">
        <v>126</v>
      </c>
      <c r="AU143" s="227" t="s">
        <v>86</v>
      </c>
      <c r="AY143" s="17" t="s">
        <v>124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84</v>
      </c>
      <c r="BK143" s="228">
        <f>ROUND(I143*H143,2)</f>
        <v>0</v>
      </c>
      <c r="BL143" s="17" t="s">
        <v>130</v>
      </c>
      <c r="BM143" s="227" t="s">
        <v>158</v>
      </c>
    </row>
    <row r="144" s="13" customFormat="1">
      <c r="A144" s="13"/>
      <c r="B144" s="229"/>
      <c r="C144" s="230"/>
      <c r="D144" s="231" t="s">
        <v>132</v>
      </c>
      <c r="E144" s="232" t="s">
        <v>1</v>
      </c>
      <c r="F144" s="233" t="s">
        <v>159</v>
      </c>
      <c r="G144" s="230"/>
      <c r="H144" s="234">
        <v>180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132</v>
      </c>
      <c r="AU144" s="240" t="s">
        <v>86</v>
      </c>
      <c r="AV144" s="13" t="s">
        <v>86</v>
      </c>
      <c r="AW144" s="13" t="s">
        <v>32</v>
      </c>
      <c r="AX144" s="13" t="s">
        <v>84</v>
      </c>
      <c r="AY144" s="240" t="s">
        <v>124</v>
      </c>
    </row>
    <row r="145" s="2" customFormat="1" ht="24.15" customHeight="1">
      <c r="A145" s="38"/>
      <c r="B145" s="39"/>
      <c r="C145" s="215" t="s">
        <v>160</v>
      </c>
      <c r="D145" s="215" t="s">
        <v>126</v>
      </c>
      <c r="E145" s="216" t="s">
        <v>161</v>
      </c>
      <c r="F145" s="217" t="s">
        <v>162</v>
      </c>
      <c r="G145" s="218" t="s">
        <v>163</v>
      </c>
      <c r="H145" s="219">
        <v>90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41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130</v>
      </c>
      <c r="AT145" s="227" t="s">
        <v>126</v>
      </c>
      <c r="AU145" s="227" t="s">
        <v>86</v>
      </c>
      <c r="AY145" s="17" t="s">
        <v>124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84</v>
      </c>
      <c r="BK145" s="228">
        <f>ROUND(I145*H145,2)</f>
        <v>0</v>
      </c>
      <c r="BL145" s="17" t="s">
        <v>130</v>
      </c>
      <c r="BM145" s="227" t="s">
        <v>164</v>
      </c>
    </row>
    <row r="146" s="13" customFormat="1">
      <c r="A146" s="13"/>
      <c r="B146" s="229"/>
      <c r="C146" s="230"/>
      <c r="D146" s="231" t="s">
        <v>132</v>
      </c>
      <c r="E146" s="232" t="s">
        <v>1</v>
      </c>
      <c r="F146" s="233" t="s">
        <v>165</v>
      </c>
      <c r="G146" s="230"/>
      <c r="H146" s="234">
        <v>90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132</v>
      </c>
      <c r="AU146" s="240" t="s">
        <v>86</v>
      </c>
      <c r="AV146" s="13" t="s">
        <v>86</v>
      </c>
      <c r="AW146" s="13" t="s">
        <v>32</v>
      </c>
      <c r="AX146" s="13" t="s">
        <v>84</v>
      </c>
      <c r="AY146" s="240" t="s">
        <v>124</v>
      </c>
    </row>
    <row r="147" s="2" customFormat="1" ht="24.15" customHeight="1">
      <c r="A147" s="38"/>
      <c r="B147" s="39"/>
      <c r="C147" s="215" t="s">
        <v>8</v>
      </c>
      <c r="D147" s="215" t="s">
        <v>126</v>
      </c>
      <c r="E147" s="216" t="s">
        <v>166</v>
      </c>
      <c r="F147" s="217" t="s">
        <v>167</v>
      </c>
      <c r="G147" s="218" t="s">
        <v>168</v>
      </c>
      <c r="H147" s="219">
        <v>12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41</v>
      </c>
      <c r="O147" s="91"/>
      <c r="P147" s="225">
        <f>O147*H147</f>
        <v>0</v>
      </c>
      <c r="Q147" s="225">
        <v>0.00064999999999999997</v>
      </c>
      <c r="R147" s="225">
        <f>Q147*H147</f>
        <v>0.0077999999999999996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130</v>
      </c>
      <c r="AT147" s="227" t="s">
        <v>126</v>
      </c>
      <c r="AU147" s="227" t="s">
        <v>86</v>
      </c>
      <c r="AY147" s="17" t="s">
        <v>124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84</v>
      </c>
      <c r="BK147" s="228">
        <f>ROUND(I147*H147,2)</f>
        <v>0</v>
      </c>
      <c r="BL147" s="17" t="s">
        <v>130</v>
      </c>
      <c r="BM147" s="227" t="s">
        <v>169</v>
      </c>
    </row>
    <row r="148" s="13" customFormat="1">
      <c r="A148" s="13"/>
      <c r="B148" s="229"/>
      <c r="C148" s="230"/>
      <c r="D148" s="231" t="s">
        <v>132</v>
      </c>
      <c r="E148" s="232" t="s">
        <v>1</v>
      </c>
      <c r="F148" s="233" t="s">
        <v>148</v>
      </c>
      <c r="G148" s="230"/>
      <c r="H148" s="234">
        <v>12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132</v>
      </c>
      <c r="AU148" s="240" t="s">
        <v>86</v>
      </c>
      <c r="AV148" s="13" t="s">
        <v>86</v>
      </c>
      <c r="AW148" s="13" t="s">
        <v>32</v>
      </c>
      <c r="AX148" s="13" t="s">
        <v>84</v>
      </c>
      <c r="AY148" s="240" t="s">
        <v>124</v>
      </c>
    </row>
    <row r="149" s="2" customFormat="1" ht="24.15" customHeight="1">
      <c r="A149" s="38"/>
      <c r="B149" s="39"/>
      <c r="C149" s="215" t="s">
        <v>170</v>
      </c>
      <c r="D149" s="215" t="s">
        <v>126</v>
      </c>
      <c r="E149" s="216" t="s">
        <v>171</v>
      </c>
      <c r="F149" s="217" t="s">
        <v>172</v>
      </c>
      <c r="G149" s="218" t="s">
        <v>168</v>
      </c>
      <c r="H149" s="219">
        <v>12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130</v>
      </c>
      <c r="AT149" s="227" t="s">
        <v>126</v>
      </c>
      <c r="AU149" s="227" t="s">
        <v>86</v>
      </c>
      <c r="AY149" s="17" t="s">
        <v>124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84</v>
      </c>
      <c r="BK149" s="228">
        <f>ROUND(I149*H149,2)</f>
        <v>0</v>
      </c>
      <c r="BL149" s="17" t="s">
        <v>130</v>
      </c>
      <c r="BM149" s="227" t="s">
        <v>173</v>
      </c>
    </row>
    <row r="150" s="13" customFormat="1">
      <c r="A150" s="13"/>
      <c r="B150" s="229"/>
      <c r="C150" s="230"/>
      <c r="D150" s="231" t="s">
        <v>132</v>
      </c>
      <c r="E150" s="232" t="s">
        <v>1</v>
      </c>
      <c r="F150" s="233" t="s">
        <v>148</v>
      </c>
      <c r="G150" s="230"/>
      <c r="H150" s="234">
        <v>12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132</v>
      </c>
      <c r="AU150" s="240" t="s">
        <v>86</v>
      </c>
      <c r="AV150" s="13" t="s">
        <v>86</v>
      </c>
      <c r="AW150" s="13" t="s">
        <v>32</v>
      </c>
      <c r="AX150" s="13" t="s">
        <v>84</v>
      </c>
      <c r="AY150" s="240" t="s">
        <v>124</v>
      </c>
    </row>
    <row r="151" s="2" customFormat="1" ht="24.15" customHeight="1">
      <c r="A151" s="38"/>
      <c r="B151" s="39"/>
      <c r="C151" s="215" t="s">
        <v>174</v>
      </c>
      <c r="D151" s="215" t="s">
        <v>126</v>
      </c>
      <c r="E151" s="216" t="s">
        <v>175</v>
      </c>
      <c r="F151" s="217" t="s">
        <v>176</v>
      </c>
      <c r="G151" s="218" t="s">
        <v>129</v>
      </c>
      <c r="H151" s="219">
        <v>72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0.00064000000000000005</v>
      </c>
      <c r="R151" s="225">
        <f>Q151*H151</f>
        <v>0.046080000000000003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130</v>
      </c>
      <c r="AT151" s="227" t="s">
        <v>126</v>
      </c>
      <c r="AU151" s="227" t="s">
        <v>86</v>
      </c>
      <c r="AY151" s="17" t="s">
        <v>124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130</v>
      </c>
      <c r="BM151" s="227" t="s">
        <v>177</v>
      </c>
    </row>
    <row r="152" s="13" customFormat="1">
      <c r="A152" s="13"/>
      <c r="B152" s="229"/>
      <c r="C152" s="230"/>
      <c r="D152" s="231" t="s">
        <v>132</v>
      </c>
      <c r="E152" s="232" t="s">
        <v>1</v>
      </c>
      <c r="F152" s="233" t="s">
        <v>178</v>
      </c>
      <c r="G152" s="230"/>
      <c r="H152" s="234">
        <v>72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132</v>
      </c>
      <c r="AU152" s="240" t="s">
        <v>86</v>
      </c>
      <c r="AV152" s="13" t="s">
        <v>86</v>
      </c>
      <c r="AW152" s="13" t="s">
        <v>32</v>
      </c>
      <c r="AX152" s="13" t="s">
        <v>84</v>
      </c>
      <c r="AY152" s="240" t="s">
        <v>124</v>
      </c>
    </row>
    <row r="153" s="2" customFormat="1" ht="24.15" customHeight="1">
      <c r="A153" s="38"/>
      <c r="B153" s="39"/>
      <c r="C153" s="215" t="s">
        <v>179</v>
      </c>
      <c r="D153" s="215" t="s">
        <v>126</v>
      </c>
      <c r="E153" s="216" t="s">
        <v>180</v>
      </c>
      <c r="F153" s="217" t="s">
        <v>181</v>
      </c>
      <c r="G153" s="218" t="s">
        <v>129</v>
      </c>
      <c r="H153" s="219">
        <v>72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130</v>
      </c>
      <c r="AT153" s="227" t="s">
        <v>126</v>
      </c>
      <c r="AU153" s="227" t="s">
        <v>86</v>
      </c>
      <c r="AY153" s="17" t="s">
        <v>124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130</v>
      </c>
      <c r="BM153" s="227" t="s">
        <v>182</v>
      </c>
    </row>
    <row r="154" s="13" customFormat="1">
      <c r="A154" s="13"/>
      <c r="B154" s="229"/>
      <c r="C154" s="230"/>
      <c r="D154" s="231" t="s">
        <v>132</v>
      </c>
      <c r="E154" s="232" t="s">
        <v>1</v>
      </c>
      <c r="F154" s="233" t="s">
        <v>178</v>
      </c>
      <c r="G154" s="230"/>
      <c r="H154" s="234">
        <v>72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132</v>
      </c>
      <c r="AU154" s="240" t="s">
        <v>86</v>
      </c>
      <c r="AV154" s="13" t="s">
        <v>86</v>
      </c>
      <c r="AW154" s="13" t="s">
        <v>32</v>
      </c>
      <c r="AX154" s="13" t="s">
        <v>84</v>
      </c>
      <c r="AY154" s="240" t="s">
        <v>124</v>
      </c>
    </row>
    <row r="155" s="2" customFormat="1" ht="24.15" customHeight="1">
      <c r="A155" s="38"/>
      <c r="B155" s="39"/>
      <c r="C155" s="215" t="s">
        <v>183</v>
      </c>
      <c r="D155" s="215" t="s">
        <v>126</v>
      </c>
      <c r="E155" s="216" t="s">
        <v>184</v>
      </c>
      <c r="F155" s="217" t="s">
        <v>185</v>
      </c>
      <c r="G155" s="218" t="s">
        <v>151</v>
      </c>
      <c r="H155" s="219">
        <v>244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0.00010000000000000001</v>
      </c>
      <c r="R155" s="225">
        <f>Q155*H155</f>
        <v>0.024400000000000002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130</v>
      </c>
      <c r="AT155" s="227" t="s">
        <v>126</v>
      </c>
      <c r="AU155" s="227" t="s">
        <v>86</v>
      </c>
      <c r="AY155" s="17" t="s">
        <v>124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84</v>
      </c>
      <c r="BK155" s="228">
        <f>ROUND(I155*H155,2)</f>
        <v>0</v>
      </c>
      <c r="BL155" s="17" t="s">
        <v>130</v>
      </c>
      <c r="BM155" s="227" t="s">
        <v>186</v>
      </c>
    </row>
    <row r="156" s="13" customFormat="1">
      <c r="A156" s="13"/>
      <c r="B156" s="229"/>
      <c r="C156" s="230"/>
      <c r="D156" s="231" t="s">
        <v>132</v>
      </c>
      <c r="E156" s="232" t="s">
        <v>1</v>
      </c>
      <c r="F156" s="233" t="s">
        <v>187</v>
      </c>
      <c r="G156" s="230"/>
      <c r="H156" s="234">
        <v>244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132</v>
      </c>
      <c r="AU156" s="240" t="s">
        <v>86</v>
      </c>
      <c r="AV156" s="13" t="s">
        <v>86</v>
      </c>
      <c r="AW156" s="13" t="s">
        <v>32</v>
      </c>
      <c r="AX156" s="13" t="s">
        <v>84</v>
      </c>
      <c r="AY156" s="240" t="s">
        <v>124</v>
      </c>
    </row>
    <row r="157" s="2" customFormat="1" ht="24.15" customHeight="1">
      <c r="A157" s="38"/>
      <c r="B157" s="39"/>
      <c r="C157" s="215" t="s">
        <v>188</v>
      </c>
      <c r="D157" s="215" t="s">
        <v>126</v>
      </c>
      <c r="E157" s="216" t="s">
        <v>189</v>
      </c>
      <c r="F157" s="217" t="s">
        <v>190</v>
      </c>
      <c r="G157" s="218" t="s">
        <v>151</v>
      </c>
      <c r="H157" s="219">
        <v>244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130</v>
      </c>
      <c r="AT157" s="227" t="s">
        <v>126</v>
      </c>
      <c r="AU157" s="227" t="s">
        <v>86</v>
      </c>
      <c r="AY157" s="17" t="s">
        <v>124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130</v>
      </c>
      <c r="BM157" s="227" t="s">
        <v>191</v>
      </c>
    </row>
    <row r="158" s="13" customFormat="1">
      <c r="A158" s="13"/>
      <c r="B158" s="229"/>
      <c r="C158" s="230"/>
      <c r="D158" s="231" t="s">
        <v>132</v>
      </c>
      <c r="E158" s="232" t="s">
        <v>1</v>
      </c>
      <c r="F158" s="233" t="s">
        <v>187</v>
      </c>
      <c r="G158" s="230"/>
      <c r="H158" s="234">
        <v>244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132</v>
      </c>
      <c r="AU158" s="240" t="s">
        <v>86</v>
      </c>
      <c r="AV158" s="13" t="s">
        <v>86</v>
      </c>
      <c r="AW158" s="13" t="s">
        <v>32</v>
      </c>
      <c r="AX158" s="13" t="s">
        <v>84</v>
      </c>
      <c r="AY158" s="240" t="s">
        <v>124</v>
      </c>
    </row>
    <row r="159" s="2" customFormat="1" ht="24.15" customHeight="1">
      <c r="A159" s="38"/>
      <c r="B159" s="39"/>
      <c r="C159" s="215" t="s">
        <v>7</v>
      </c>
      <c r="D159" s="215" t="s">
        <v>126</v>
      </c>
      <c r="E159" s="216" t="s">
        <v>192</v>
      </c>
      <c r="F159" s="217" t="s">
        <v>193</v>
      </c>
      <c r="G159" s="218" t="s">
        <v>151</v>
      </c>
      <c r="H159" s="219">
        <v>6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0.00046999999999999999</v>
      </c>
      <c r="R159" s="225">
        <f>Q159*H159</f>
        <v>0.00282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130</v>
      </c>
      <c r="AT159" s="227" t="s">
        <v>126</v>
      </c>
      <c r="AU159" s="227" t="s">
        <v>86</v>
      </c>
      <c r="AY159" s="17" t="s">
        <v>124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84</v>
      </c>
      <c r="BK159" s="228">
        <f>ROUND(I159*H159,2)</f>
        <v>0</v>
      </c>
      <c r="BL159" s="17" t="s">
        <v>130</v>
      </c>
      <c r="BM159" s="227" t="s">
        <v>194</v>
      </c>
    </row>
    <row r="160" s="13" customFormat="1">
      <c r="A160" s="13"/>
      <c r="B160" s="229"/>
      <c r="C160" s="230"/>
      <c r="D160" s="231" t="s">
        <v>132</v>
      </c>
      <c r="E160" s="232" t="s">
        <v>1</v>
      </c>
      <c r="F160" s="233" t="s">
        <v>195</v>
      </c>
      <c r="G160" s="230"/>
      <c r="H160" s="234">
        <v>6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132</v>
      </c>
      <c r="AU160" s="240" t="s">
        <v>86</v>
      </c>
      <c r="AV160" s="13" t="s">
        <v>86</v>
      </c>
      <c r="AW160" s="13" t="s">
        <v>32</v>
      </c>
      <c r="AX160" s="13" t="s">
        <v>84</v>
      </c>
      <c r="AY160" s="240" t="s">
        <v>124</v>
      </c>
    </row>
    <row r="161" s="2" customFormat="1" ht="24.15" customHeight="1">
      <c r="A161" s="38"/>
      <c r="B161" s="39"/>
      <c r="C161" s="215" t="s">
        <v>196</v>
      </c>
      <c r="D161" s="215" t="s">
        <v>126</v>
      </c>
      <c r="E161" s="216" t="s">
        <v>197</v>
      </c>
      <c r="F161" s="217" t="s">
        <v>198</v>
      </c>
      <c r="G161" s="218" t="s">
        <v>151</v>
      </c>
      <c r="H161" s="219">
        <v>6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130</v>
      </c>
      <c r="AT161" s="227" t="s">
        <v>126</v>
      </c>
      <c r="AU161" s="227" t="s">
        <v>86</v>
      </c>
      <c r="AY161" s="17" t="s">
        <v>124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84</v>
      </c>
      <c r="BK161" s="228">
        <f>ROUND(I161*H161,2)</f>
        <v>0</v>
      </c>
      <c r="BL161" s="17" t="s">
        <v>130</v>
      </c>
      <c r="BM161" s="227" t="s">
        <v>199</v>
      </c>
    </row>
    <row r="162" s="13" customFormat="1">
      <c r="A162" s="13"/>
      <c r="B162" s="229"/>
      <c r="C162" s="230"/>
      <c r="D162" s="231" t="s">
        <v>132</v>
      </c>
      <c r="E162" s="232" t="s">
        <v>1</v>
      </c>
      <c r="F162" s="233" t="s">
        <v>195</v>
      </c>
      <c r="G162" s="230"/>
      <c r="H162" s="234">
        <v>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132</v>
      </c>
      <c r="AU162" s="240" t="s">
        <v>86</v>
      </c>
      <c r="AV162" s="13" t="s">
        <v>86</v>
      </c>
      <c r="AW162" s="13" t="s">
        <v>32</v>
      </c>
      <c r="AX162" s="13" t="s">
        <v>84</v>
      </c>
      <c r="AY162" s="240" t="s">
        <v>124</v>
      </c>
    </row>
    <row r="163" s="2" customFormat="1" ht="24.15" customHeight="1">
      <c r="A163" s="38"/>
      <c r="B163" s="39"/>
      <c r="C163" s="215" t="s">
        <v>200</v>
      </c>
      <c r="D163" s="215" t="s">
        <v>126</v>
      </c>
      <c r="E163" s="216" t="s">
        <v>201</v>
      </c>
      <c r="F163" s="217" t="s">
        <v>202</v>
      </c>
      <c r="G163" s="218" t="s">
        <v>129</v>
      </c>
      <c r="H163" s="219">
        <v>1298.4000000000001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130</v>
      </c>
      <c r="AT163" s="227" t="s">
        <v>126</v>
      </c>
      <c r="AU163" s="227" t="s">
        <v>86</v>
      </c>
      <c r="AY163" s="17" t="s">
        <v>124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130</v>
      </c>
      <c r="BM163" s="227" t="s">
        <v>203</v>
      </c>
    </row>
    <row r="164" s="13" customFormat="1">
      <c r="A164" s="13"/>
      <c r="B164" s="229"/>
      <c r="C164" s="230"/>
      <c r="D164" s="231" t="s">
        <v>132</v>
      </c>
      <c r="E164" s="232" t="s">
        <v>1</v>
      </c>
      <c r="F164" s="233" t="s">
        <v>133</v>
      </c>
      <c r="G164" s="230"/>
      <c r="H164" s="234">
        <v>1298.4000000000001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132</v>
      </c>
      <c r="AU164" s="240" t="s">
        <v>86</v>
      </c>
      <c r="AV164" s="13" t="s">
        <v>86</v>
      </c>
      <c r="AW164" s="13" t="s">
        <v>32</v>
      </c>
      <c r="AX164" s="13" t="s">
        <v>84</v>
      </c>
      <c r="AY164" s="240" t="s">
        <v>124</v>
      </c>
    </row>
    <row r="165" s="2" customFormat="1" ht="37.8" customHeight="1">
      <c r="A165" s="38"/>
      <c r="B165" s="39"/>
      <c r="C165" s="215" t="s">
        <v>204</v>
      </c>
      <c r="D165" s="215" t="s">
        <v>126</v>
      </c>
      <c r="E165" s="216" t="s">
        <v>205</v>
      </c>
      <c r="F165" s="217" t="s">
        <v>206</v>
      </c>
      <c r="G165" s="218" t="s">
        <v>207</v>
      </c>
      <c r="H165" s="219">
        <v>154.368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130</v>
      </c>
      <c r="AT165" s="227" t="s">
        <v>126</v>
      </c>
      <c r="AU165" s="227" t="s">
        <v>86</v>
      </c>
      <c r="AY165" s="17" t="s">
        <v>124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130</v>
      </c>
      <c r="BM165" s="227" t="s">
        <v>208</v>
      </c>
    </row>
    <row r="166" s="13" customFormat="1">
      <c r="A166" s="13"/>
      <c r="B166" s="229"/>
      <c r="C166" s="230"/>
      <c r="D166" s="231" t="s">
        <v>132</v>
      </c>
      <c r="E166" s="232" t="s">
        <v>1</v>
      </c>
      <c r="F166" s="233" t="s">
        <v>209</v>
      </c>
      <c r="G166" s="230"/>
      <c r="H166" s="234">
        <v>154.368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132</v>
      </c>
      <c r="AU166" s="240" t="s">
        <v>86</v>
      </c>
      <c r="AV166" s="13" t="s">
        <v>86</v>
      </c>
      <c r="AW166" s="13" t="s">
        <v>32</v>
      </c>
      <c r="AX166" s="13" t="s">
        <v>84</v>
      </c>
      <c r="AY166" s="240" t="s">
        <v>124</v>
      </c>
    </row>
    <row r="167" s="2" customFormat="1" ht="37.8" customHeight="1">
      <c r="A167" s="38"/>
      <c r="B167" s="39"/>
      <c r="C167" s="215" t="s">
        <v>210</v>
      </c>
      <c r="D167" s="215" t="s">
        <v>126</v>
      </c>
      <c r="E167" s="216" t="s">
        <v>211</v>
      </c>
      <c r="F167" s="217" t="s">
        <v>212</v>
      </c>
      <c r="G167" s="218" t="s">
        <v>207</v>
      </c>
      <c r="H167" s="219">
        <v>157.584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130</v>
      </c>
      <c r="AT167" s="227" t="s">
        <v>126</v>
      </c>
      <c r="AU167" s="227" t="s">
        <v>86</v>
      </c>
      <c r="AY167" s="17" t="s">
        <v>124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130</v>
      </c>
      <c r="BM167" s="227" t="s">
        <v>213</v>
      </c>
    </row>
    <row r="168" s="13" customFormat="1">
      <c r="A168" s="13"/>
      <c r="B168" s="229"/>
      <c r="C168" s="230"/>
      <c r="D168" s="231" t="s">
        <v>132</v>
      </c>
      <c r="E168" s="232" t="s">
        <v>1</v>
      </c>
      <c r="F168" s="233" t="s">
        <v>214</v>
      </c>
      <c r="G168" s="230"/>
      <c r="H168" s="234">
        <v>157.584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132</v>
      </c>
      <c r="AU168" s="240" t="s">
        <v>86</v>
      </c>
      <c r="AV168" s="13" t="s">
        <v>86</v>
      </c>
      <c r="AW168" s="13" t="s">
        <v>32</v>
      </c>
      <c r="AX168" s="13" t="s">
        <v>84</v>
      </c>
      <c r="AY168" s="240" t="s">
        <v>124</v>
      </c>
    </row>
    <row r="169" s="2" customFormat="1" ht="24.15" customHeight="1">
      <c r="A169" s="38"/>
      <c r="B169" s="39"/>
      <c r="C169" s="215" t="s">
        <v>215</v>
      </c>
      <c r="D169" s="215" t="s">
        <v>126</v>
      </c>
      <c r="E169" s="216" t="s">
        <v>216</v>
      </c>
      <c r="F169" s="217" t="s">
        <v>217</v>
      </c>
      <c r="G169" s="218" t="s">
        <v>207</v>
      </c>
      <c r="H169" s="219">
        <v>6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41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130</v>
      </c>
      <c r="AT169" s="227" t="s">
        <v>126</v>
      </c>
      <c r="AU169" s="227" t="s">
        <v>86</v>
      </c>
      <c r="AY169" s="17" t="s">
        <v>124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84</v>
      </c>
      <c r="BK169" s="228">
        <f>ROUND(I169*H169,2)</f>
        <v>0</v>
      </c>
      <c r="BL169" s="17" t="s">
        <v>130</v>
      </c>
      <c r="BM169" s="227" t="s">
        <v>218</v>
      </c>
    </row>
    <row r="170" s="2" customFormat="1" ht="24.15" customHeight="1">
      <c r="A170" s="38"/>
      <c r="B170" s="39"/>
      <c r="C170" s="215" t="s">
        <v>219</v>
      </c>
      <c r="D170" s="215" t="s">
        <v>126</v>
      </c>
      <c r="E170" s="216" t="s">
        <v>220</v>
      </c>
      <c r="F170" s="217" t="s">
        <v>221</v>
      </c>
      <c r="G170" s="218" t="s">
        <v>207</v>
      </c>
      <c r="H170" s="219">
        <v>50.543999999999997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130</v>
      </c>
      <c r="AT170" s="227" t="s">
        <v>126</v>
      </c>
      <c r="AU170" s="227" t="s">
        <v>86</v>
      </c>
      <c r="AY170" s="17" t="s">
        <v>124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130</v>
      </c>
      <c r="BM170" s="227" t="s">
        <v>222</v>
      </c>
    </row>
    <row r="171" s="13" customFormat="1">
      <c r="A171" s="13"/>
      <c r="B171" s="229"/>
      <c r="C171" s="230"/>
      <c r="D171" s="231" t="s">
        <v>132</v>
      </c>
      <c r="E171" s="232" t="s">
        <v>1</v>
      </c>
      <c r="F171" s="233" t="s">
        <v>223</v>
      </c>
      <c r="G171" s="230"/>
      <c r="H171" s="234">
        <v>50.543999999999997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132</v>
      </c>
      <c r="AU171" s="240" t="s">
        <v>86</v>
      </c>
      <c r="AV171" s="13" t="s">
        <v>86</v>
      </c>
      <c r="AW171" s="13" t="s">
        <v>32</v>
      </c>
      <c r="AX171" s="13" t="s">
        <v>84</v>
      </c>
      <c r="AY171" s="240" t="s">
        <v>124</v>
      </c>
    </row>
    <row r="172" s="2" customFormat="1" ht="33" customHeight="1">
      <c r="A172" s="38"/>
      <c r="B172" s="39"/>
      <c r="C172" s="215" t="s">
        <v>224</v>
      </c>
      <c r="D172" s="215" t="s">
        <v>126</v>
      </c>
      <c r="E172" s="216" t="s">
        <v>225</v>
      </c>
      <c r="F172" s="217" t="s">
        <v>226</v>
      </c>
      <c r="G172" s="218" t="s">
        <v>207</v>
      </c>
      <c r="H172" s="219">
        <v>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41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130</v>
      </c>
      <c r="AT172" s="227" t="s">
        <v>126</v>
      </c>
      <c r="AU172" s="227" t="s">
        <v>86</v>
      </c>
      <c r="AY172" s="17" t="s">
        <v>124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84</v>
      </c>
      <c r="BK172" s="228">
        <f>ROUND(I172*H172,2)</f>
        <v>0</v>
      </c>
      <c r="BL172" s="17" t="s">
        <v>130</v>
      </c>
      <c r="BM172" s="227" t="s">
        <v>227</v>
      </c>
    </row>
    <row r="173" s="13" customFormat="1">
      <c r="A173" s="13"/>
      <c r="B173" s="229"/>
      <c r="C173" s="230"/>
      <c r="D173" s="231" t="s">
        <v>132</v>
      </c>
      <c r="E173" s="232" t="s">
        <v>1</v>
      </c>
      <c r="F173" s="233" t="s">
        <v>228</v>
      </c>
      <c r="G173" s="230"/>
      <c r="H173" s="234">
        <v>9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132</v>
      </c>
      <c r="AU173" s="240" t="s">
        <v>86</v>
      </c>
      <c r="AV173" s="13" t="s">
        <v>86</v>
      </c>
      <c r="AW173" s="13" t="s">
        <v>32</v>
      </c>
      <c r="AX173" s="13" t="s">
        <v>84</v>
      </c>
      <c r="AY173" s="240" t="s">
        <v>124</v>
      </c>
    </row>
    <row r="174" s="2" customFormat="1" ht="33" customHeight="1">
      <c r="A174" s="38"/>
      <c r="B174" s="39"/>
      <c r="C174" s="215" t="s">
        <v>229</v>
      </c>
      <c r="D174" s="215" t="s">
        <v>126</v>
      </c>
      <c r="E174" s="216" t="s">
        <v>230</v>
      </c>
      <c r="F174" s="217" t="s">
        <v>231</v>
      </c>
      <c r="G174" s="218" t="s">
        <v>207</v>
      </c>
      <c r="H174" s="219">
        <v>38.600000000000001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41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130</v>
      </c>
      <c r="AT174" s="227" t="s">
        <v>126</v>
      </c>
      <c r="AU174" s="227" t="s">
        <v>86</v>
      </c>
      <c r="AY174" s="17" t="s">
        <v>124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84</v>
      </c>
      <c r="BK174" s="228">
        <f>ROUND(I174*H174,2)</f>
        <v>0</v>
      </c>
      <c r="BL174" s="17" t="s">
        <v>130</v>
      </c>
      <c r="BM174" s="227" t="s">
        <v>232</v>
      </c>
    </row>
    <row r="175" s="13" customFormat="1">
      <c r="A175" s="13"/>
      <c r="B175" s="229"/>
      <c r="C175" s="230"/>
      <c r="D175" s="231" t="s">
        <v>132</v>
      </c>
      <c r="E175" s="232" t="s">
        <v>1</v>
      </c>
      <c r="F175" s="233" t="s">
        <v>233</v>
      </c>
      <c r="G175" s="230"/>
      <c r="H175" s="234">
        <v>4.2960000000000003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132</v>
      </c>
      <c r="AU175" s="240" t="s">
        <v>86</v>
      </c>
      <c r="AV175" s="13" t="s">
        <v>86</v>
      </c>
      <c r="AW175" s="13" t="s">
        <v>32</v>
      </c>
      <c r="AX175" s="13" t="s">
        <v>76</v>
      </c>
      <c r="AY175" s="240" t="s">
        <v>124</v>
      </c>
    </row>
    <row r="176" s="13" customFormat="1">
      <c r="A176" s="13"/>
      <c r="B176" s="229"/>
      <c r="C176" s="230"/>
      <c r="D176" s="231" t="s">
        <v>132</v>
      </c>
      <c r="E176" s="232" t="s">
        <v>1</v>
      </c>
      <c r="F176" s="233" t="s">
        <v>234</v>
      </c>
      <c r="G176" s="230"/>
      <c r="H176" s="234">
        <v>34.304000000000002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132</v>
      </c>
      <c r="AU176" s="240" t="s">
        <v>86</v>
      </c>
      <c r="AV176" s="13" t="s">
        <v>86</v>
      </c>
      <c r="AW176" s="13" t="s">
        <v>32</v>
      </c>
      <c r="AX176" s="13" t="s">
        <v>76</v>
      </c>
      <c r="AY176" s="240" t="s">
        <v>124</v>
      </c>
    </row>
    <row r="177" s="14" customFormat="1">
      <c r="A177" s="14"/>
      <c r="B177" s="241"/>
      <c r="C177" s="242"/>
      <c r="D177" s="231" t="s">
        <v>132</v>
      </c>
      <c r="E177" s="243" t="s">
        <v>1</v>
      </c>
      <c r="F177" s="244" t="s">
        <v>235</v>
      </c>
      <c r="G177" s="242"/>
      <c r="H177" s="245">
        <v>38.600000000000001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132</v>
      </c>
      <c r="AU177" s="251" t="s">
        <v>86</v>
      </c>
      <c r="AV177" s="14" t="s">
        <v>130</v>
      </c>
      <c r="AW177" s="14" t="s">
        <v>32</v>
      </c>
      <c r="AX177" s="14" t="s">
        <v>84</v>
      </c>
      <c r="AY177" s="251" t="s">
        <v>124</v>
      </c>
    </row>
    <row r="178" s="2" customFormat="1" ht="33" customHeight="1">
      <c r="A178" s="38"/>
      <c r="B178" s="39"/>
      <c r="C178" s="215" t="s">
        <v>236</v>
      </c>
      <c r="D178" s="215" t="s">
        <v>126</v>
      </c>
      <c r="E178" s="216" t="s">
        <v>237</v>
      </c>
      <c r="F178" s="217" t="s">
        <v>238</v>
      </c>
      <c r="G178" s="218" t="s">
        <v>207</v>
      </c>
      <c r="H178" s="219">
        <v>151.12799999999999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41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130</v>
      </c>
      <c r="AT178" s="227" t="s">
        <v>126</v>
      </c>
      <c r="AU178" s="227" t="s">
        <v>86</v>
      </c>
      <c r="AY178" s="17" t="s">
        <v>124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84</v>
      </c>
      <c r="BK178" s="228">
        <f>ROUND(I178*H178,2)</f>
        <v>0</v>
      </c>
      <c r="BL178" s="17" t="s">
        <v>130</v>
      </c>
      <c r="BM178" s="227" t="s">
        <v>239</v>
      </c>
    </row>
    <row r="179" s="13" customFormat="1">
      <c r="A179" s="13"/>
      <c r="B179" s="229"/>
      <c r="C179" s="230"/>
      <c r="D179" s="231" t="s">
        <v>132</v>
      </c>
      <c r="E179" s="232" t="s">
        <v>1</v>
      </c>
      <c r="F179" s="233" t="s">
        <v>240</v>
      </c>
      <c r="G179" s="230"/>
      <c r="H179" s="234">
        <v>9.5999999999999996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132</v>
      </c>
      <c r="AU179" s="240" t="s">
        <v>86</v>
      </c>
      <c r="AV179" s="13" t="s">
        <v>86</v>
      </c>
      <c r="AW179" s="13" t="s">
        <v>32</v>
      </c>
      <c r="AX179" s="13" t="s">
        <v>76</v>
      </c>
      <c r="AY179" s="240" t="s">
        <v>124</v>
      </c>
    </row>
    <row r="180" s="13" customFormat="1">
      <c r="A180" s="13"/>
      <c r="B180" s="229"/>
      <c r="C180" s="230"/>
      <c r="D180" s="231" t="s">
        <v>132</v>
      </c>
      <c r="E180" s="232" t="s">
        <v>1</v>
      </c>
      <c r="F180" s="233" t="s">
        <v>241</v>
      </c>
      <c r="G180" s="230"/>
      <c r="H180" s="234">
        <v>12.888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132</v>
      </c>
      <c r="AU180" s="240" t="s">
        <v>86</v>
      </c>
      <c r="AV180" s="13" t="s">
        <v>86</v>
      </c>
      <c r="AW180" s="13" t="s">
        <v>32</v>
      </c>
      <c r="AX180" s="13" t="s">
        <v>76</v>
      </c>
      <c r="AY180" s="240" t="s">
        <v>124</v>
      </c>
    </row>
    <row r="181" s="13" customFormat="1">
      <c r="A181" s="13"/>
      <c r="B181" s="229"/>
      <c r="C181" s="230"/>
      <c r="D181" s="231" t="s">
        <v>132</v>
      </c>
      <c r="E181" s="232" t="s">
        <v>1</v>
      </c>
      <c r="F181" s="233" t="s">
        <v>242</v>
      </c>
      <c r="G181" s="230"/>
      <c r="H181" s="234">
        <v>128.63999999999999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132</v>
      </c>
      <c r="AU181" s="240" t="s">
        <v>86</v>
      </c>
      <c r="AV181" s="13" t="s">
        <v>86</v>
      </c>
      <c r="AW181" s="13" t="s">
        <v>32</v>
      </c>
      <c r="AX181" s="13" t="s">
        <v>76</v>
      </c>
      <c r="AY181" s="240" t="s">
        <v>124</v>
      </c>
    </row>
    <row r="182" s="14" customFormat="1">
      <c r="A182" s="14"/>
      <c r="B182" s="241"/>
      <c r="C182" s="242"/>
      <c r="D182" s="231" t="s">
        <v>132</v>
      </c>
      <c r="E182" s="243" t="s">
        <v>1</v>
      </c>
      <c r="F182" s="244" t="s">
        <v>235</v>
      </c>
      <c r="G182" s="242"/>
      <c r="H182" s="245">
        <v>151.12799999999999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132</v>
      </c>
      <c r="AU182" s="251" t="s">
        <v>86</v>
      </c>
      <c r="AV182" s="14" t="s">
        <v>130</v>
      </c>
      <c r="AW182" s="14" t="s">
        <v>32</v>
      </c>
      <c r="AX182" s="14" t="s">
        <v>84</v>
      </c>
      <c r="AY182" s="251" t="s">
        <v>124</v>
      </c>
    </row>
    <row r="183" s="2" customFormat="1" ht="37.8" customHeight="1">
      <c r="A183" s="38"/>
      <c r="B183" s="39"/>
      <c r="C183" s="215" t="s">
        <v>243</v>
      </c>
      <c r="D183" s="215" t="s">
        <v>126</v>
      </c>
      <c r="E183" s="216" t="s">
        <v>244</v>
      </c>
      <c r="F183" s="217" t="s">
        <v>245</v>
      </c>
      <c r="G183" s="218" t="s">
        <v>207</v>
      </c>
      <c r="H183" s="219">
        <v>506.72000000000003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130</v>
      </c>
      <c r="AT183" s="227" t="s">
        <v>126</v>
      </c>
      <c r="AU183" s="227" t="s">
        <v>86</v>
      </c>
      <c r="AY183" s="17" t="s">
        <v>124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84</v>
      </c>
      <c r="BK183" s="228">
        <f>ROUND(I183*H183,2)</f>
        <v>0</v>
      </c>
      <c r="BL183" s="17" t="s">
        <v>130</v>
      </c>
      <c r="BM183" s="227" t="s">
        <v>246</v>
      </c>
    </row>
    <row r="184" s="13" customFormat="1">
      <c r="A184" s="13"/>
      <c r="B184" s="229"/>
      <c r="C184" s="230"/>
      <c r="D184" s="231" t="s">
        <v>132</v>
      </c>
      <c r="E184" s="232" t="s">
        <v>1</v>
      </c>
      <c r="F184" s="233" t="s">
        <v>247</v>
      </c>
      <c r="G184" s="230"/>
      <c r="H184" s="234">
        <v>177.59999999999999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132</v>
      </c>
      <c r="AU184" s="240" t="s">
        <v>86</v>
      </c>
      <c r="AV184" s="13" t="s">
        <v>86</v>
      </c>
      <c r="AW184" s="13" t="s">
        <v>32</v>
      </c>
      <c r="AX184" s="13" t="s">
        <v>76</v>
      </c>
      <c r="AY184" s="240" t="s">
        <v>124</v>
      </c>
    </row>
    <row r="185" s="13" customFormat="1">
      <c r="A185" s="13"/>
      <c r="B185" s="229"/>
      <c r="C185" s="230"/>
      <c r="D185" s="231" t="s">
        <v>132</v>
      </c>
      <c r="E185" s="232" t="s">
        <v>1</v>
      </c>
      <c r="F185" s="233" t="s">
        <v>248</v>
      </c>
      <c r="G185" s="230"/>
      <c r="H185" s="234">
        <v>42.880000000000003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132</v>
      </c>
      <c r="AU185" s="240" t="s">
        <v>86</v>
      </c>
      <c r="AV185" s="13" t="s">
        <v>86</v>
      </c>
      <c r="AW185" s="13" t="s">
        <v>32</v>
      </c>
      <c r="AX185" s="13" t="s">
        <v>76</v>
      </c>
      <c r="AY185" s="240" t="s">
        <v>124</v>
      </c>
    </row>
    <row r="186" s="13" customFormat="1">
      <c r="A186" s="13"/>
      <c r="B186" s="229"/>
      <c r="C186" s="230"/>
      <c r="D186" s="231" t="s">
        <v>132</v>
      </c>
      <c r="E186" s="232" t="s">
        <v>1</v>
      </c>
      <c r="F186" s="233" t="s">
        <v>249</v>
      </c>
      <c r="G186" s="230"/>
      <c r="H186" s="234">
        <v>32.759999999999998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132</v>
      </c>
      <c r="AU186" s="240" t="s">
        <v>86</v>
      </c>
      <c r="AV186" s="13" t="s">
        <v>86</v>
      </c>
      <c r="AW186" s="13" t="s">
        <v>32</v>
      </c>
      <c r="AX186" s="13" t="s">
        <v>76</v>
      </c>
      <c r="AY186" s="240" t="s">
        <v>124</v>
      </c>
    </row>
    <row r="187" s="15" customFormat="1">
      <c r="A187" s="15"/>
      <c r="B187" s="252"/>
      <c r="C187" s="253"/>
      <c r="D187" s="231" t="s">
        <v>132</v>
      </c>
      <c r="E187" s="254" t="s">
        <v>1</v>
      </c>
      <c r="F187" s="255" t="s">
        <v>250</v>
      </c>
      <c r="G187" s="253"/>
      <c r="H187" s="256">
        <v>253.23999999999998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132</v>
      </c>
      <c r="AU187" s="262" t="s">
        <v>86</v>
      </c>
      <c r="AV187" s="15" t="s">
        <v>251</v>
      </c>
      <c r="AW187" s="15" t="s">
        <v>32</v>
      </c>
      <c r="AX187" s="15" t="s">
        <v>76</v>
      </c>
      <c r="AY187" s="262" t="s">
        <v>124</v>
      </c>
    </row>
    <row r="188" s="13" customFormat="1">
      <c r="A188" s="13"/>
      <c r="B188" s="229"/>
      <c r="C188" s="230"/>
      <c r="D188" s="231" t="s">
        <v>132</v>
      </c>
      <c r="E188" s="232" t="s">
        <v>1</v>
      </c>
      <c r="F188" s="233" t="s">
        <v>252</v>
      </c>
      <c r="G188" s="230"/>
      <c r="H188" s="234">
        <v>253.47999999999999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132</v>
      </c>
      <c r="AU188" s="240" t="s">
        <v>86</v>
      </c>
      <c r="AV188" s="13" t="s">
        <v>86</v>
      </c>
      <c r="AW188" s="13" t="s">
        <v>32</v>
      </c>
      <c r="AX188" s="13" t="s">
        <v>76</v>
      </c>
      <c r="AY188" s="240" t="s">
        <v>124</v>
      </c>
    </row>
    <row r="189" s="14" customFormat="1">
      <c r="A189" s="14"/>
      <c r="B189" s="241"/>
      <c r="C189" s="242"/>
      <c r="D189" s="231" t="s">
        <v>132</v>
      </c>
      <c r="E189" s="243" t="s">
        <v>1</v>
      </c>
      <c r="F189" s="244" t="s">
        <v>235</v>
      </c>
      <c r="G189" s="242"/>
      <c r="H189" s="245">
        <v>506.71999999999997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132</v>
      </c>
      <c r="AU189" s="251" t="s">
        <v>86</v>
      </c>
      <c r="AV189" s="14" t="s">
        <v>130</v>
      </c>
      <c r="AW189" s="14" t="s">
        <v>32</v>
      </c>
      <c r="AX189" s="14" t="s">
        <v>84</v>
      </c>
      <c r="AY189" s="251" t="s">
        <v>124</v>
      </c>
    </row>
    <row r="190" s="2" customFormat="1" ht="37.8" customHeight="1">
      <c r="A190" s="38"/>
      <c r="B190" s="39"/>
      <c r="C190" s="215" t="s">
        <v>253</v>
      </c>
      <c r="D190" s="215" t="s">
        <v>126</v>
      </c>
      <c r="E190" s="216" t="s">
        <v>254</v>
      </c>
      <c r="F190" s="217" t="s">
        <v>255</v>
      </c>
      <c r="G190" s="218" t="s">
        <v>207</v>
      </c>
      <c r="H190" s="219">
        <v>186.37600000000001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130</v>
      </c>
      <c r="AT190" s="227" t="s">
        <v>126</v>
      </c>
      <c r="AU190" s="227" t="s">
        <v>86</v>
      </c>
      <c r="AY190" s="17" t="s">
        <v>124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84</v>
      </c>
      <c r="BK190" s="228">
        <f>ROUND(I190*H190,2)</f>
        <v>0</v>
      </c>
      <c r="BL190" s="17" t="s">
        <v>130</v>
      </c>
      <c r="BM190" s="227" t="s">
        <v>256</v>
      </c>
    </row>
    <row r="191" s="13" customFormat="1">
      <c r="A191" s="13"/>
      <c r="B191" s="229"/>
      <c r="C191" s="230"/>
      <c r="D191" s="231" t="s">
        <v>132</v>
      </c>
      <c r="E191" s="232" t="s">
        <v>1</v>
      </c>
      <c r="F191" s="233" t="s">
        <v>240</v>
      </c>
      <c r="G191" s="230"/>
      <c r="H191" s="234">
        <v>9.5999999999999996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132</v>
      </c>
      <c r="AU191" s="240" t="s">
        <v>86</v>
      </c>
      <c r="AV191" s="13" t="s">
        <v>86</v>
      </c>
      <c r="AW191" s="13" t="s">
        <v>32</v>
      </c>
      <c r="AX191" s="13" t="s">
        <v>76</v>
      </c>
      <c r="AY191" s="240" t="s">
        <v>124</v>
      </c>
    </row>
    <row r="192" s="13" customFormat="1">
      <c r="A192" s="13"/>
      <c r="B192" s="229"/>
      <c r="C192" s="230"/>
      <c r="D192" s="231" t="s">
        <v>132</v>
      </c>
      <c r="E192" s="232" t="s">
        <v>1</v>
      </c>
      <c r="F192" s="233" t="s">
        <v>241</v>
      </c>
      <c r="G192" s="230"/>
      <c r="H192" s="234">
        <v>12.888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132</v>
      </c>
      <c r="AU192" s="240" t="s">
        <v>86</v>
      </c>
      <c r="AV192" s="13" t="s">
        <v>86</v>
      </c>
      <c r="AW192" s="13" t="s">
        <v>32</v>
      </c>
      <c r="AX192" s="13" t="s">
        <v>76</v>
      </c>
      <c r="AY192" s="240" t="s">
        <v>124</v>
      </c>
    </row>
    <row r="193" s="13" customFormat="1">
      <c r="A193" s="13"/>
      <c r="B193" s="229"/>
      <c r="C193" s="230"/>
      <c r="D193" s="231" t="s">
        <v>132</v>
      </c>
      <c r="E193" s="232" t="s">
        <v>1</v>
      </c>
      <c r="F193" s="233" t="s">
        <v>242</v>
      </c>
      <c r="G193" s="230"/>
      <c r="H193" s="234">
        <v>128.63999999999999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132</v>
      </c>
      <c r="AU193" s="240" t="s">
        <v>86</v>
      </c>
      <c r="AV193" s="13" t="s">
        <v>86</v>
      </c>
      <c r="AW193" s="13" t="s">
        <v>32</v>
      </c>
      <c r="AX193" s="13" t="s">
        <v>76</v>
      </c>
      <c r="AY193" s="240" t="s">
        <v>124</v>
      </c>
    </row>
    <row r="194" s="13" customFormat="1">
      <c r="A194" s="13"/>
      <c r="B194" s="229"/>
      <c r="C194" s="230"/>
      <c r="D194" s="231" t="s">
        <v>132</v>
      </c>
      <c r="E194" s="232" t="s">
        <v>1</v>
      </c>
      <c r="F194" s="233" t="s">
        <v>233</v>
      </c>
      <c r="G194" s="230"/>
      <c r="H194" s="234">
        <v>4.2960000000000003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132</v>
      </c>
      <c r="AU194" s="240" t="s">
        <v>86</v>
      </c>
      <c r="AV194" s="13" t="s">
        <v>86</v>
      </c>
      <c r="AW194" s="13" t="s">
        <v>32</v>
      </c>
      <c r="AX194" s="13" t="s">
        <v>76</v>
      </c>
      <c r="AY194" s="240" t="s">
        <v>124</v>
      </c>
    </row>
    <row r="195" s="13" customFormat="1">
      <c r="A195" s="13"/>
      <c r="B195" s="229"/>
      <c r="C195" s="230"/>
      <c r="D195" s="231" t="s">
        <v>132</v>
      </c>
      <c r="E195" s="232" t="s">
        <v>1</v>
      </c>
      <c r="F195" s="233" t="s">
        <v>234</v>
      </c>
      <c r="G195" s="230"/>
      <c r="H195" s="234">
        <v>34.304000000000002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132</v>
      </c>
      <c r="AU195" s="240" t="s">
        <v>86</v>
      </c>
      <c r="AV195" s="13" t="s">
        <v>86</v>
      </c>
      <c r="AW195" s="13" t="s">
        <v>32</v>
      </c>
      <c r="AX195" s="13" t="s">
        <v>76</v>
      </c>
      <c r="AY195" s="240" t="s">
        <v>124</v>
      </c>
    </row>
    <row r="196" s="13" customFormat="1">
      <c r="A196" s="13"/>
      <c r="B196" s="229"/>
      <c r="C196" s="230"/>
      <c r="D196" s="231" t="s">
        <v>132</v>
      </c>
      <c r="E196" s="232" t="s">
        <v>1</v>
      </c>
      <c r="F196" s="233" t="s">
        <v>228</v>
      </c>
      <c r="G196" s="230"/>
      <c r="H196" s="234">
        <v>9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132</v>
      </c>
      <c r="AU196" s="240" t="s">
        <v>86</v>
      </c>
      <c r="AV196" s="13" t="s">
        <v>86</v>
      </c>
      <c r="AW196" s="13" t="s">
        <v>32</v>
      </c>
      <c r="AX196" s="13" t="s">
        <v>76</v>
      </c>
      <c r="AY196" s="240" t="s">
        <v>124</v>
      </c>
    </row>
    <row r="197" s="13" customFormat="1">
      <c r="A197" s="13"/>
      <c r="B197" s="229"/>
      <c r="C197" s="230"/>
      <c r="D197" s="231" t="s">
        <v>132</v>
      </c>
      <c r="E197" s="232" t="s">
        <v>1</v>
      </c>
      <c r="F197" s="233" t="s">
        <v>223</v>
      </c>
      <c r="G197" s="230"/>
      <c r="H197" s="234">
        <v>50.543999999999997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132</v>
      </c>
      <c r="AU197" s="240" t="s">
        <v>86</v>
      </c>
      <c r="AV197" s="13" t="s">
        <v>86</v>
      </c>
      <c r="AW197" s="13" t="s">
        <v>32</v>
      </c>
      <c r="AX197" s="13" t="s">
        <v>76</v>
      </c>
      <c r="AY197" s="240" t="s">
        <v>124</v>
      </c>
    </row>
    <row r="198" s="13" customFormat="1">
      <c r="A198" s="13"/>
      <c r="B198" s="229"/>
      <c r="C198" s="230"/>
      <c r="D198" s="231" t="s">
        <v>132</v>
      </c>
      <c r="E198" s="232" t="s">
        <v>1</v>
      </c>
      <c r="F198" s="233" t="s">
        <v>214</v>
      </c>
      <c r="G198" s="230"/>
      <c r="H198" s="234">
        <v>157.584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132</v>
      </c>
      <c r="AU198" s="240" t="s">
        <v>86</v>
      </c>
      <c r="AV198" s="13" t="s">
        <v>86</v>
      </c>
      <c r="AW198" s="13" t="s">
        <v>32</v>
      </c>
      <c r="AX198" s="13" t="s">
        <v>76</v>
      </c>
      <c r="AY198" s="240" t="s">
        <v>124</v>
      </c>
    </row>
    <row r="199" s="15" customFormat="1">
      <c r="A199" s="15"/>
      <c r="B199" s="252"/>
      <c r="C199" s="253"/>
      <c r="D199" s="231" t="s">
        <v>132</v>
      </c>
      <c r="E199" s="254" t="s">
        <v>1</v>
      </c>
      <c r="F199" s="255" t="s">
        <v>250</v>
      </c>
      <c r="G199" s="253"/>
      <c r="H199" s="256">
        <v>406.85599999999999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2" t="s">
        <v>132</v>
      </c>
      <c r="AU199" s="262" t="s">
        <v>86</v>
      </c>
      <c r="AV199" s="15" t="s">
        <v>251</v>
      </c>
      <c r="AW199" s="15" t="s">
        <v>32</v>
      </c>
      <c r="AX199" s="15" t="s">
        <v>76</v>
      </c>
      <c r="AY199" s="262" t="s">
        <v>124</v>
      </c>
    </row>
    <row r="200" s="13" customFormat="1">
      <c r="A200" s="13"/>
      <c r="B200" s="229"/>
      <c r="C200" s="230"/>
      <c r="D200" s="231" t="s">
        <v>132</v>
      </c>
      <c r="E200" s="232" t="s">
        <v>1</v>
      </c>
      <c r="F200" s="233" t="s">
        <v>257</v>
      </c>
      <c r="G200" s="230"/>
      <c r="H200" s="234">
        <v>-177.59999999999999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132</v>
      </c>
      <c r="AU200" s="240" t="s">
        <v>86</v>
      </c>
      <c r="AV200" s="13" t="s">
        <v>86</v>
      </c>
      <c r="AW200" s="13" t="s">
        <v>32</v>
      </c>
      <c r="AX200" s="13" t="s">
        <v>76</v>
      </c>
      <c r="AY200" s="240" t="s">
        <v>124</v>
      </c>
    </row>
    <row r="201" s="13" customFormat="1">
      <c r="A201" s="13"/>
      <c r="B201" s="229"/>
      <c r="C201" s="230"/>
      <c r="D201" s="231" t="s">
        <v>132</v>
      </c>
      <c r="E201" s="232" t="s">
        <v>1</v>
      </c>
      <c r="F201" s="233" t="s">
        <v>258</v>
      </c>
      <c r="G201" s="230"/>
      <c r="H201" s="234">
        <v>-42.880000000000003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132</v>
      </c>
      <c r="AU201" s="240" t="s">
        <v>86</v>
      </c>
      <c r="AV201" s="13" t="s">
        <v>86</v>
      </c>
      <c r="AW201" s="13" t="s">
        <v>32</v>
      </c>
      <c r="AX201" s="13" t="s">
        <v>76</v>
      </c>
      <c r="AY201" s="240" t="s">
        <v>124</v>
      </c>
    </row>
    <row r="202" s="14" customFormat="1">
      <c r="A202" s="14"/>
      <c r="B202" s="241"/>
      <c r="C202" s="242"/>
      <c r="D202" s="231" t="s">
        <v>132</v>
      </c>
      <c r="E202" s="243" t="s">
        <v>1</v>
      </c>
      <c r="F202" s="244" t="s">
        <v>235</v>
      </c>
      <c r="G202" s="242"/>
      <c r="H202" s="245">
        <v>186.37600000000001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132</v>
      </c>
      <c r="AU202" s="251" t="s">
        <v>86</v>
      </c>
      <c r="AV202" s="14" t="s">
        <v>130</v>
      </c>
      <c r="AW202" s="14" t="s">
        <v>32</v>
      </c>
      <c r="AX202" s="14" t="s">
        <v>84</v>
      </c>
      <c r="AY202" s="251" t="s">
        <v>124</v>
      </c>
    </row>
    <row r="203" s="2" customFormat="1" ht="37.8" customHeight="1">
      <c r="A203" s="38"/>
      <c r="B203" s="39"/>
      <c r="C203" s="215" t="s">
        <v>259</v>
      </c>
      <c r="D203" s="215" t="s">
        <v>126</v>
      </c>
      <c r="E203" s="216" t="s">
        <v>260</v>
      </c>
      <c r="F203" s="217" t="s">
        <v>261</v>
      </c>
      <c r="G203" s="218" t="s">
        <v>207</v>
      </c>
      <c r="H203" s="219">
        <v>154.368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41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130</v>
      </c>
      <c r="AT203" s="227" t="s">
        <v>126</v>
      </c>
      <c r="AU203" s="227" t="s">
        <v>86</v>
      </c>
      <c r="AY203" s="17" t="s">
        <v>124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84</v>
      </c>
      <c r="BK203" s="228">
        <f>ROUND(I203*H203,2)</f>
        <v>0</v>
      </c>
      <c r="BL203" s="17" t="s">
        <v>130</v>
      </c>
      <c r="BM203" s="227" t="s">
        <v>262</v>
      </c>
    </row>
    <row r="204" s="13" customFormat="1">
      <c r="A204" s="13"/>
      <c r="B204" s="229"/>
      <c r="C204" s="230"/>
      <c r="D204" s="231" t="s">
        <v>132</v>
      </c>
      <c r="E204" s="232" t="s">
        <v>1</v>
      </c>
      <c r="F204" s="233" t="s">
        <v>209</v>
      </c>
      <c r="G204" s="230"/>
      <c r="H204" s="234">
        <v>154.368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132</v>
      </c>
      <c r="AU204" s="240" t="s">
        <v>86</v>
      </c>
      <c r="AV204" s="13" t="s">
        <v>86</v>
      </c>
      <c r="AW204" s="13" t="s">
        <v>32</v>
      </c>
      <c r="AX204" s="13" t="s">
        <v>84</v>
      </c>
      <c r="AY204" s="240" t="s">
        <v>124</v>
      </c>
    </row>
    <row r="205" s="2" customFormat="1" ht="37.8" customHeight="1">
      <c r="A205" s="38"/>
      <c r="B205" s="39"/>
      <c r="C205" s="215" t="s">
        <v>263</v>
      </c>
      <c r="D205" s="215" t="s">
        <v>126</v>
      </c>
      <c r="E205" s="216" t="s">
        <v>264</v>
      </c>
      <c r="F205" s="217" t="s">
        <v>265</v>
      </c>
      <c r="G205" s="218" t="s">
        <v>207</v>
      </c>
      <c r="H205" s="219">
        <v>931.88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41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130</v>
      </c>
      <c r="AT205" s="227" t="s">
        <v>126</v>
      </c>
      <c r="AU205" s="227" t="s">
        <v>86</v>
      </c>
      <c r="AY205" s="17" t="s">
        <v>124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84</v>
      </c>
      <c r="BK205" s="228">
        <f>ROUND(I205*H205,2)</f>
        <v>0</v>
      </c>
      <c r="BL205" s="17" t="s">
        <v>130</v>
      </c>
      <c r="BM205" s="227" t="s">
        <v>266</v>
      </c>
    </row>
    <row r="206" s="13" customFormat="1">
      <c r="A206" s="13"/>
      <c r="B206" s="229"/>
      <c r="C206" s="230"/>
      <c r="D206" s="231" t="s">
        <v>132</v>
      </c>
      <c r="E206" s="232" t="s">
        <v>1</v>
      </c>
      <c r="F206" s="233" t="s">
        <v>267</v>
      </c>
      <c r="G206" s="230"/>
      <c r="H206" s="234">
        <v>931.88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132</v>
      </c>
      <c r="AU206" s="240" t="s">
        <v>86</v>
      </c>
      <c r="AV206" s="13" t="s">
        <v>86</v>
      </c>
      <c r="AW206" s="13" t="s">
        <v>32</v>
      </c>
      <c r="AX206" s="13" t="s">
        <v>84</v>
      </c>
      <c r="AY206" s="240" t="s">
        <v>124</v>
      </c>
    </row>
    <row r="207" s="2" customFormat="1" ht="44.25" customHeight="1">
      <c r="A207" s="38"/>
      <c r="B207" s="39"/>
      <c r="C207" s="215" t="s">
        <v>268</v>
      </c>
      <c r="D207" s="215" t="s">
        <v>126</v>
      </c>
      <c r="E207" s="216" t="s">
        <v>269</v>
      </c>
      <c r="F207" s="217" t="s">
        <v>270</v>
      </c>
      <c r="G207" s="218" t="s">
        <v>207</v>
      </c>
      <c r="H207" s="219">
        <v>771.84000000000003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41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130</v>
      </c>
      <c r="AT207" s="227" t="s">
        <v>126</v>
      </c>
      <c r="AU207" s="227" t="s">
        <v>86</v>
      </c>
      <c r="AY207" s="17" t="s">
        <v>124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84</v>
      </c>
      <c r="BK207" s="228">
        <f>ROUND(I207*H207,2)</f>
        <v>0</v>
      </c>
      <c r="BL207" s="17" t="s">
        <v>130</v>
      </c>
      <c r="BM207" s="227" t="s">
        <v>271</v>
      </c>
    </row>
    <row r="208" s="13" customFormat="1">
      <c r="A208" s="13"/>
      <c r="B208" s="229"/>
      <c r="C208" s="230"/>
      <c r="D208" s="231" t="s">
        <v>132</v>
      </c>
      <c r="E208" s="232" t="s">
        <v>1</v>
      </c>
      <c r="F208" s="233" t="s">
        <v>272</v>
      </c>
      <c r="G208" s="230"/>
      <c r="H208" s="234">
        <v>771.84000000000003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132</v>
      </c>
      <c r="AU208" s="240" t="s">
        <v>86</v>
      </c>
      <c r="AV208" s="13" t="s">
        <v>86</v>
      </c>
      <c r="AW208" s="13" t="s">
        <v>32</v>
      </c>
      <c r="AX208" s="13" t="s">
        <v>84</v>
      </c>
      <c r="AY208" s="240" t="s">
        <v>124</v>
      </c>
    </row>
    <row r="209" s="2" customFormat="1" ht="24.15" customHeight="1">
      <c r="A209" s="38"/>
      <c r="B209" s="39"/>
      <c r="C209" s="215" t="s">
        <v>273</v>
      </c>
      <c r="D209" s="215" t="s">
        <v>126</v>
      </c>
      <c r="E209" s="216" t="s">
        <v>274</v>
      </c>
      <c r="F209" s="217" t="s">
        <v>275</v>
      </c>
      <c r="G209" s="218" t="s">
        <v>207</v>
      </c>
      <c r="H209" s="219">
        <v>253.24000000000001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41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130</v>
      </c>
      <c r="AT209" s="227" t="s">
        <v>126</v>
      </c>
      <c r="AU209" s="227" t="s">
        <v>86</v>
      </c>
      <c r="AY209" s="17" t="s">
        <v>124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84</v>
      </c>
      <c r="BK209" s="228">
        <f>ROUND(I209*H209,2)</f>
        <v>0</v>
      </c>
      <c r="BL209" s="17" t="s">
        <v>130</v>
      </c>
      <c r="BM209" s="227" t="s">
        <v>276</v>
      </c>
    </row>
    <row r="210" s="13" customFormat="1">
      <c r="A210" s="13"/>
      <c r="B210" s="229"/>
      <c r="C210" s="230"/>
      <c r="D210" s="231" t="s">
        <v>132</v>
      </c>
      <c r="E210" s="232" t="s">
        <v>1</v>
      </c>
      <c r="F210" s="233" t="s">
        <v>247</v>
      </c>
      <c r="G210" s="230"/>
      <c r="H210" s="234">
        <v>177.59999999999999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132</v>
      </c>
      <c r="AU210" s="240" t="s">
        <v>86</v>
      </c>
      <c r="AV210" s="13" t="s">
        <v>86</v>
      </c>
      <c r="AW210" s="13" t="s">
        <v>32</v>
      </c>
      <c r="AX210" s="13" t="s">
        <v>76</v>
      </c>
      <c r="AY210" s="240" t="s">
        <v>124</v>
      </c>
    </row>
    <row r="211" s="13" customFormat="1">
      <c r="A211" s="13"/>
      <c r="B211" s="229"/>
      <c r="C211" s="230"/>
      <c r="D211" s="231" t="s">
        <v>132</v>
      </c>
      <c r="E211" s="232" t="s">
        <v>1</v>
      </c>
      <c r="F211" s="233" t="s">
        <v>248</v>
      </c>
      <c r="G211" s="230"/>
      <c r="H211" s="234">
        <v>42.880000000000003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132</v>
      </c>
      <c r="AU211" s="240" t="s">
        <v>86</v>
      </c>
      <c r="AV211" s="13" t="s">
        <v>86</v>
      </c>
      <c r="AW211" s="13" t="s">
        <v>32</v>
      </c>
      <c r="AX211" s="13" t="s">
        <v>76</v>
      </c>
      <c r="AY211" s="240" t="s">
        <v>124</v>
      </c>
    </row>
    <row r="212" s="13" customFormat="1">
      <c r="A212" s="13"/>
      <c r="B212" s="229"/>
      <c r="C212" s="230"/>
      <c r="D212" s="231" t="s">
        <v>132</v>
      </c>
      <c r="E212" s="232" t="s">
        <v>1</v>
      </c>
      <c r="F212" s="233" t="s">
        <v>249</v>
      </c>
      <c r="G212" s="230"/>
      <c r="H212" s="234">
        <v>32.759999999999998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132</v>
      </c>
      <c r="AU212" s="240" t="s">
        <v>86</v>
      </c>
      <c r="AV212" s="13" t="s">
        <v>86</v>
      </c>
      <c r="AW212" s="13" t="s">
        <v>32</v>
      </c>
      <c r="AX212" s="13" t="s">
        <v>76</v>
      </c>
      <c r="AY212" s="240" t="s">
        <v>124</v>
      </c>
    </row>
    <row r="213" s="14" customFormat="1">
      <c r="A213" s="14"/>
      <c r="B213" s="241"/>
      <c r="C213" s="242"/>
      <c r="D213" s="231" t="s">
        <v>132</v>
      </c>
      <c r="E213" s="243" t="s">
        <v>1</v>
      </c>
      <c r="F213" s="244" t="s">
        <v>235</v>
      </c>
      <c r="G213" s="242"/>
      <c r="H213" s="245">
        <v>253.23999999999998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132</v>
      </c>
      <c r="AU213" s="251" t="s">
        <v>86</v>
      </c>
      <c r="AV213" s="14" t="s">
        <v>130</v>
      </c>
      <c r="AW213" s="14" t="s">
        <v>32</v>
      </c>
      <c r="AX213" s="14" t="s">
        <v>84</v>
      </c>
      <c r="AY213" s="251" t="s">
        <v>124</v>
      </c>
    </row>
    <row r="214" s="2" customFormat="1" ht="37.8" customHeight="1">
      <c r="A214" s="38"/>
      <c r="B214" s="39"/>
      <c r="C214" s="215" t="s">
        <v>277</v>
      </c>
      <c r="D214" s="215" t="s">
        <v>126</v>
      </c>
      <c r="E214" s="216" t="s">
        <v>278</v>
      </c>
      <c r="F214" s="217" t="s">
        <v>279</v>
      </c>
      <c r="G214" s="218" t="s">
        <v>207</v>
      </c>
      <c r="H214" s="219">
        <v>220.47999999999999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130</v>
      </c>
      <c r="AT214" s="227" t="s">
        <v>126</v>
      </c>
      <c r="AU214" s="227" t="s">
        <v>86</v>
      </c>
      <c r="AY214" s="17" t="s">
        <v>124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84</v>
      </c>
      <c r="BK214" s="228">
        <f>ROUND(I214*H214,2)</f>
        <v>0</v>
      </c>
      <c r="BL214" s="17" t="s">
        <v>130</v>
      </c>
      <c r="BM214" s="227" t="s">
        <v>280</v>
      </c>
    </row>
    <row r="215" s="13" customFormat="1">
      <c r="A215" s="13"/>
      <c r="B215" s="229"/>
      <c r="C215" s="230"/>
      <c r="D215" s="231" t="s">
        <v>132</v>
      </c>
      <c r="E215" s="232" t="s">
        <v>1</v>
      </c>
      <c r="F215" s="233" t="s">
        <v>247</v>
      </c>
      <c r="G215" s="230"/>
      <c r="H215" s="234">
        <v>177.59999999999999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132</v>
      </c>
      <c r="AU215" s="240" t="s">
        <v>86</v>
      </c>
      <c r="AV215" s="13" t="s">
        <v>86</v>
      </c>
      <c r="AW215" s="13" t="s">
        <v>32</v>
      </c>
      <c r="AX215" s="13" t="s">
        <v>76</v>
      </c>
      <c r="AY215" s="240" t="s">
        <v>124</v>
      </c>
    </row>
    <row r="216" s="13" customFormat="1">
      <c r="A216" s="13"/>
      <c r="B216" s="229"/>
      <c r="C216" s="230"/>
      <c r="D216" s="231" t="s">
        <v>132</v>
      </c>
      <c r="E216" s="232" t="s">
        <v>1</v>
      </c>
      <c r="F216" s="233" t="s">
        <v>248</v>
      </c>
      <c r="G216" s="230"/>
      <c r="H216" s="234">
        <v>42.880000000000003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132</v>
      </c>
      <c r="AU216" s="240" t="s">
        <v>86</v>
      </c>
      <c r="AV216" s="13" t="s">
        <v>86</v>
      </c>
      <c r="AW216" s="13" t="s">
        <v>32</v>
      </c>
      <c r="AX216" s="13" t="s">
        <v>76</v>
      </c>
      <c r="AY216" s="240" t="s">
        <v>124</v>
      </c>
    </row>
    <row r="217" s="14" customFormat="1">
      <c r="A217" s="14"/>
      <c r="B217" s="241"/>
      <c r="C217" s="242"/>
      <c r="D217" s="231" t="s">
        <v>132</v>
      </c>
      <c r="E217" s="243" t="s">
        <v>1</v>
      </c>
      <c r="F217" s="244" t="s">
        <v>235</v>
      </c>
      <c r="G217" s="242"/>
      <c r="H217" s="245">
        <v>220.47999999999999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132</v>
      </c>
      <c r="AU217" s="251" t="s">
        <v>86</v>
      </c>
      <c r="AV217" s="14" t="s">
        <v>130</v>
      </c>
      <c r="AW217" s="14" t="s">
        <v>32</v>
      </c>
      <c r="AX217" s="14" t="s">
        <v>84</v>
      </c>
      <c r="AY217" s="251" t="s">
        <v>124</v>
      </c>
    </row>
    <row r="218" s="2" customFormat="1" ht="16.5" customHeight="1">
      <c r="A218" s="38"/>
      <c r="B218" s="39"/>
      <c r="C218" s="215" t="s">
        <v>281</v>
      </c>
      <c r="D218" s="215" t="s">
        <v>126</v>
      </c>
      <c r="E218" s="216" t="s">
        <v>282</v>
      </c>
      <c r="F218" s="217" t="s">
        <v>283</v>
      </c>
      <c r="G218" s="218" t="s">
        <v>207</v>
      </c>
      <c r="H218" s="219">
        <v>186.37600000000001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41</v>
      </c>
      <c r="O218" s="91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130</v>
      </c>
      <c r="AT218" s="227" t="s">
        <v>126</v>
      </c>
      <c r="AU218" s="227" t="s">
        <v>86</v>
      </c>
      <c r="AY218" s="17" t="s">
        <v>124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84</v>
      </c>
      <c r="BK218" s="228">
        <f>ROUND(I218*H218,2)</f>
        <v>0</v>
      </c>
      <c r="BL218" s="17" t="s">
        <v>130</v>
      </c>
      <c r="BM218" s="227" t="s">
        <v>284</v>
      </c>
    </row>
    <row r="219" s="13" customFormat="1">
      <c r="A219" s="13"/>
      <c r="B219" s="229"/>
      <c r="C219" s="230"/>
      <c r="D219" s="231" t="s">
        <v>132</v>
      </c>
      <c r="E219" s="232" t="s">
        <v>1</v>
      </c>
      <c r="F219" s="233" t="s">
        <v>240</v>
      </c>
      <c r="G219" s="230"/>
      <c r="H219" s="234">
        <v>9.5999999999999996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132</v>
      </c>
      <c r="AU219" s="240" t="s">
        <v>86</v>
      </c>
      <c r="AV219" s="13" t="s">
        <v>86</v>
      </c>
      <c r="AW219" s="13" t="s">
        <v>32</v>
      </c>
      <c r="AX219" s="13" t="s">
        <v>76</v>
      </c>
      <c r="AY219" s="240" t="s">
        <v>124</v>
      </c>
    </row>
    <row r="220" s="13" customFormat="1">
      <c r="A220" s="13"/>
      <c r="B220" s="229"/>
      <c r="C220" s="230"/>
      <c r="D220" s="231" t="s">
        <v>132</v>
      </c>
      <c r="E220" s="232" t="s">
        <v>1</v>
      </c>
      <c r="F220" s="233" t="s">
        <v>241</v>
      </c>
      <c r="G220" s="230"/>
      <c r="H220" s="234">
        <v>12.888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132</v>
      </c>
      <c r="AU220" s="240" t="s">
        <v>86</v>
      </c>
      <c r="AV220" s="13" t="s">
        <v>86</v>
      </c>
      <c r="AW220" s="13" t="s">
        <v>32</v>
      </c>
      <c r="AX220" s="13" t="s">
        <v>76</v>
      </c>
      <c r="AY220" s="240" t="s">
        <v>124</v>
      </c>
    </row>
    <row r="221" s="13" customFormat="1">
      <c r="A221" s="13"/>
      <c r="B221" s="229"/>
      <c r="C221" s="230"/>
      <c r="D221" s="231" t="s">
        <v>132</v>
      </c>
      <c r="E221" s="232" t="s">
        <v>1</v>
      </c>
      <c r="F221" s="233" t="s">
        <v>242</v>
      </c>
      <c r="G221" s="230"/>
      <c r="H221" s="234">
        <v>128.63999999999999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132</v>
      </c>
      <c r="AU221" s="240" t="s">
        <v>86</v>
      </c>
      <c r="AV221" s="13" t="s">
        <v>86</v>
      </c>
      <c r="AW221" s="13" t="s">
        <v>32</v>
      </c>
      <c r="AX221" s="13" t="s">
        <v>76</v>
      </c>
      <c r="AY221" s="240" t="s">
        <v>124</v>
      </c>
    </row>
    <row r="222" s="13" customFormat="1">
      <c r="A222" s="13"/>
      <c r="B222" s="229"/>
      <c r="C222" s="230"/>
      <c r="D222" s="231" t="s">
        <v>132</v>
      </c>
      <c r="E222" s="232" t="s">
        <v>1</v>
      </c>
      <c r="F222" s="233" t="s">
        <v>233</v>
      </c>
      <c r="G222" s="230"/>
      <c r="H222" s="234">
        <v>4.2960000000000003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132</v>
      </c>
      <c r="AU222" s="240" t="s">
        <v>86</v>
      </c>
      <c r="AV222" s="13" t="s">
        <v>86</v>
      </c>
      <c r="AW222" s="13" t="s">
        <v>32</v>
      </c>
      <c r="AX222" s="13" t="s">
        <v>76</v>
      </c>
      <c r="AY222" s="240" t="s">
        <v>124</v>
      </c>
    </row>
    <row r="223" s="13" customFormat="1">
      <c r="A223" s="13"/>
      <c r="B223" s="229"/>
      <c r="C223" s="230"/>
      <c r="D223" s="231" t="s">
        <v>132</v>
      </c>
      <c r="E223" s="232" t="s">
        <v>1</v>
      </c>
      <c r="F223" s="233" t="s">
        <v>234</v>
      </c>
      <c r="G223" s="230"/>
      <c r="H223" s="234">
        <v>34.304000000000002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132</v>
      </c>
      <c r="AU223" s="240" t="s">
        <v>86</v>
      </c>
      <c r="AV223" s="13" t="s">
        <v>86</v>
      </c>
      <c r="AW223" s="13" t="s">
        <v>32</v>
      </c>
      <c r="AX223" s="13" t="s">
        <v>76</v>
      </c>
      <c r="AY223" s="240" t="s">
        <v>124</v>
      </c>
    </row>
    <row r="224" s="13" customFormat="1">
      <c r="A224" s="13"/>
      <c r="B224" s="229"/>
      <c r="C224" s="230"/>
      <c r="D224" s="231" t="s">
        <v>132</v>
      </c>
      <c r="E224" s="232" t="s">
        <v>1</v>
      </c>
      <c r="F224" s="233" t="s">
        <v>228</v>
      </c>
      <c r="G224" s="230"/>
      <c r="H224" s="234">
        <v>9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132</v>
      </c>
      <c r="AU224" s="240" t="s">
        <v>86</v>
      </c>
      <c r="AV224" s="13" t="s">
        <v>86</v>
      </c>
      <c r="AW224" s="13" t="s">
        <v>32</v>
      </c>
      <c r="AX224" s="13" t="s">
        <v>76</v>
      </c>
      <c r="AY224" s="240" t="s">
        <v>124</v>
      </c>
    </row>
    <row r="225" s="13" customFormat="1">
      <c r="A225" s="13"/>
      <c r="B225" s="229"/>
      <c r="C225" s="230"/>
      <c r="D225" s="231" t="s">
        <v>132</v>
      </c>
      <c r="E225" s="232" t="s">
        <v>1</v>
      </c>
      <c r="F225" s="233" t="s">
        <v>223</v>
      </c>
      <c r="G225" s="230"/>
      <c r="H225" s="234">
        <v>50.543999999999997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132</v>
      </c>
      <c r="AU225" s="240" t="s">
        <v>86</v>
      </c>
      <c r="AV225" s="13" t="s">
        <v>86</v>
      </c>
      <c r="AW225" s="13" t="s">
        <v>32</v>
      </c>
      <c r="AX225" s="13" t="s">
        <v>76</v>
      </c>
      <c r="AY225" s="240" t="s">
        <v>124</v>
      </c>
    </row>
    <row r="226" s="13" customFormat="1">
      <c r="A226" s="13"/>
      <c r="B226" s="229"/>
      <c r="C226" s="230"/>
      <c r="D226" s="231" t="s">
        <v>132</v>
      </c>
      <c r="E226" s="232" t="s">
        <v>1</v>
      </c>
      <c r="F226" s="233" t="s">
        <v>214</v>
      </c>
      <c r="G226" s="230"/>
      <c r="H226" s="234">
        <v>157.584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132</v>
      </c>
      <c r="AU226" s="240" t="s">
        <v>86</v>
      </c>
      <c r="AV226" s="13" t="s">
        <v>86</v>
      </c>
      <c r="AW226" s="13" t="s">
        <v>32</v>
      </c>
      <c r="AX226" s="13" t="s">
        <v>76</v>
      </c>
      <c r="AY226" s="240" t="s">
        <v>124</v>
      </c>
    </row>
    <row r="227" s="15" customFormat="1">
      <c r="A227" s="15"/>
      <c r="B227" s="252"/>
      <c r="C227" s="253"/>
      <c r="D227" s="231" t="s">
        <v>132</v>
      </c>
      <c r="E227" s="254" t="s">
        <v>1</v>
      </c>
      <c r="F227" s="255" t="s">
        <v>250</v>
      </c>
      <c r="G227" s="253"/>
      <c r="H227" s="256">
        <v>406.85599999999999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2" t="s">
        <v>132</v>
      </c>
      <c r="AU227" s="262" t="s">
        <v>86</v>
      </c>
      <c r="AV227" s="15" t="s">
        <v>251</v>
      </c>
      <c r="AW227" s="15" t="s">
        <v>32</v>
      </c>
      <c r="AX227" s="15" t="s">
        <v>76</v>
      </c>
      <c r="AY227" s="262" t="s">
        <v>124</v>
      </c>
    </row>
    <row r="228" s="13" customFormat="1">
      <c r="A228" s="13"/>
      <c r="B228" s="229"/>
      <c r="C228" s="230"/>
      <c r="D228" s="231" t="s">
        <v>132</v>
      </c>
      <c r="E228" s="232" t="s">
        <v>1</v>
      </c>
      <c r="F228" s="233" t="s">
        <v>257</v>
      </c>
      <c r="G228" s="230"/>
      <c r="H228" s="234">
        <v>-177.59999999999999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132</v>
      </c>
      <c r="AU228" s="240" t="s">
        <v>86</v>
      </c>
      <c r="AV228" s="13" t="s">
        <v>86</v>
      </c>
      <c r="AW228" s="13" t="s">
        <v>32</v>
      </c>
      <c r="AX228" s="13" t="s">
        <v>76</v>
      </c>
      <c r="AY228" s="240" t="s">
        <v>124</v>
      </c>
    </row>
    <row r="229" s="13" customFormat="1">
      <c r="A229" s="13"/>
      <c r="B229" s="229"/>
      <c r="C229" s="230"/>
      <c r="D229" s="231" t="s">
        <v>132</v>
      </c>
      <c r="E229" s="232" t="s">
        <v>1</v>
      </c>
      <c r="F229" s="233" t="s">
        <v>258</v>
      </c>
      <c r="G229" s="230"/>
      <c r="H229" s="234">
        <v>-42.880000000000003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132</v>
      </c>
      <c r="AU229" s="240" t="s">
        <v>86</v>
      </c>
      <c r="AV229" s="13" t="s">
        <v>86</v>
      </c>
      <c r="AW229" s="13" t="s">
        <v>32</v>
      </c>
      <c r="AX229" s="13" t="s">
        <v>76</v>
      </c>
      <c r="AY229" s="240" t="s">
        <v>124</v>
      </c>
    </row>
    <row r="230" s="14" customFormat="1">
      <c r="A230" s="14"/>
      <c r="B230" s="241"/>
      <c r="C230" s="242"/>
      <c r="D230" s="231" t="s">
        <v>132</v>
      </c>
      <c r="E230" s="243" t="s">
        <v>1</v>
      </c>
      <c r="F230" s="244" t="s">
        <v>235</v>
      </c>
      <c r="G230" s="242"/>
      <c r="H230" s="245">
        <v>186.37600000000001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132</v>
      </c>
      <c r="AU230" s="251" t="s">
        <v>86</v>
      </c>
      <c r="AV230" s="14" t="s">
        <v>130</v>
      </c>
      <c r="AW230" s="14" t="s">
        <v>32</v>
      </c>
      <c r="AX230" s="14" t="s">
        <v>84</v>
      </c>
      <c r="AY230" s="251" t="s">
        <v>124</v>
      </c>
    </row>
    <row r="231" s="2" customFormat="1" ht="24.15" customHeight="1">
      <c r="A231" s="38"/>
      <c r="B231" s="39"/>
      <c r="C231" s="215" t="s">
        <v>285</v>
      </c>
      <c r="D231" s="215" t="s">
        <v>126</v>
      </c>
      <c r="E231" s="216" t="s">
        <v>286</v>
      </c>
      <c r="F231" s="217" t="s">
        <v>287</v>
      </c>
      <c r="G231" s="218" t="s">
        <v>207</v>
      </c>
      <c r="H231" s="219">
        <v>154.368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130</v>
      </c>
      <c r="AT231" s="227" t="s">
        <v>126</v>
      </c>
      <c r="AU231" s="227" t="s">
        <v>86</v>
      </c>
      <c r="AY231" s="17" t="s">
        <v>124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130</v>
      </c>
      <c r="BM231" s="227" t="s">
        <v>288</v>
      </c>
    </row>
    <row r="232" s="13" customFormat="1">
      <c r="A232" s="13"/>
      <c r="B232" s="229"/>
      <c r="C232" s="230"/>
      <c r="D232" s="231" t="s">
        <v>132</v>
      </c>
      <c r="E232" s="232" t="s">
        <v>1</v>
      </c>
      <c r="F232" s="233" t="s">
        <v>209</v>
      </c>
      <c r="G232" s="230"/>
      <c r="H232" s="234">
        <v>154.368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132</v>
      </c>
      <c r="AU232" s="240" t="s">
        <v>86</v>
      </c>
      <c r="AV232" s="13" t="s">
        <v>86</v>
      </c>
      <c r="AW232" s="13" t="s">
        <v>32</v>
      </c>
      <c r="AX232" s="13" t="s">
        <v>84</v>
      </c>
      <c r="AY232" s="240" t="s">
        <v>124</v>
      </c>
    </row>
    <row r="233" s="2" customFormat="1" ht="24.15" customHeight="1">
      <c r="A233" s="38"/>
      <c r="B233" s="39"/>
      <c r="C233" s="215" t="s">
        <v>289</v>
      </c>
      <c r="D233" s="215" t="s">
        <v>126</v>
      </c>
      <c r="E233" s="216" t="s">
        <v>290</v>
      </c>
      <c r="F233" s="217" t="s">
        <v>291</v>
      </c>
      <c r="G233" s="218" t="s">
        <v>207</v>
      </c>
      <c r="H233" s="219">
        <v>51.32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130</v>
      </c>
      <c r="AT233" s="227" t="s">
        <v>126</v>
      </c>
      <c r="AU233" s="227" t="s">
        <v>86</v>
      </c>
      <c r="AY233" s="17" t="s">
        <v>124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130</v>
      </c>
      <c r="BM233" s="227" t="s">
        <v>292</v>
      </c>
    </row>
    <row r="234" s="13" customFormat="1">
      <c r="A234" s="13"/>
      <c r="B234" s="229"/>
      <c r="C234" s="230"/>
      <c r="D234" s="231" t="s">
        <v>132</v>
      </c>
      <c r="E234" s="232" t="s">
        <v>1</v>
      </c>
      <c r="F234" s="233" t="s">
        <v>293</v>
      </c>
      <c r="G234" s="230"/>
      <c r="H234" s="234">
        <v>26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132</v>
      </c>
      <c r="AU234" s="240" t="s">
        <v>86</v>
      </c>
      <c r="AV234" s="13" t="s">
        <v>86</v>
      </c>
      <c r="AW234" s="13" t="s">
        <v>32</v>
      </c>
      <c r="AX234" s="13" t="s">
        <v>76</v>
      </c>
      <c r="AY234" s="240" t="s">
        <v>124</v>
      </c>
    </row>
    <row r="235" s="13" customFormat="1">
      <c r="A235" s="13"/>
      <c r="B235" s="229"/>
      <c r="C235" s="230"/>
      <c r="D235" s="231" t="s">
        <v>132</v>
      </c>
      <c r="E235" s="232" t="s">
        <v>1</v>
      </c>
      <c r="F235" s="233" t="s">
        <v>294</v>
      </c>
      <c r="G235" s="230"/>
      <c r="H235" s="234">
        <v>22.620000000000001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132</v>
      </c>
      <c r="AU235" s="240" t="s">
        <v>86</v>
      </c>
      <c r="AV235" s="13" t="s">
        <v>86</v>
      </c>
      <c r="AW235" s="13" t="s">
        <v>32</v>
      </c>
      <c r="AX235" s="13" t="s">
        <v>76</v>
      </c>
      <c r="AY235" s="240" t="s">
        <v>124</v>
      </c>
    </row>
    <row r="236" s="13" customFormat="1">
      <c r="A236" s="13"/>
      <c r="B236" s="229"/>
      <c r="C236" s="230"/>
      <c r="D236" s="231" t="s">
        <v>132</v>
      </c>
      <c r="E236" s="232" t="s">
        <v>1</v>
      </c>
      <c r="F236" s="233" t="s">
        <v>295</v>
      </c>
      <c r="G236" s="230"/>
      <c r="H236" s="234">
        <v>2.7000000000000002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132</v>
      </c>
      <c r="AU236" s="240" t="s">
        <v>86</v>
      </c>
      <c r="AV236" s="13" t="s">
        <v>86</v>
      </c>
      <c r="AW236" s="13" t="s">
        <v>32</v>
      </c>
      <c r="AX236" s="13" t="s">
        <v>76</v>
      </c>
      <c r="AY236" s="240" t="s">
        <v>124</v>
      </c>
    </row>
    <row r="237" s="14" customFormat="1">
      <c r="A237" s="14"/>
      <c r="B237" s="241"/>
      <c r="C237" s="242"/>
      <c r="D237" s="231" t="s">
        <v>132</v>
      </c>
      <c r="E237" s="243" t="s">
        <v>1</v>
      </c>
      <c r="F237" s="244" t="s">
        <v>235</v>
      </c>
      <c r="G237" s="242"/>
      <c r="H237" s="245">
        <v>51.320000000000007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132</v>
      </c>
      <c r="AU237" s="251" t="s">
        <v>86</v>
      </c>
      <c r="AV237" s="14" t="s">
        <v>130</v>
      </c>
      <c r="AW237" s="14" t="s">
        <v>32</v>
      </c>
      <c r="AX237" s="14" t="s">
        <v>84</v>
      </c>
      <c r="AY237" s="251" t="s">
        <v>124</v>
      </c>
    </row>
    <row r="238" s="2" customFormat="1" ht="16.5" customHeight="1">
      <c r="A238" s="38"/>
      <c r="B238" s="39"/>
      <c r="C238" s="263" t="s">
        <v>296</v>
      </c>
      <c r="D238" s="263" t="s">
        <v>297</v>
      </c>
      <c r="E238" s="264" t="s">
        <v>298</v>
      </c>
      <c r="F238" s="265" t="s">
        <v>299</v>
      </c>
      <c r="G238" s="266" t="s">
        <v>300</v>
      </c>
      <c r="H238" s="267">
        <v>92.376000000000005</v>
      </c>
      <c r="I238" s="268"/>
      <c r="J238" s="269">
        <f>ROUND(I238*H238,2)</f>
        <v>0</v>
      </c>
      <c r="K238" s="270"/>
      <c r="L238" s="271"/>
      <c r="M238" s="272" t="s">
        <v>1</v>
      </c>
      <c r="N238" s="273" t="s">
        <v>41</v>
      </c>
      <c r="O238" s="91"/>
      <c r="P238" s="225">
        <f>O238*H238</f>
        <v>0</v>
      </c>
      <c r="Q238" s="225">
        <v>1</v>
      </c>
      <c r="R238" s="225">
        <f>Q238*H238</f>
        <v>92.376000000000005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301</v>
      </c>
      <c r="AT238" s="227" t="s">
        <v>297</v>
      </c>
      <c r="AU238" s="227" t="s">
        <v>86</v>
      </c>
      <c r="AY238" s="17" t="s">
        <v>124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84</v>
      </c>
      <c r="BK238" s="228">
        <f>ROUND(I238*H238,2)</f>
        <v>0</v>
      </c>
      <c r="BL238" s="17" t="s">
        <v>130</v>
      </c>
      <c r="BM238" s="227" t="s">
        <v>302</v>
      </c>
    </row>
    <row r="239" s="13" customFormat="1">
      <c r="A239" s="13"/>
      <c r="B239" s="229"/>
      <c r="C239" s="230"/>
      <c r="D239" s="231" t="s">
        <v>132</v>
      </c>
      <c r="E239" s="232" t="s">
        <v>1</v>
      </c>
      <c r="F239" s="233" t="s">
        <v>303</v>
      </c>
      <c r="G239" s="230"/>
      <c r="H239" s="234">
        <v>92.376000000000005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132</v>
      </c>
      <c r="AU239" s="240" t="s">
        <v>86</v>
      </c>
      <c r="AV239" s="13" t="s">
        <v>86</v>
      </c>
      <c r="AW239" s="13" t="s">
        <v>32</v>
      </c>
      <c r="AX239" s="13" t="s">
        <v>84</v>
      </c>
      <c r="AY239" s="240" t="s">
        <v>124</v>
      </c>
    </row>
    <row r="240" s="2" customFormat="1" ht="24.15" customHeight="1">
      <c r="A240" s="38"/>
      <c r="B240" s="39"/>
      <c r="C240" s="215" t="s">
        <v>304</v>
      </c>
      <c r="D240" s="215" t="s">
        <v>126</v>
      </c>
      <c r="E240" s="216" t="s">
        <v>305</v>
      </c>
      <c r="F240" s="217" t="s">
        <v>306</v>
      </c>
      <c r="G240" s="218" t="s">
        <v>207</v>
      </c>
      <c r="H240" s="219">
        <v>32.759999999999998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41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130</v>
      </c>
      <c r="AT240" s="227" t="s">
        <v>126</v>
      </c>
      <c r="AU240" s="227" t="s">
        <v>86</v>
      </c>
      <c r="AY240" s="17" t="s">
        <v>124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84</v>
      </c>
      <c r="BK240" s="228">
        <f>ROUND(I240*H240,2)</f>
        <v>0</v>
      </c>
      <c r="BL240" s="17" t="s">
        <v>130</v>
      </c>
      <c r="BM240" s="227" t="s">
        <v>307</v>
      </c>
    </row>
    <row r="241" s="13" customFormat="1">
      <c r="A241" s="13"/>
      <c r="B241" s="229"/>
      <c r="C241" s="230"/>
      <c r="D241" s="231" t="s">
        <v>132</v>
      </c>
      <c r="E241" s="232" t="s">
        <v>1</v>
      </c>
      <c r="F241" s="233" t="s">
        <v>249</v>
      </c>
      <c r="G241" s="230"/>
      <c r="H241" s="234">
        <v>32.759999999999998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132</v>
      </c>
      <c r="AU241" s="240" t="s">
        <v>86</v>
      </c>
      <c r="AV241" s="13" t="s">
        <v>86</v>
      </c>
      <c r="AW241" s="13" t="s">
        <v>32</v>
      </c>
      <c r="AX241" s="13" t="s">
        <v>84</v>
      </c>
      <c r="AY241" s="240" t="s">
        <v>124</v>
      </c>
    </row>
    <row r="242" s="2" customFormat="1" ht="24.15" customHeight="1">
      <c r="A242" s="38"/>
      <c r="B242" s="39"/>
      <c r="C242" s="215" t="s">
        <v>308</v>
      </c>
      <c r="D242" s="215" t="s">
        <v>126</v>
      </c>
      <c r="E242" s="216" t="s">
        <v>309</v>
      </c>
      <c r="F242" s="217" t="s">
        <v>310</v>
      </c>
      <c r="G242" s="218" t="s">
        <v>207</v>
      </c>
      <c r="H242" s="219">
        <v>109.196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41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130</v>
      </c>
      <c r="AT242" s="227" t="s">
        <v>126</v>
      </c>
      <c r="AU242" s="227" t="s">
        <v>86</v>
      </c>
      <c r="AY242" s="17" t="s">
        <v>124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84</v>
      </c>
      <c r="BK242" s="228">
        <f>ROUND(I242*H242,2)</f>
        <v>0</v>
      </c>
      <c r="BL242" s="17" t="s">
        <v>130</v>
      </c>
      <c r="BM242" s="227" t="s">
        <v>311</v>
      </c>
    </row>
    <row r="243" s="13" customFormat="1">
      <c r="A243" s="13"/>
      <c r="B243" s="229"/>
      <c r="C243" s="230"/>
      <c r="D243" s="231" t="s">
        <v>132</v>
      </c>
      <c r="E243" s="232" t="s">
        <v>1</v>
      </c>
      <c r="F243" s="233" t="s">
        <v>312</v>
      </c>
      <c r="G243" s="230"/>
      <c r="H243" s="234">
        <v>106.37300000000001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132</v>
      </c>
      <c r="AU243" s="240" t="s">
        <v>86</v>
      </c>
      <c r="AV243" s="13" t="s">
        <v>86</v>
      </c>
      <c r="AW243" s="13" t="s">
        <v>32</v>
      </c>
      <c r="AX243" s="13" t="s">
        <v>76</v>
      </c>
      <c r="AY243" s="240" t="s">
        <v>124</v>
      </c>
    </row>
    <row r="244" s="13" customFormat="1">
      <c r="A244" s="13"/>
      <c r="B244" s="229"/>
      <c r="C244" s="230"/>
      <c r="D244" s="231" t="s">
        <v>132</v>
      </c>
      <c r="E244" s="232" t="s">
        <v>1</v>
      </c>
      <c r="F244" s="233" t="s">
        <v>313</v>
      </c>
      <c r="G244" s="230"/>
      <c r="H244" s="234">
        <v>2.823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132</v>
      </c>
      <c r="AU244" s="240" t="s">
        <v>86</v>
      </c>
      <c r="AV244" s="13" t="s">
        <v>86</v>
      </c>
      <c r="AW244" s="13" t="s">
        <v>32</v>
      </c>
      <c r="AX244" s="13" t="s">
        <v>76</v>
      </c>
      <c r="AY244" s="240" t="s">
        <v>124</v>
      </c>
    </row>
    <row r="245" s="14" customFormat="1">
      <c r="A245" s="14"/>
      <c r="B245" s="241"/>
      <c r="C245" s="242"/>
      <c r="D245" s="231" t="s">
        <v>132</v>
      </c>
      <c r="E245" s="243" t="s">
        <v>1</v>
      </c>
      <c r="F245" s="244" t="s">
        <v>235</v>
      </c>
      <c r="G245" s="242"/>
      <c r="H245" s="245">
        <v>109.196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132</v>
      </c>
      <c r="AU245" s="251" t="s">
        <v>86</v>
      </c>
      <c r="AV245" s="14" t="s">
        <v>130</v>
      </c>
      <c r="AW245" s="14" t="s">
        <v>32</v>
      </c>
      <c r="AX245" s="14" t="s">
        <v>84</v>
      </c>
      <c r="AY245" s="251" t="s">
        <v>124</v>
      </c>
    </row>
    <row r="246" s="2" customFormat="1" ht="16.5" customHeight="1">
      <c r="A246" s="38"/>
      <c r="B246" s="39"/>
      <c r="C246" s="263" t="s">
        <v>314</v>
      </c>
      <c r="D246" s="263" t="s">
        <v>297</v>
      </c>
      <c r="E246" s="264" t="s">
        <v>315</v>
      </c>
      <c r="F246" s="265" t="s">
        <v>316</v>
      </c>
      <c r="G246" s="266" t="s">
        <v>300</v>
      </c>
      <c r="H246" s="267">
        <v>196.553</v>
      </c>
      <c r="I246" s="268"/>
      <c r="J246" s="269">
        <f>ROUND(I246*H246,2)</f>
        <v>0</v>
      </c>
      <c r="K246" s="270"/>
      <c r="L246" s="271"/>
      <c r="M246" s="272" t="s">
        <v>1</v>
      </c>
      <c r="N246" s="273" t="s">
        <v>41</v>
      </c>
      <c r="O246" s="91"/>
      <c r="P246" s="225">
        <f>O246*H246</f>
        <v>0</v>
      </c>
      <c r="Q246" s="225">
        <v>1</v>
      </c>
      <c r="R246" s="225">
        <f>Q246*H246</f>
        <v>196.553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301</v>
      </c>
      <c r="AT246" s="227" t="s">
        <v>297</v>
      </c>
      <c r="AU246" s="227" t="s">
        <v>86</v>
      </c>
      <c r="AY246" s="17" t="s">
        <v>124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84</v>
      </c>
      <c r="BK246" s="228">
        <f>ROUND(I246*H246,2)</f>
        <v>0</v>
      </c>
      <c r="BL246" s="17" t="s">
        <v>130</v>
      </c>
      <c r="BM246" s="227" t="s">
        <v>317</v>
      </c>
    </row>
    <row r="247" s="13" customFormat="1">
      <c r="A247" s="13"/>
      <c r="B247" s="229"/>
      <c r="C247" s="230"/>
      <c r="D247" s="231" t="s">
        <v>132</v>
      </c>
      <c r="E247" s="232" t="s">
        <v>1</v>
      </c>
      <c r="F247" s="233" t="s">
        <v>318</v>
      </c>
      <c r="G247" s="230"/>
      <c r="H247" s="234">
        <v>196.553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132</v>
      </c>
      <c r="AU247" s="240" t="s">
        <v>86</v>
      </c>
      <c r="AV247" s="13" t="s">
        <v>86</v>
      </c>
      <c r="AW247" s="13" t="s">
        <v>32</v>
      </c>
      <c r="AX247" s="13" t="s">
        <v>84</v>
      </c>
      <c r="AY247" s="240" t="s">
        <v>124</v>
      </c>
    </row>
    <row r="248" s="2" customFormat="1" ht="33" customHeight="1">
      <c r="A248" s="38"/>
      <c r="B248" s="39"/>
      <c r="C248" s="215" t="s">
        <v>319</v>
      </c>
      <c r="D248" s="215" t="s">
        <v>126</v>
      </c>
      <c r="E248" s="216" t="s">
        <v>320</v>
      </c>
      <c r="F248" s="217" t="s">
        <v>321</v>
      </c>
      <c r="G248" s="218" t="s">
        <v>129</v>
      </c>
      <c r="H248" s="219">
        <v>1298.4000000000001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41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130</v>
      </c>
      <c r="AT248" s="227" t="s">
        <v>126</v>
      </c>
      <c r="AU248" s="227" t="s">
        <v>86</v>
      </c>
      <c r="AY248" s="17" t="s">
        <v>124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84</v>
      </c>
      <c r="BK248" s="228">
        <f>ROUND(I248*H248,2)</f>
        <v>0</v>
      </c>
      <c r="BL248" s="17" t="s">
        <v>130</v>
      </c>
      <c r="BM248" s="227" t="s">
        <v>322</v>
      </c>
    </row>
    <row r="249" s="13" customFormat="1">
      <c r="A249" s="13"/>
      <c r="B249" s="229"/>
      <c r="C249" s="230"/>
      <c r="D249" s="231" t="s">
        <v>132</v>
      </c>
      <c r="E249" s="232" t="s">
        <v>1</v>
      </c>
      <c r="F249" s="233" t="s">
        <v>323</v>
      </c>
      <c r="G249" s="230"/>
      <c r="H249" s="234">
        <v>1298.4000000000001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132</v>
      </c>
      <c r="AU249" s="240" t="s">
        <v>86</v>
      </c>
      <c r="AV249" s="13" t="s">
        <v>86</v>
      </c>
      <c r="AW249" s="13" t="s">
        <v>32</v>
      </c>
      <c r="AX249" s="13" t="s">
        <v>84</v>
      </c>
      <c r="AY249" s="240" t="s">
        <v>124</v>
      </c>
    </row>
    <row r="250" s="2" customFormat="1" ht="24.15" customHeight="1">
      <c r="A250" s="38"/>
      <c r="B250" s="39"/>
      <c r="C250" s="215" t="s">
        <v>324</v>
      </c>
      <c r="D250" s="215" t="s">
        <v>126</v>
      </c>
      <c r="E250" s="216" t="s">
        <v>325</v>
      </c>
      <c r="F250" s="217" t="s">
        <v>326</v>
      </c>
      <c r="G250" s="218" t="s">
        <v>129</v>
      </c>
      <c r="H250" s="219">
        <v>1298.4000000000001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41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130</v>
      </c>
      <c r="AT250" s="227" t="s">
        <v>126</v>
      </c>
      <c r="AU250" s="227" t="s">
        <v>86</v>
      </c>
      <c r="AY250" s="17" t="s">
        <v>124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130</v>
      </c>
      <c r="BM250" s="227" t="s">
        <v>327</v>
      </c>
    </row>
    <row r="251" s="13" customFormat="1">
      <c r="A251" s="13"/>
      <c r="B251" s="229"/>
      <c r="C251" s="230"/>
      <c r="D251" s="231" t="s">
        <v>132</v>
      </c>
      <c r="E251" s="232" t="s">
        <v>1</v>
      </c>
      <c r="F251" s="233" t="s">
        <v>323</v>
      </c>
      <c r="G251" s="230"/>
      <c r="H251" s="234">
        <v>1298.4000000000001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132</v>
      </c>
      <c r="AU251" s="240" t="s">
        <v>86</v>
      </c>
      <c r="AV251" s="13" t="s">
        <v>86</v>
      </c>
      <c r="AW251" s="13" t="s">
        <v>32</v>
      </c>
      <c r="AX251" s="13" t="s">
        <v>84</v>
      </c>
      <c r="AY251" s="240" t="s">
        <v>124</v>
      </c>
    </row>
    <row r="252" s="2" customFormat="1" ht="16.5" customHeight="1">
      <c r="A252" s="38"/>
      <c r="B252" s="39"/>
      <c r="C252" s="263" t="s">
        <v>328</v>
      </c>
      <c r="D252" s="263" t="s">
        <v>297</v>
      </c>
      <c r="E252" s="264" t="s">
        <v>329</v>
      </c>
      <c r="F252" s="265" t="s">
        <v>330</v>
      </c>
      <c r="G252" s="266" t="s">
        <v>331</v>
      </c>
      <c r="H252" s="267">
        <v>129.84</v>
      </c>
      <c r="I252" s="268"/>
      <c r="J252" s="269">
        <f>ROUND(I252*H252,2)</f>
        <v>0</v>
      </c>
      <c r="K252" s="270"/>
      <c r="L252" s="271"/>
      <c r="M252" s="272" t="s">
        <v>1</v>
      </c>
      <c r="N252" s="273" t="s">
        <v>41</v>
      </c>
      <c r="O252" s="91"/>
      <c r="P252" s="225">
        <f>O252*H252</f>
        <v>0</v>
      </c>
      <c r="Q252" s="225">
        <v>0.001</v>
      </c>
      <c r="R252" s="225">
        <f>Q252*H252</f>
        <v>0.12984000000000001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301</v>
      </c>
      <c r="AT252" s="227" t="s">
        <v>297</v>
      </c>
      <c r="AU252" s="227" t="s">
        <v>86</v>
      </c>
      <c r="AY252" s="17" t="s">
        <v>124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84</v>
      </c>
      <c r="BK252" s="228">
        <f>ROUND(I252*H252,2)</f>
        <v>0</v>
      </c>
      <c r="BL252" s="17" t="s">
        <v>130</v>
      </c>
      <c r="BM252" s="227" t="s">
        <v>332</v>
      </c>
    </row>
    <row r="253" s="13" customFormat="1">
      <c r="A253" s="13"/>
      <c r="B253" s="229"/>
      <c r="C253" s="230"/>
      <c r="D253" s="231" t="s">
        <v>132</v>
      </c>
      <c r="E253" s="232" t="s">
        <v>1</v>
      </c>
      <c r="F253" s="233" t="s">
        <v>333</v>
      </c>
      <c r="G253" s="230"/>
      <c r="H253" s="234">
        <v>129.84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132</v>
      </c>
      <c r="AU253" s="240" t="s">
        <v>86</v>
      </c>
      <c r="AV253" s="13" t="s">
        <v>86</v>
      </c>
      <c r="AW253" s="13" t="s">
        <v>32</v>
      </c>
      <c r="AX253" s="13" t="s">
        <v>84</v>
      </c>
      <c r="AY253" s="240" t="s">
        <v>124</v>
      </c>
    </row>
    <row r="254" s="2" customFormat="1" ht="24.15" customHeight="1">
      <c r="A254" s="38"/>
      <c r="B254" s="39"/>
      <c r="C254" s="215" t="s">
        <v>334</v>
      </c>
      <c r="D254" s="215" t="s">
        <v>126</v>
      </c>
      <c r="E254" s="216" t="s">
        <v>335</v>
      </c>
      <c r="F254" s="217" t="s">
        <v>336</v>
      </c>
      <c r="G254" s="218" t="s">
        <v>129</v>
      </c>
      <c r="H254" s="219">
        <v>449.23399999999998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130</v>
      </c>
      <c r="AT254" s="227" t="s">
        <v>126</v>
      </c>
      <c r="AU254" s="227" t="s">
        <v>86</v>
      </c>
      <c r="AY254" s="17" t="s">
        <v>124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84</v>
      </c>
      <c r="BK254" s="228">
        <f>ROUND(I254*H254,2)</f>
        <v>0</v>
      </c>
      <c r="BL254" s="17" t="s">
        <v>130</v>
      </c>
      <c r="BM254" s="227" t="s">
        <v>337</v>
      </c>
    </row>
    <row r="255" s="13" customFormat="1">
      <c r="A255" s="13"/>
      <c r="B255" s="229"/>
      <c r="C255" s="230"/>
      <c r="D255" s="231" t="s">
        <v>132</v>
      </c>
      <c r="E255" s="232" t="s">
        <v>1</v>
      </c>
      <c r="F255" s="233" t="s">
        <v>338</v>
      </c>
      <c r="G255" s="230"/>
      <c r="H255" s="234">
        <v>449.23399999999998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132</v>
      </c>
      <c r="AU255" s="240" t="s">
        <v>86</v>
      </c>
      <c r="AV255" s="13" t="s">
        <v>86</v>
      </c>
      <c r="AW255" s="13" t="s">
        <v>32</v>
      </c>
      <c r="AX255" s="13" t="s">
        <v>84</v>
      </c>
      <c r="AY255" s="240" t="s">
        <v>124</v>
      </c>
    </row>
    <row r="256" s="12" customFormat="1" ht="22.8" customHeight="1">
      <c r="A256" s="12"/>
      <c r="B256" s="199"/>
      <c r="C256" s="200"/>
      <c r="D256" s="201" t="s">
        <v>75</v>
      </c>
      <c r="E256" s="213" t="s">
        <v>86</v>
      </c>
      <c r="F256" s="213" t="s">
        <v>339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SUM(P257:P268)</f>
        <v>0</v>
      </c>
      <c r="Q256" s="207"/>
      <c r="R256" s="208">
        <f>SUM(R257:R268)</f>
        <v>96.803016</v>
      </c>
      <c r="S256" s="207"/>
      <c r="T256" s="209">
        <f>SUM(T257:T268)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84</v>
      </c>
      <c r="AT256" s="211" t="s">
        <v>75</v>
      </c>
      <c r="AU256" s="211" t="s">
        <v>84</v>
      </c>
      <c r="AY256" s="210" t="s">
        <v>124</v>
      </c>
      <c r="BK256" s="212">
        <f>SUM(BK257:BK268)</f>
        <v>0</v>
      </c>
    </row>
    <row r="257" s="2" customFormat="1" ht="33" customHeight="1">
      <c r="A257" s="38"/>
      <c r="B257" s="39"/>
      <c r="C257" s="215" t="s">
        <v>340</v>
      </c>
      <c r="D257" s="215" t="s">
        <v>126</v>
      </c>
      <c r="E257" s="216" t="s">
        <v>341</v>
      </c>
      <c r="F257" s="217" t="s">
        <v>342</v>
      </c>
      <c r="G257" s="218" t="s">
        <v>151</v>
      </c>
      <c r="H257" s="219">
        <v>312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41</v>
      </c>
      <c r="O257" s="91"/>
      <c r="P257" s="225">
        <f>O257*H257</f>
        <v>0</v>
      </c>
      <c r="Q257" s="225">
        <v>0.2044</v>
      </c>
      <c r="R257" s="225">
        <f>Q257*H257</f>
        <v>63.772799999999997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130</v>
      </c>
      <c r="AT257" s="227" t="s">
        <v>126</v>
      </c>
      <c r="AU257" s="227" t="s">
        <v>86</v>
      </c>
      <c r="AY257" s="17" t="s">
        <v>124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84</v>
      </c>
      <c r="BK257" s="228">
        <f>ROUND(I257*H257,2)</f>
        <v>0</v>
      </c>
      <c r="BL257" s="17" t="s">
        <v>130</v>
      </c>
      <c r="BM257" s="227" t="s">
        <v>343</v>
      </c>
    </row>
    <row r="258" s="13" customFormat="1">
      <c r="A258" s="13"/>
      <c r="B258" s="229"/>
      <c r="C258" s="230"/>
      <c r="D258" s="231" t="s">
        <v>132</v>
      </c>
      <c r="E258" s="232" t="s">
        <v>1</v>
      </c>
      <c r="F258" s="233" t="s">
        <v>344</v>
      </c>
      <c r="G258" s="230"/>
      <c r="H258" s="234">
        <v>312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132</v>
      </c>
      <c r="AU258" s="240" t="s">
        <v>86</v>
      </c>
      <c r="AV258" s="13" t="s">
        <v>86</v>
      </c>
      <c r="AW258" s="13" t="s">
        <v>32</v>
      </c>
      <c r="AX258" s="13" t="s">
        <v>84</v>
      </c>
      <c r="AY258" s="240" t="s">
        <v>124</v>
      </c>
    </row>
    <row r="259" s="2" customFormat="1" ht="21.75" customHeight="1">
      <c r="A259" s="38"/>
      <c r="B259" s="39"/>
      <c r="C259" s="215" t="s">
        <v>345</v>
      </c>
      <c r="D259" s="215" t="s">
        <v>126</v>
      </c>
      <c r="E259" s="216" t="s">
        <v>346</v>
      </c>
      <c r="F259" s="217" t="s">
        <v>347</v>
      </c>
      <c r="G259" s="218" t="s">
        <v>168</v>
      </c>
      <c r="H259" s="219">
        <v>2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0.31422</v>
      </c>
      <c r="R259" s="225">
        <f>Q259*H259</f>
        <v>0.62844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130</v>
      </c>
      <c r="AT259" s="227" t="s">
        <v>126</v>
      </c>
      <c r="AU259" s="227" t="s">
        <v>86</v>
      </c>
      <c r="AY259" s="17" t="s">
        <v>124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130</v>
      </c>
      <c r="BM259" s="227" t="s">
        <v>348</v>
      </c>
    </row>
    <row r="260" s="2" customFormat="1" ht="24.15" customHeight="1">
      <c r="A260" s="38"/>
      <c r="B260" s="39"/>
      <c r="C260" s="215" t="s">
        <v>349</v>
      </c>
      <c r="D260" s="215" t="s">
        <v>126</v>
      </c>
      <c r="E260" s="216" t="s">
        <v>350</v>
      </c>
      <c r="F260" s="217" t="s">
        <v>351</v>
      </c>
      <c r="G260" s="218" t="s">
        <v>129</v>
      </c>
      <c r="H260" s="219">
        <v>343.19999999999999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41</v>
      </c>
      <c r="O260" s="91"/>
      <c r="P260" s="225">
        <f>O260*H260</f>
        <v>0</v>
      </c>
      <c r="Q260" s="225">
        <v>0.00010000000000000001</v>
      </c>
      <c r="R260" s="225">
        <f>Q260*H260</f>
        <v>0.034320000000000003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130</v>
      </c>
      <c r="AT260" s="227" t="s">
        <v>126</v>
      </c>
      <c r="AU260" s="227" t="s">
        <v>86</v>
      </c>
      <c r="AY260" s="17" t="s">
        <v>124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84</v>
      </c>
      <c r="BK260" s="228">
        <f>ROUND(I260*H260,2)</f>
        <v>0</v>
      </c>
      <c r="BL260" s="17" t="s">
        <v>130</v>
      </c>
      <c r="BM260" s="227" t="s">
        <v>352</v>
      </c>
    </row>
    <row r="261" s="13" customFormat="1">
      <c r="A261" s="13"/>
      <c r="B261" s="229"/>
      <c r="C261" s="230"/>
      <c r="D261" s="231" t="s">
        <v>132</v>
      </c>
      <c r="E261" s="232" t="s">
        <v>1</v>
      </c>
      <c r="F261" s="233" t="s">
        <v>353</v>
      </c>
      <c r="G261" s="230"/>
      <c r="H261" s="234">
        <v>343.19999999999999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132</v>
      </c>
      <c r="AU261" s="240" t="s">
        <v>86</v>
      </c>
      <c r="AV261" s="13" t="s">
        <v>86</v>
      </c>
      <c r="AW261" s="13" t="s">
        <v>32</v>
      </c>
      <c r="AX261" s="13" t="s">
        <v>76</v>
      </c>
      <c r="AY261" s="240" t="s">
        <v>124</v>
      </c>
    </row>
    <row r="262" s="14" customFormat="1">
      <c r="A262" s="14"/>
      <c r="B262" s="241"/>
      <c r="C262" s="242"/>
      <c r="D262" s="231" t="s">
        <v>132</v>
      </c>
      <c r="E262" s="243" t="s">
        <v>1</v>
      </c>
      <c r="F262" s="244" t="s">
        <v>235</v>
      </c>
      <c r="G262" s="242"/>
      <c r="H262" s="245">
        <v>343.19999999999999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132</v>
      </c>
      <c r="AU262" s="251" t="s">
        <v>86</v>
      </c>
      <c r="AV262" s="14" t="s">
        <v>130</v>
      </c>
      <c r="AW262" s="14" t="s">
        <v>32</v>
      </c>
      <c r="AX262" s="14" t="s">
        <v>84</v>
      </c>
      <c r="AY262" s="251" t="s">
        <v>124</v>
      </c>
    </row>
    <row r="263" s="2" customFormat="1" ht="24.15" customHeight="1">
      <c r="A263" s="38"/>
      <c r="B263" s="39"/>
      <c r="C263" s="263" t="s">
        <v>354</v>
      </c>
      <c r="D263" s="263" t="s">
        <v>297</v>
      </c>
      <c r="E263" s="264" t="s">
        <v>355</v>
      </c>
      <c r="F263" s="265" t="s">
        <v>356</v>
      </c>
      <c r="G263" s="266" t="s">
        <v>129</v>
      </c>
      <c r="H263" s="267">
        <v>377.51999999999998</v>
      </c>
      <c r="I263" s="268"/>
      <c r="J263" s="269">
        <f>ROUND(I263*H263,2)</f>
        <v>0</v>
      </c>
      <c r="K263" s="270"/>
      <c r="L263" s="271"/>
      <c r="M263" s="272" t="s">
        <v>1</v>
      </c>
      <c r="N263" s="273" t="s">
        <v>41</v>
      </c>
      <c r="O263" s="91"/>
      <c r="P263" s="225">
        <f>O263*H263</f>
        <v>0</v>
      </c>
      <c r="Q263" s="225">
        <v>0.00029999999999999997</v>
      </c>
      <c r="R263" s="225">
        <f>Q263*H263</f>
        <v>0.11325599999999998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301</v>
      </c>
      <c r="AT263" s="227" t="s">
        <v>297</v>
      </c>
      <c r="AU263" s="227" t="s">
        <v>86</v>
      </c>
      <c r="AY263" s="17" t="s">
        <v>124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84</v>
      </c>
      <c r="BK263" s="228">
        <f>ROUND(I263*H263,2)</f>
        <v>0</v>
      </c>
      <c r="BL263" s="17" t="s">
        <v>130</v>
      </c>
      <c r="BM263" s="227" t="s">
        <v>357</v>
      </c>
    </row>
    <row r="264" s="2" customFormat="1" ht="33" customHeight="1">
      <c r="A264" s="38"/>
      <c r="B264" s="39"/>
      <c r="C264" s="215" t="s">
        <v>358</v>
      </c>
      <c r="D264" s="215" t="s">
        <v>126</v>
      </c>
      <c r="E264" s="216" t="s">
        <v>359</v>
      </c>
      <c r="F264" s="217" t="s">
        <v>360</v>
      </c>
      <c r="G264" s="218" t="s">
        <v>207</v>
      </c>
      <c r="H264" s="219">
        <v>16.289999999999999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41</v>
      </c>
      <c r="O264" s="91"/>
      <c r="P264" s="225">
        <f>O264*H264</f>
        <v>0</v>
      </c>
      <c r="Q264" s="225">
        <v>1.98</v>
      </c>
      <c r="R264" s="225">
        <f>Q264*H264</f>
        <v>32.254199999999997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130</v>
      </c>
      <c r="AT264" s="227" t="s">
        <v>126</v>
      </c>
      <c r="AU264" s="227" t="s">
        <v>86</v>
      </c>
      <c r="AY264" s="17" t="s">
        <v>124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84</v>
      </c>
      <c r="BK264" s="228">
        <f>ROUND(I264*H264,2)</f>
        <v>0</v>
      </c>
      <c r="BL264" s="17" t="s">
        <v>130</v>
      </c>
      <c r="BM264" s="227" t="s">
        <v>361</v>
      </c>
    </row>
    <row r="265" s="13" customFormat="1">
      <c r="A265" s="13"/>
      <c r="B265" s="229"/>
      <c r="C265" s="230"/>
      <c r="D265" s="231" t="s">
        <v>132</v>
      </c>
      <c r="E265" s="232" t="s">
        <v>1</v>
      </c>
      <c r="F265" s="233" t="s">
        <v>362</v>
      </c>
      <c r="G265" s="230"/>
      <c r="H265" s="234">
        <v>8.8320000000000007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132</v>
      </c>
      <c r="AU265" s="240" t="s">
        <v>86</v>
      </c>
      <c r="AV265" s="13" t="s">
        <v>86</v>
      </c>
      <c r="AW265" s="13" t="s">
        <v>32</v>
      </c>
      <c r="AX265" s="13" t="s">
        <v>76</v>
      </c>
      <c r="AY265" s="240" t="s">
        <v>124</v>
      </c>
    </row>
    <row r="266" s="13" customFormat="1">
      <c r="A266" s="13"/>
      <c r="B266" s="229"/>
      <c r="C266" s="230"/>
      <c r="D266" s="231" t="s">
        <v>132</v>
      </c>
      <c r="E266" s="232" t="s">
        <v>1</v>
      </c>
      <c r="F266" s="233" t="s">
        <v>363</v>
      </c>
      <c r="G266" s="230"/>
      <c r="H266" s="234">
        <v>0.64800000000000002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132</v>
      </c>
      <c r="AU266" s="240" t="s">
        <v>86</v>
      </c>
      <c r="AV266" s="13" t="s">
        <v>86</v>
      </c>
      <c r="AW266" s="13" t="s">
        <v>32</v>
      </c>
      <c r="AX266" s="13" t="s">
        <v>76</v>
      </c>
      <c r="AY266" s="240" t="s">
        <v>124</v>
      </c>
    </row>
    <row r="267" s="13" customFormat="1">
      <c r="A267" s="13"/>
      <c r="B267" s="229"/>
      <c r="C267" s="230"/>
      <c r="D267" s="231" t="s">
        <v>132</v>
      </c>
      <c r="E267" s="232" t="s">
        <v>1</v>
      </c>
      <c r="F267" s="233" t="s">
        <v>364</v>
      </c>
      <c r="G267" s="230"/>
      <c r="H267" s="234">
        <v>6.8099999999999996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132</v>
      </c>
      <c r="AU267" s="240" t="s">
        <v>86</v>
      </c>
      <c r="AV267" s="13" t="s">
        <v>86</v>
      </c>
      <c r="AW267" s="13" t="s">
        <v>32</v>
      </c>
      <c r="AX267" s="13" t="s">
        <v>76</v>
      </c>
      <c r="AY267" s="240" t="s">
        <v>124</v>
      </c>
    </row>
    <row r="268" s="14" customFormat="1">
      <c r="A268" s="14"/>
      <c r="B268" s="241"/>
      <c r="C268" s="242"/>
      <c r="D268" s="231" t="s">
        <v>132</v>
      </c>
      <c r="E268" s="243" t="s">
        <v>1</v>
      </c>
      <c r="F268" s="244" t="s">
        <v>235</v>
      </c>
      <c r="G268" s="242"/>
      <c r="H268" s="245">
        <v>16.289999999999999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132</v>
      </c>
      <c r="AU268" s="251" t="s">
        <v>86</v>
      </c>
      <c r="AV268" s="14" t="s">
        <v>130</v>
      </c>
      <c r="AW268" s="14" t="s">
        <v>32</v>
      </c>
      <c r="AX268" s="14" t="s">
        <v>84</v>
      </c>
      <c r="AY268" s="251" t="s">
        <v>124</v>
      </c>
    </row>
    <row r="269" s="12" customFormat="1" ht="22.8" customHeight="1">
      <c r="A269" s="12"/>
      <c r="B269" s="199"/>
      <c r="C269" s="200"/>
      <c r="D269" s="201" t="s">
        <v>75</v>
      </c>
      <c r="E269" s="213" t="s">
        <v>365</v>
      </c>
      <c r="F269" s="213" t="s">
        <v>366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SUM(P270:P315)</f>
        <v>0</v>
      </c>
      <c r="Q269" s="207"/>
      <c r="R269" s="208">
        <f>SUM(R270:R315)</f>
        <v>144.29490970000001</v>
      </c>
      <c r="S269" s="207"/>
      <c r="T269" s="209">
        <f>SUM(T270:T315)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84</v>
      </c>
      <c r="AT269" s="211" t="s">
        <v>75</v>
      </c>
      <c r="AU269" s="211" t="s">
        <v>84</v>
      </c>
      <c r="AY269" s="210" t="s">
        <v>124</v>
      </c>
      <c r="BK269" s="212">
        <f>SUM(BK270:BK315)</f>
        <v>0</v>
      </c>
    </row>
    <row r="270" s="2" customFormat="1" ht="21.75" customHeight="1">
      <c r="A270" s="38"/>
      <c r="B270" s="39"/>
      <c r="C270" s="215" t="s">
        <v>367</v>
      </c>
      <c r="D270" s="215" t="s">
        <v>126</v>
      </c>
      <c r="E270" s="216" t="s">
        <v>368</v>
      </c>
      <c r="F270" s="217" t="s">
        <v>369</v>
      </c>
      <c r="G270" s="218" t="s">
        <v>129</v>
      </c>
      <c r="H270" s="219">
        <v>433.97399999999999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41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130</v>
      </c>
      <c r="AT270" s="227" t="s">
        <v>126</v>
      </c>
      <c r="AU270" s="227" t="s">
        <v>86</v>
      </c>
      <c r="AY270" s="17" t="s">
        <v>124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84</v>
      </c>
      <c r="BK270" s="228">
        <f>ROUND(I270*H270,2)</f>
        <v>0</v>
      </c>
      <c r="BL270" s="17" t="s">
        <v>130</v>
      </c>
      <c r="BM270" s="227" t="s">
        <v>370</v>
      </c>
    </row>
    <row r="271" s="13" customFormat="1">
      <c r="A271" s="13"/>
      <c r="B271" s="229"/>
      <c r="C271" s="230"/>
      <c r="D271" s="231" t="s">
        <v>132</v>
      </c>
      <c r="E271" s="232" t="s">
        <v>1</v>
      </c>
      <c r="F271" s="233" t="s">
        <v>371</v>
      </c>
      <c r="G271" s="230"/>
      <c r="H271" s="234">
        <v>433.97399999999999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132</v>
      </c>
      <c r="AU271" s="240" t="s">
        <v>86</v>
      </c>
      <c r="AV271" s="13" t="s">
        <v>86</v>
      </c>
      <c r="AW271" s="13" t="s">
        <v>32</v>
      </c>
      <c r="AX271" s="13" t="s">
        <v>84</v>
      </c>
      <c r="AY271" s="240" t="s">
        <v>124</v>
      </c>
    </row>
    <row r="272" s="2" customFormat="1" ht="16.5" customHeight="1">
      <c r="A272" s="38"/>
      <c r="B272" s="39"/>
      <c r="C272" s="215" t="s">
        <v>372</v>
      </c>
      <c r="D272" s="215" t="s">
        <v>126</v>
      </c>
      <c r="E272" s="216" t="s">
        <v>373</v>
      </c>
      <c r="F272" s="217" t="s">
        <v>374</v>
      </c>
      <c r="G272" s="218" t="s">
        <v>129</v>
      </c>
      <c r="H272" s="219">
        <v>954.74300000000005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41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130</v>
      </c>
      <c r="AT272" s="227" t="s">
        <v>126</v>
      </c>
      <c r="AU272" s="227" t="s">
        <v>86</v>
      </c>
      <c r="AY272" s="17" t="s">
        <v>124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84</v>
      </c>
      <c r="BK272" s="228">
        <f>ROUND(I272*H272,2)</f>
        <v>0</v>
      </c>
      <c r="BL272" s="17" t="s">
        <v>130</v>
      </c>
      <c r="BM272" s="227" t="s">
        <v>375</v>
      </c>
    </row>
    <row r="273" s="13" customFormat="1">
      <c r="A273" s="13"/>
      <c r="B273" s="229"/>
      <c r="C273" s="230"/>
      <c r="D273" s="231" t="s">
        <v>132</v>
      </c>
      <c r="E273" s="232" t="s">
        <v>1</v>
      </c>
      <c r="F273" s="233" t="s">
        <v>376</v>
      </c>
      <c r="G273" s="230"/>
      <c r="H273" s="234">
        <v>954.74300000000005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132</v>
      </c>
      <c r="AU273" s="240" t="s">
        <v>86</v>
      </c>
      <c r="AV273" s="13" t="s">
        <v>86</v>
      </c>
      <c r="AW273" s="13" t="s">
        <v>32</v>
      </c>
      <c r="AX273" s="13" t="s">
        <v>84</v>
      </c>
      <c r="AY273" s="240" t="s">
        <v>124</v>
      </c>
    </row>
    <row r="274" s="2" customFormat="1" ht="16.5" customHeight="1">
      <c r="A274" s="38"/>
      <c r="B274" s="39"/>
      <c r="C274" s="215" t="s">
        <v>377</v>
      </c>
      <c r="D274" s="215" t="s">
        <v>126</v>
      </c>
      <c r="E274" s="216" t="s">
        <v>378</v>
      </c>
      <c r="F274" s="217" t="s">
        <v>379</v>
      </c>
      <c r="G274" s="218" t="s">
        <v>129</v>
      </c>
      <c r="H274" s="219">
        <v>42.25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41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130</v>
      </c>
      <c r="AT274" s="227" t="s">
        <v>126</v>
      </c>
      <c r="AU274" s="227" t="s">
        <v>86</v>
      </c>
      <c r="AY274" s="17" t="s">
        <v>124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84</v>
      </c>
      <c r="BK274" s="228">
        <f>ROUND(I274*H274,2)</f>
        <v>0</v>
      </c>
      <c r="BL274" s="17" t="s">
        <v>130</v>
      </c>
      <c r="BM274" s="227" t="s">
        <v>380</v>
      </c>
    </row>
    <row r="275" s="13" customFormat="1">
      <c r="A275" s="13"/>
      <c r="B275" s="229"/>
      <c r="C275" s="230"/>
      <c r="D275" s="231" t="s">
        <v>132</v>
      </c>
      <c r="E275" s="232" t="s">
        <v>1</v>
      </c>
      <c r="F275" s="233" t="s">
        <v>381</v>
      </c>
      <c r="G275" s="230"/>
      <c r="H275" s="234">
        <v>42.25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132</v>
      </c>
      <c r="AU275" s="240" t="s">
        <v>86</v>
      </c>
      <c r="AV275" s="13" t="s">
        <v>86</v>
      </c>
      <c r="AW275" s="13" t="s">
        <v>32</v>
      </c>
      <c r="AX275" s="13" t="s">
        <v>84</v>
      </c>
      <c r="AY275" s="240" t="s">
        <v>124</v>
      </c>
    </row>
    <row r="276" s="2" customFormat="1" ht="24.15" customHeight="1">
      <c r="A276" s="38"/>
      <c r="B276" s="39"/>
      <c r="C276" s="215" t="s">
        <v>382</v>
      </c>
      <c r="D276" s="215" t="s">
        <v>126</v>
      </c>
      <c r="E276" s="216" t="s">
        <v>383</v>
      </c>
      <c r="F276" s="217" t="s">
        <v>384</v>
      </c>
      <c r="G276" s="218" t="s">
        <v>129</v>
      </c>
      <c r="H276" s="219">
        <v>477.37099999999998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41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130</v>
      </c>
      <c r="AT276" s="227" t="s">
        <v>126</v>
      </c>
      <c r="AU276" s="227" t="s">
        <v>86</v>
      </c>
      <c r="AY276" s="17" t="s">
        <v>124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84</v>
      </c>
      <c r="BK276" s="228">
        <f>ROUND(I276*H276,2)</f>
        <v>0</v>
      </c>
      <c r="BL276" s="17" t="s">
        <v>130</v>
      </c>
      <c r="BM276" s="227" t="s">
        <v>385</v>
      </c>
    </row>
    <row r="277" s="13" customFormat="1">
      <c r="A277" s="13"/>
      <c r="B277" s="229"/>
      <c r="C277" s="230"/>
      <c r="D277" s="231" t="s">
        <v>132</v>
      </c>
      <c r="E277" s="232" t="s">
        <v>1</v>
      </c>
      <c r="F277" s="233" t="s">
        <v>386</v>
      </c>
      <c r="G277" s="230"/>
      <c r="H277" s="234">
        <v>477.37099999999998</v>
      </c>
      <c r="I277" s="235"/>
      <c r="J277" s="230"/>
      <c r="K277" s="230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132</v>
      </c>
      <c r="AU277" s="240" t="s">
        <v>86</v>
      </c>
      <c r="AV277" s="13" t="s">
        <v>86</v>
      </c>
      <c r="AW277" s="13" t="s">
        <v>32</v>
      </c>
      <c r="AX277" s="13" t="s">
        <v>84</v>
      </c>
      <c r="AY277" s="240" t="s">
        <v>124</v>
      </c>
    </row>
    <row r="278" s="2" customFormat="1" ht="24.15" customHeight="1">
      <c r="A278" s="38"/>
      <c r="B278" s="39"/>
      <c r="C278" s="215" t="s">
        <v>387</v>
      </c>
      <c r="D278" s="215" t="s">
        <v>126</v>
      </c>
      <c r="E278" s="216" t="s">
        <v>388</v>
      </c>
      <c r="F278" s="217" t="s">
        <v>389</v>
      </c>
      <c r="G278" s="218" t="s">
        <v>129</v>
      </c>
      <c r="H278" s="219">
        <v>107.2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41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130</v>
      </c>
      <c r="AT278" s="227" t="s">
        <v>126</v>
      </c>
      <c r="AU278" s="227" t="s">
        <v>86</v>
      </c>
      <c r="AY278" s="17" t="s">
        <v>124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84</v>
      </c>
      <c r="BK278" s="228">
        <f>ROUND(I278*H278,2)</f>
        <v>0</v>
      </c>
      <c r="BL278" s="17" t="s">
        <v>130</v>
      </c>
      <c r="BM278" s="227" t="s">
        <v>390</v>
      </c>
    </row>
    <row r="279" s="13" customFormat="1">
      <c r="A279" s="13"/>
      <c r="B279" s="229"/>
      <c r="C279" s="230"/>
      <c r="D279" s="231" t="s">
        <v>132</v>
      </c>
      <c r="E279" s="232" t="s">
        <v>1</v>
      </c>
      <c r="F279" s="233" t="s">
        <v>391</v>
      </c>
      <c r="G279" s="230"/>
      <c r="H279" s="234">
        <v>107.2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132</v>
      </c>
      <c r="AU279" s="240" t="s">
        <v>86</v>
      </c>
      <c r="AV279" s="13" t="s">
        <v>86</v>
      </c>
      <c r="AW279" s="13" t="s">
        <v>32</v>
      </c>
      <c r="AX279" s="13" t="s">
        <v>76</v>
      </c>
      <c r="AY279" s="240" t="s">
        <v>124</v>
      </c>
    </row>
    <row r="280" s="14" customFormat="1">
      <c r="A280" s="14"/>
      <c r="B280" s="241"/>
      <c r="C280" s="242"/>
      <c r="D280" s="231" t="s">
        <v>132</v>
      </c>
      <c r="E280" s="243" t="s">
        <v>1</v>
      </c>
      <c r="F280" s="244" t="s">
        <v>235</v>
      </c>
      <c r="G280" s="242"/>
      <c r="H280" s="245">
        <v>107.2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132</v>
      </c>
      <c r="AU280" s="251" t="s">
        <v>86</v>
      </c>
      <c r="AV280" s="14" t="s">
        <v>130</v>
      </c>
      <c r="AW280" s="14" t="s">
        <v>32</v>
      </c>
      <c r="AX280" s="14" t="s">
        <v>84</v>
      </c>
      <c r="AY280" s="251" t="s">
        <v>124</v>
      </c>
    </row>
    <row r="281" s="2" customFormat="1" ht="33" customHeight="1">
      <c r="A281" s="38"/>
      <c r="B281" s="39"/>
      <c r="C281" s="215" t="s">
        <v>392</v>
      </c>
      <c r="D281" s="215" t="s">
        <v>126</v>
      </c>
      <c r="E281" s="216" t="s">
        <v>393</v>
      </c>
      <c r="F281" s="217" t="s">
        <v>394</v>
      </c>
      <c r="G281" s="218" t="s">
        <v>129</v>
      </c>
      <c r="H281" s="219">
        <v>42.25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41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130</v>
      </c>
      <c r="AT281" s="227" t="s">
        <v>126</v>
      </c>
      <c r="AU281" s="227" t="s">
        <v>86</v>
      </c>
      <c r="AY281" s="17" t="s">
        <v>124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84</v>
      </c>
      <c r="BK281" s="228">
        <f>ROUND(I281*H281,2)</f>
        <v>0</v>
      </c>
      <c r="BL281" s="17" t="s">
        <v>130</v>
      </c>
      <c r="BM281" s="227" t="s">
        <v>395</v>
      </c>
    </row>
    <row r="282" s="13" customFormat="1">
      <c r="A282" s="13"/>
      <c r="B282" s="229"/>
      <c r="C282" s="230"/>
      <c r="D282" s="231" t="s">
        <v>132</v>
      </c>
      <c r="E282" s="232" t="s">
        <v>1</v>
      </c>
      <c r="F282" s="233" t="s">
        <v>381</v>
      </c>
      <c r="G282" s="230"/>
      <c r="H282" s="234">
        <v>42.25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132</v>
      </c>
      <c r="AU282" s="240" t="s">
        <v>86</v>
      </c>
      <c r="AV282" s="13" t="s">
        <v>86</v>
      </c>
      <c r="AW282" s="13" t="s">
        <v>32</v>
      </c>
      <c r="AX282" s="13" t="s">
        <v>84</v>
      </c>
      <c r="AY282" s="240" t="s">
        <v>124</v>
      </c>
    </row>
    <row r="283" s="2" customFormat="1" ht="33" customHeight="1">
      <c r="A283" s="38"/>
      <c r="B283" s="39"/>
      <c r="C283" s="215" t="s">
        <v>396</v>
      </c>
      <c r="D283" s="215" t="s">
        <v>126</v>
      </c>
      <c r="E283" s="216" t="s">
        <v>397</v>
      </c>
      <c r="F283" s="217" t="s">
        <v>398</v>
      </c>
      <c r="G283" s="218" t="s">
        <v>129</v>
      </c>
      <c r="H283" s="219">
        <v>42.25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41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130</v>
      </c>
      <c r="AT283" s="227" t="s">
        <v>126</v>
      </c>
      <c r="AU283" s="227" t="s">
        <v>86</v>
      </c>
      <c r="AY283" s="17" t="s">
        <v>124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84</v>
      </c>
      <c r="BK283" s="228">
        <f>ROUND(I283*H283,2)</f>
        <v>0</v>
      </c>
      <c r="BL283" s="17" t="s">
        <v>130</v>
      </c>
      <c r="BM283" s="227" t="s">
        <v>399</v>
      </c>
    </row>
    <row r="284" s="13" customFormat="1">
      <c r="A284" s="13"/>
      <c r="B284" s="229"/>
      <c r="C284" s="230"/>
      <c r="D284" s="231" t="s">
        <v>132</v>
      </c>
      <c r="E284" s="232" t="s">
        <v>1</v>
      </c>
      <c r="F284" s="233" t="s">
        <v>381</v>
      </c>
      <c r="G284" s="230"/>
      <c r="H284" s="234">
        <v>42.25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132</v>
      </c>
      <c r="AU284" s="240" t="s">
        <v>86</v>
      </c>
      <c r="AV284" s="13" t="s">
        <v>86</v>
      </c>
      <c r="AW284" s="13" t="s">
        <v>32</v>
      </c>
      <c r="AX284" s="13" t="s">
        <v>84</v>
      </c>
      <c r="AY284" s="240" t="s">
        <v>124</v>
      </c>
    </row>
    <row r="285" s="2" customFormat="1" ht="33" customHeight="1">
      <c r="A285" s="38"/>
      <c r="B285" s="39"/>
      <c r="C285" s="215" t="s">
        <v>400</v>
      </c>
      <c r="D285" s="215" t="s">
        <v>126</v>
      </c>
      <c r="E285" s="216" t="s">
        <v>401</v>
      </c>
      <c r="F285" s="217" t="s">
        <v>402</v>
      </c>
      <c r="G285" s="218" t="s">
        <v>129</v>
      </c>
      <c r="H285" s="219">
        <v>107.2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41</v>
      </c>
      <c r="O285" s="91"/>
      <c r="P285" s="225">
        <f>O285*H285</f>
        <v>0</v>
      </c>
      <c r="Q285" s="225">
        <v>0.40799999999999997</v>
      </c>
      <c r="R285" s="225">
        <f>Q285*H285</f>
        <v>43.7376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130</v>
      </c>
      <c r="AT285" s="227" t="s">
        <v>126</v>
      </c>
      <c r="AU285" s="227" t="s">
        <v>86</v>
      </c>
      <c r="AY285" s="17" t="s">
        <v>124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84</v>
      </c>
      <c r="BK285" s="228">
        <f>ROUND(I285*H285,2)</f>
        <v>0</v>
      </c>
      <c r="BL285" s="17" t="s">
        <v>130</v>
      </c>
      <c r="BM285" s="227" t="s">
        <v>403</v>
      </c>
    </row>
    <row r="286" s="13" customFormat="1">
      <c r="A286" s="13"/>
      <c r="B286" s="229"/>
      <c r="C286" s="230"/>
      <c r="D286" s="231" t="s">
        <v>132</v>
      </c>
      <c r="E286" s="232" t="s">
        <v>1</v>
      </c>
      <c r="F286" s="233" t="s">
        <v>391</v>
      </c>
      <c r="G286" s="230"/>
      <c r="H286" s="234">
        <v>107.2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132</v>
      </c>
      <c r="AU286" s="240" t="s">
        <v>86</v>
      </c>
      <c r="AV286" s="13" t="s">
        <v>86</v>
      </c>
      <c r="AW286" s="13" t="s">
        <v>32</v>
      </c>
      <c r="AX286" s="13" t="s">
        <v>76</v>
      </c>
      <c r="AY286" s="240" t="s">
        <v>124</v>
      </c>
    </row>
    <row r="287" s="14" customFormat="1">
      <c r="A287" s="14"/>
      <c r="B287" s="241"/>
      <c r="C287" s="242"/>
      <c r="D287" s="231" t="s">
        <v>132</v>
      </c>
      <c r="E287" s="243" t="s">
        <v>1</v>
      </c>
      <c r="F287" s="244" t="s">
        <v>235</v>
      </c>
      <c r="G287" s="242"/>
      <c r="H287" s="245">
        <v>107.2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132</v>
      </c>
      <c r="AU287" s="251" t="s">
        <v>86</v>
      </c>
      <c r="AV287" s="14" t="s">
        <v>130</v>
      </c>
      <c r="AW287" s="14" t="s">
        <v>32</v>
      </c>
      <c r="AX287" s="14" t="s">
        <v>84</v>
      </c>
      <c r="AY287" s="251" t="s">
        <v>124</v>
      </c>
    </row>
    <row r="288" s="2" customFormat="1" ht="21.75" customHeight="1">
      <c r="A288" s="38"/>
      <c r="B288" s="39"/>
      <c r="C288" s="215" t="s">
        <v>404</v>
      </c>
      <c r="D288" s="215" t="s">
        <v>126</v>
      </c>
      <c r="E288" s="216" t="s">
        <v>405</v>
      </c>
      <c r="F288" s="217" t="s">
        <v>406</v>
      </c>
      <c r="G288" s="218" t="s">
        <v>129</v>
      </c>
      <c r="H288" s="219">
        <v>342.63799999999998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41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130</v>
      </c>
      <c r="AT288" s="227" t="s">
        <v>126</v>
      </c>
      <c r="AU288" s="227" t="s">
        <v>86</v>
      </c>
      <c r="AY288" s="17" t="s">
        <v>124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84</v>
      </c>
      <c r="BK288" s="228">
        <f>ROUND(I288*H288,2)</f>
        <v>0</v>
      </c>
      <c r="BL288" s="17" t="s">
        <v>130</v>
      </c>
      <c r="BM288" s="227" t="s">
        <v>407</v>
      </c>
    </row>
    <row r="289" s="13" customFormat="1">
      <c r="A289" s="13"/>
      <c r="B289" s="229"/>
      <c r="C289" s="230"/>
      <c r="D289" s="231" t="s">
        <v>132</v>
      </c>
      <c r="E289" s="232" t="s">
        <v>1</v>
      </c>
      <c r="F289" s="233" t="s">
        <v>408</v>
      </c>
      <c r="G289" s="230"/>
      <c r="H289" s="234">
        <v>300.38799999999998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132</v>
      </c>
      <c r="AU289" s="240" t="s">
        <v>86</v>
      </c>
      <c r="AV289" s="13" t="s">
        <v>86</v>
      </c>
      <c r="AW289" s="13" t="s">
        <v>32</v>
      </c>
      <c r="AX289" s="13" t="s">
        <v>76</v>
      </c>
      <c r="AY289" s="240" t="s">
        <v>124</v>
      </c>
    </row>
    <row r="290" s="13" customFormat="1">
      <c r="A290" s="13"/>
      <c r="B290" s="229"/>
      <c r="C290" s="230"/>
      <c r="D290" s="231" t="s">
        <v>132</v>
      </c>
      <c r="E290" s="232" t="s">
        <v>1</v>
      </c>
      <c r="F290" s="233" t="s">
        <v>381</v>
      </c>
      <c r="G290" s="230"/>
      <c r="H290" s="234">
        <v>42.25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132</v>
      </c>
      <c r="AU290" s="240" t="s">
        <v>86</v>
      </c>
      <c r="AV290" s="13" t="s">
        <v>86</v>
      </c>
      <c r="AW290" s="13" t="s">
        <v>32</v>
      </c>
      <c r="AX290" s="13" t="s">
        <v>76</v>
      </c>
      <c r="AY290" s="240" t="s">
        <v>124</v>
      </c>
    </row>
    <row r="291" s="14" customFormat="1">
      <c r="A291" s="14"/>
      <c r="B291" s="241"/>
      <c r="C291" s="242"/>
      <c r="D291" s="231" t="s">
        <v>132</v>
      </c>
      <c r="E291" s="243" t="s">
        <v>1</v>
      </c>
      <c r="F291" s="244" t="s">
        <v>235</v>
      </c>
      <c r="G291" s="242"/>
      <c r="H291" s="245">
        <v>342.63799999999998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132</v>
      </c>
      <c r="AU291" s="251" t="s">
        <v>86</v>
      </c>
      <c r="AV291" s="14" t="s">
        <v>130</v>
      </c>
      <c r="AW291" s="14" t="s">
        <v>32</v>
      </c>
      <c r="AX291" s="14" t="s">
        <v>84</v>
      </c>
      <c r="AY291" s="251" t="s">
        <v>124</v>
      </c>
    </row>
    <row r="292" s="2" customFormat="1" ht="24.15" customHeight="1">
      <c r="A292" s="38"/>
      <c r="B292" s="39"/>
      <c r="C292" s="215" t="s">
        <v>409</v>
      </c>
      <c r="D292" s="215" t="s">
        <v>126</v>
      </c>
      <c r="E292" s="216" t="s">
        <v>410</v>
      </c>
      <c r="F292" s="217" t="s">
        <v>411</v>
      </c>
      <c r="G292" s="218" t="s">
        <v>129</v>
      </c>
      <c r="H292" s="219">
        <v>300.38799999999998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41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130</v>
      </c>
      <c r="AT292" s="227" t="s">
        <v>126</v>
      </c>
      <c r="AU292" s="227" t="s">
        <v>86</v>
      </c>
      <c r="AY292" s="17" t="s">
        <v>124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84</v>
      </c>
      <c r="BK292" s="228">
        <f>ROUND(I292*H292,2)</f>
        <v>0</v>
      </c>
      <c r="BL292" s="17" t="s">
        <v>130</v>
      </c>
      <c r="BM292" s="227" t="s">
        <v>412</v>
      </c>
    </row>
    <row r="293" s="13" customFormat="1">
      <c r="A293" s="13"/>
      <c r="B293" s="229"/>
      <c r="C293" s="230"/>
      <c r="D293" s="231" t="s">
        <v>132</v>
      </c>
      <c r="E293" s="232" t="s">
        <v>1</v>
      </c>
      <c r="F293" s="233" t="s">
        <v>408</v>
      </c>
      <c r="G293" s="230"/>
      <c r="H293" s="234">
        <v>300.38799999999998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132</v>
      </c>
      <c r="AU293" s="240" t="s">
        <v>86</v>
      </c>
      <c r="AV293" s="13" t="s">
        <v>86</v>
      </c>
      <c r="AW293" s="13" t="s">
        <v>32</v>
      </c>
      <c r="AX293" s="13" t="s">
        <v>84</v>
      </c>
      <c r="AY293" s="240" t="s">
        <v>124</v>
      </c>
    </row>
    <row r="294" s="2" customFormat="1" ht="33" customHeight="1">
      <c r="A294" s="38"/>
      <c r="B294" s="39"/>
      <c r="C294" s="215" t="s">
        <v>413</v>
      </c>
      <c r="D294" s="215" t="s">
        <v>126</v>
      </c>
      <c r="E294" s="216" t="s">
        <v>414</v>
      </c>
      <c r="F294" s="217" t="s">
        <v>415</v>
      </c>
      <c r="G294" s="218" t="s">
        <v>129</v>
      </c>
      <c r="H294" s="219">
        <v>42.25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41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130</v>
      </c>
      <c r="AT294" s="227" t="s">
        <v>126</v>
      </c>
      <c r="AU294" s="227" t="s">
        <v>86</v>
      </c>
      <c r="AY294" s="17" t="s">
        <v>124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84</v>
      </c>
      <c r="BK294" s="228">
        <f>ROUND(I294*H294,2)</f>
        <v>0</v>
      </c>
      <c r="BL294" s="17" t="s">
        <v>130</v>
      </c>
      <c r="BM294" s="227" t="s">
        <v>416</v>
      </c>
    </row>
    <row r="295" s="13" customFormat="1">
      <c r="A295" s="13"/>
      <c r="B295" s="229"/>
      <c r="C295" s="230"/>
      <c r="D295" s="231" t="s">
        <v>132</v>
      </c>
      <c r="E295" s="232" t="s">
        <v>1</v>
      </c>
      <c r="F295" s="233" t="s">
        <v>381</v>
      </c>
      <c r="G295" s="230"/>
      <c r="H295" s="234">
        <v>42.25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132</v>
      </c>
      <c r="AU295" s="240" t="s">
        <v>86</v>
      </c>
      <c r="AV295" s="13" t="s">
        <v>86</v>
      </c>
      <c r="AW295" s="13" t="s">
        <v>32</v>
      </c>
      <c r="AX295" s="13" t="s">
        <v>84</v>
      </c>
      <c r="AY295" s="240" t="s">
        <v>124</v>
      </c>
    </row>
    <row r="296" s="2" customFormat="1" ht="24.15" customHeight="1">
      <c r="A296" s="38"/>
      <c r="B296" s="39"/>
      <c r="C296" s="215" t="s">
        <v>417</v>
      </c>
      <c r="D296" s="215" t="s">
        <v>126</v>
      </c>
      <c r="E296" s="216" t="s">
        <v>418</v>
      </c>
      <c r="F296" s="217" t="s">
        <v>419</v>
      </c>
      <c r="G296" s="218" t="s">
        <v>129</v>
      </c>
      <c r="H296" s="219">
        <v>413.57400000000001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41</v>
      </c>
      <c r="O296" s="91"/>
      <c r="P296" s="225">
        <f>O296*H296</f>
        <v>0</v>
      </c>
      <c r="Q296" s="225">
        <v>0.084250000000000005</v>
      </c>
      <c r="R296" s="225">
        <f>Q296*H296</f>
        <v>34.843609500000007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130</v>
      </c>
      <c r="AT296" s="227" t="s">
        <v>126</v>
      </c>
      <c r="AU296" s="227" t="s">
        <v>86</v>
      </c>
      <c r="AY296" s="17" t="s">
        <v>124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84</v>
      </c>
      <c r="BK296" s="228">
        <f>ROUND(I296*H296,2)</f>
        <v>0</v>
      </c>
      <c r="BL296" s="17" t="s">
        <v>130</v>
      </c>
      <c r="BM296" s="227" t="s">
        <v>420</v>
      </c>
    </row>
    <row r="297" s="13" customFormat="1">
      <c r="A297" s="13"/>
      <c r="B297" s="229"/>
      <c r="C297" s="230"/>
      <c r="D297" s="231" t="s">
        <v>132</v>
      </c>
      <c r="E297" s="232" t="s">
        <v>1</v>
      </c>
      <c r="F297" s="233" t="s">
        <v>421</v>
      </c>
      <c r="G297" s="230"/>
      <c r="H297" s="234">
        <v>413.57400000000001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132</v>
      </c>
      <c r="AU297" s="240" t="s">
        <v>86</v>
      </c>
      <c r="AV297" s="13" t="s">
        <v>86</v>
      </c>
      <c r="AW297" s="13" t="s">
        <v>32</v>
      </c>
      <c r="AX297" s="13" t="s">
        <v>84</v>
      </c>
      <c r="AY297" s="240" t="s">
        <v>124</v>
      </c>
    </row>
    <row r="298" s="2" customFormat="1" ht="16.5" customHeight="1">
      <c r="A298" s="38"/>
      <c r="B298" s="39"/>
      <c r="C298" s="263" t="s">
        <v>422</v>
      </c>
      <c r="D298" s="263" t="s">
        <v>297</v>
      </c>
      <c r="E298" s="264" t="s">
        <v>423</v>
      </c>
      <c r="F298" s="265" t="s">
        <v>424</v>
      </c>
      <c r="G298" s="266" t="s">
        <v>129</v>
      </c>
      <c r="H298" s="267">
        <v>430.72500000000002</v>
      </c>
      <c r="I298" s="268"/>
      <c r="J298" s="269">
        <f>ROUND(I298*H298,2)</f>
        <v>0</v>
      </c>
      <c r="K298" s="270"/>
      <c r="L298" s="271"/>
      <c r="M298" s="272" t="s">
        <v>1</v>
      </c>
      <c r="N298" s="273" t="s">
        <v>41</v>
      </c>
      <c r="O298" s="91"/>
      <c r="P298" s="225">
        <f>O298*H298</f>
        <v>0</v>
      </c>
      <c r="Q298" s="225">
        <v>0.113</v>
      </c>
      <c r="R298" s="225">
        <f>Q298*H298</f>
        <v>48.671925000000002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301</v>
      </c>
      <c r="AT298" s="227" t="s">
        <v>297</v>
      </c>
      <c r="AU298" s="227" t="s">
        <v>86</v>
      </c>
      <c r="AY298" s="17" t="s">
        <v>124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84</v>
      </c>
      <c r="BK298" s="228">
        <f>ROUND(I298*H298,2)</f>
        <v>0</v>
      </c>
      <c r="BL298" s="17" t="s">
        <v>130</v>
      </c>
      <c r="BM298" s="227" t="s">
        <v>425</v>
      </c>
    </row>
    <row r="299" s="13" customFormat="1">
      <c r="A299" s="13"/>
      <c r="B299" s="229"/>
      <c r="C299" s="230"/>
      <c r="D299" s="231" t="s">
        <v>132</v>
      </c>
      <c r="E299" s="232" t="s">
        <v>1</v>
      </c>
      <c r="F299" s="233" t="s">
        <v>421</v>
      </c>
      <c r="G299" s="230"/>
      <c r="H299" s="234">
        <v>413.57400000000001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132</v>
      </c>
      <c r="AU299" s="240" t="s">
        <v>86</v>
      </c>
      <c r="AV299" s="13" t="s">
        <v>86</v>
      </c>
      <c r="AW299" s="13" t="s">
        <v>32</v>
      </c>
      <c r="AX299" s="13" t="s">
        <v>76</v>
      </c>
      <c r="AY299" s="240" t="s">
        <v>124</v>
      </c>
    </row>
    <row r="300" s="13" customFormat="1">
      <c r="A300" s="13"/>
      <c r="B300" s="229"/>
      <c r="C300" s="230"/>
      <c r="D300" s="231" t="s">
        <v>132</v>
      </c>
      <c r="E300" s="232" t="s">
        <v>1</v>
      </c>
      <c r="F300" s="233" t="s">
        <v>426</v>
      </c>
      <c r="G300" s="230"/>
      <c r="H300" s="234">
        <v>-3.3599999999999999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132</v>
      </c>
      <c r="AU300" s="240" t="s">
        <v>86</v>
      </c>
      <c r="AV300" s="13" t="s">
        <v>86</v>
      </c>
      <c r="AW300" s="13" t="s">
        <v>32</v>
      </c>
      <c r="AX300" s="13" t="s">
        <v>76</v>
      </c>
      <c r="AY300" s="240" t="s">
        <v>124</v>
      </c>
    </row>
    <row r="301" s="15" customFormat="1">
      <c r="A301" s="15"/>
      <c r="B301" s="252"/>
      <c r="C301" s="253"/>
      <c r="D301" s="231" t="s">
        <v>132</v>
      </c>
      <c r="E301" s="254" t="s">
        <v>1</v>
      </c>
      <c r="F301" s="255" t="s">
        <v>250</v>
      </c>
      <c r="G301" s="253"/>
      <c r="H301" s="256">
        <v>410.214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132</v>
      </c>
      <c r="AU301" s="262" t="s">
        <v>86</v>
      </c>
      <c r="AV301" s="15" t="s">
        <v>251</v>
      </c>
      <c r="AW301" s="15" t="s">
        <v>32</v>
      </c>
      <c r="AX301" s="15" t="s">
        <v>76</v>
      </c>
      <c r="AY301" s="262" t="s">
        <v>124</v>
      </c>
    </row>
    <row r="302" s="13" customFormat="1">
      <c r="A302" s="13"/>
      <c r="B302" s="229"/>
      <c r="C302" s="230"/>
      <c r="D302" s="231" t="s">
        <v>132</v>
      </c>
      <c r="E302" s="232" t="s">
        <v>1</v>
      </c>
      <c r="F302" s="233" t="s">
        <v>427</v>
      </c>
      <c r="G302" s="230"/>
      <c r="H302" s="234">
        <v>20.510999999999999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132</v>
      </c>
      <c r="AU302" s="240" t="s">
        <v>86</v>
      </c>
      <c r="AV302" s="13" t="s">
        <v>86</v>
      </c>
      <c r="AW302" s="13" t="s">
        <v>32</v>
      </c>
      <c r="AX302" s="13" t="s">
        <v>76</v>
      </c>
      <c r="AY302" s="240" t="s">
        <v>124</v>
      </c>
    </row>
    <row r="303" s="14" customFormat="1">
      <c r="A303" s="14"/>
      <c r="B303" s="241"/>
      <c r="C303" s="242"/>
      <c r="D303" s="231" t="s">
        <v>132</v>
      </c>
      <c r="E303" s="243" t="s">
        <v>1</v>
      </c>
      <c r="F303" s="244" t="s">
        <v>235</v>
      </c>
      <c r="G303" s="242"/>
      <c r="H303" s="245">
        <v>430.72500000000002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132</v>
      </c>
      <c r="AU303" s="251" t="s">
        <v>86</v>
      </c>
      <c r="AV303" s="14" t="s">
        <v>130</v>
      </c>
      <c r="AW303" s="14" t="s">
        <v>32</v>
      </c>
      <c r="AX303" s="14" t="s">
        <v>84</v>
      </c>
      <c r="AY303" s="251" t="s">
        <v>124</v>
      </c>
    </row>
    <row r="304" s="2" customFormat="1" ht="24.15" customHeight="1">
      <c r="A304" s="38"/>
      <c r="B304" s="39"/>
      <c r="C304" s="263" t="s">
        <v>428</v>
      </c>
      <c r="D304" s="263" t="s">
        <v>297</v>
      </c>
      <c r="E304" s="264" t="s">
        <v>429</v>
      </c>
      <c r="F304" s="265" t="s">
        <v>430</v>
      </c>
      <c r="G304" s="266" t="s">
        <v>129</v>
      </c>
      <c r="H304" s="267">
        <v>3.528</v>
      </c>
      <c r="I304" s="268"/>
      <c r="J304" s="269">
        <f>ROUND(I304*H304,2)</f>
        <v>0</v>
      </c>
      <c r="K304" s="270"/>
      <c r="L304" s="271"/>
      <c r="M304" s="272" t="s">
        <v>1</v>
      </c>
      <c r="N304" s="273" t="s">
        <v>41</v>
      </c>
      <c r="O304" s="91"/>
      <c r="P304" s="225">
        <f>O304*H304</f>
        <v>0</v>
      </c>
      <c r="Q304" s="225">
        <v>0.13</v>
      </c>
      <c r="R304" s="225">
        <f>Q304*H304</f>
        <v>0.45863999999999999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301</v>
      </c>
      <c r="AT304" s="227" t="s">
        <v>297</v>
      </c>
      <c r="AU304" s="227" t="s">
        <v>86</v>
      </c>
      <c r="AY304" s="17" t="s">
        <v>124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84</v>
      </c>
      <c r="BK304" s="228">
        <f>ROUND(I304*H304,2)</f>
        <v>0</v>
      </c>
      <c r="BL304" s="17" t="s">
        <v>130</v>
      </c>
      <c r="BM304" s="227" t="s">
        <v>431</v>
      </c>
    </row>
    <row r="305" s="13" customFormat="1">
      <c r="A305" s="13"/>
      <c r="B305" s="229"/>
      <c r="C305" s="230"/>
      <c r="D305" s="231" t="s">
        <v>132</v>
      </c>
      <c r="E305" s="232" t="s">
        <v>1</v>
      </c>
      <c r="F305" s="233" t="s">
        <v>432</v>
      </c>
      <c r="G305" s="230"/>
      <c r="H305" s="234">
        <v>3.528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132</v>
      </c>
      <c r="AU305" s="240" t="s">
        <v>86</v>
      </c>
      <c r="AV305" s="13" t="s">
        <v>86</v>
      </c>
      <c r="AW305" s="13" t="s">
        <v>32</v>
      </c>
      <c r="AX305" s="13" t="s">
        <v>84</v>
      </c>
      <c r="AY305" s="240" t="s">
        <v>124</v>
      </c>
    </row>
    <row r="306" s="2" customFormat="1" ht="24.15" customHeight="1">
      <c r="A306" s="38"/>
      <c r="B306" s="39"/>
      <c r="C306" s="215" t="s">
        <v>433</v>
      </c>
      <c r="D306" s="215" t="s">
        <v>126</v>
      </c>
      <c r="E306" s="216" t="s">
        <v>434</v>
      </c>
      <c r="F306" s="217" t="s">
        <v>435</v>
      </c>
      <c r="G306" s="218" t="s">
        <v>129</v>
      </c>
      <c r="H306" s="219">
        <v>22.800000000000001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41</v>
      </c>
      <c r="O306" s="91"/>
      <c r="P306" s="225">
        <f>O306*H306</f>
        <v>0</v>
      </c>
      <c r="Q306" s="225">
        <v>0.085650000000000004</v>
      </c>
      <c r="R306" s="225">
        <f>Q306*H306</f>
        <v>1.9528200000000002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130</v>
      </c>
      <c r="AT306" s="227" t="s">
        <v>126</v>
      </c>
      <c r="AU306" s="227" t="s">
        <v>86</v>
      </c>
      <c r="AY306" s="17" t="s">
        <v>124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84</v>
      </c>
      <c r="BK306" s="228">
        <f>ROUND(I306*H306,2)</f>
        <v>0</v>
      </c>
      <c r="BL306" s="17" t="s">
        <v>130</v>
      </c>
      <c r="BM306" s="227" t="s">
        <v>436</v>
      </c>
    </row>
    <row r="307" s="13" customFormat="1">
      <c r="A307" s="13"/>
      <c r="B307" s="229"/>
      <c r="C307" s="230"/>
      <c r="D307" s="231" t="s">
        <v>132</v>
      </c>
      <c r="E307" s="232" t="s">
        <v>1</v>
      </c>
      <c r="F307" s="233" t="s">
        <v>437</v>
      </c>
      <c r="G307" s="230"/>
      <c r="H307" s="234">
        <v>22.800000000000001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132</v>
      </c>
      <c r="AU307" s="240" t="s">
        <v>86</v>
      </c>
      <c r="AV307" s="13" t="s">
        <v>86</v>
      </c>
      <c r="AW307" s="13" t="s">
        <v>32</v>
      </c>
      <c r="AX307" s="13" t="s">
        <v>84</v>
      </c>
      <c r="AY307" s="240" t="s">
        <v>124</v>
      </c>
    </row>
    <row r="308" s="2" customFormat="1" ht="16.5" customHeight="1">
      <c r="A308" s="38"/>
      <c r="B308" s="39"/>
      <c r="C308" s="263" t="s">
        <v>438</v>
      </c>
      <c r="D308" s="263" t="s">
        <v>297</v>
      </c>
      <c r="E308" s="264" t="s">
        <v>439</v>
      </c>
      <c r="F308" s="265" t="s">
        <v>440</v>
      </c>
      <c r="G308" s="266" t="s">
        <v>129</v>
      </c>
      <c r="H308" s="267">
        <v>21.420000000000002</v>
      </c>
      <c r="I308" s="268"/>
      <c r="J308" s="269">
        <f>ROUND(I308*H308,2)</f>
        <v>0</v>
      </c>
      <c r="K308" s="270"/>
      <c r="L308" s="271"/>
      <c r="M308" s="272" t="s">
        <v>1</v>
      </c>
      <c r="N308" s="273" t="s">
        <v>41</v>
      </c>
      <c r="O308" s="91"/>
      <c r="P308" s="225">
        <f>O308*H308</f>
        <v>0</v>
      </c>
      <c r="Q308" s="225">
        <v>0.17599999999999999</v>
      </c>
      <c r="R308" s="225">
        <f>Q308*H308</f>
        <v>3.7699199999999999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301</v>
      </c>
      <c r="AT308" s="227" t="s">
        <v>297</v>
      </c>
      <c r="AU308" s="227" t="s">
        <v>86</v>
      </c>
      <c r="AY308" s="17" t="s">
        <v>124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84</v>
      </c>
      <c r="BK308" s="228">
        <f>ROUND(I308*H308,2)</f>
        <v>0</v>
      </c>
      <c r="BL308" s="17" t="s">
        <v>130</v>
      </c>
      <c r="BM308" s="227" t="s">
        <v>441</v>
      </c>
    </row>
    <row r="309" s="13" customFormat="1">
      <c r="A309" s="13"/>
      <c r="B309" s="229"/>
      <c r="C309" s="230"/>
      <c r="D309" s="231" t="s">
        <v>132</v>
      </c>
      <c r="E309" s="232" t="s">
        <v>1</v>
      </c>
      <c r="F309" s="233" t="s">
        <v>442</v>
      </c>
      <c r="G309" s="230"/>
      <c r="H309" s="234">
        <v>21.420000000000002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132</v>
      </c>
      <c r="AU309" s="240" t="s">
        <v>86</v>
      </c>
      <c r="AV309" s="13" t="s">
        <v>86</v>
      </c>
      <c r="AW309" s="13" t="s">
        <v>32</v>
      </c>
      <c r="AX309" s="13" t="s">
        <v>84</v>
      </c>
      <c r="AY309" s="240" t="s">
        <v>124</v>
      </c>
    </row>
    <row r="310" s="2" customFormat="1" ht="24.15" customHeight="1">
      <c r="A310" s="38"/>
      <c r="B310" s="39"/>
      <c r="C310" s="263" t="s">
        <v>443</v>
      </c>
      <c r="D310" s="263" t="s">
        <v>297</v>
      </c>
      <c r="E310" s="264" t="s">
        <v>444</v>
      </c>
      <c r="F310" s="265" t="s">
        <v>445</v>
      </c>
      <c r="G310" s="266" t="s">
        <v>129</v>
      </c>
      <c r="H310" s="267">
        <v>2.52</v>
      </c>
      <c r="I310" s="268"/>
      <c r="J310" s="269">
        <f>ROUND(I310*H310,2)</f>
        <v>0</v>
      </c>
      <c r="K310" s="270"/>
      <c r="L310" s="271"/>
      <c r="M310" s="272" t="s">
        <v>1</v>
      </c>
      <c r="N310" s="273" t="s">
        <v>41</v>
      </c>
      <c r="O310" s="91"/>
      <c r="P310" s="225">
        <f>O310*H310</f>
        <v>0</v>
      </c>
      <c r="Q310" s="225">
        <v>0.17599999999999999</v>
      </c>
      <c r="R310" s="225">
        <f>Q310*H310</f>
        <v>0.44351999999999997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301</v>
      </c>
      <c r="AT310" s="227" t="s">
        <v>297</v>
      </c>
      <c r="AU310" s="227" t="s">
        <v>86</v>
      </c>
      <c r="AY310" s="17" t="s">
        <v>124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84</v>
      </c>
      <c r="BK310" s="228">
        <f>ROUND(I310*H310,2)</f>
        <v>0</v>
      </c>
      <c r="BL310" s="17" t="s">
        <v>130</v>
      </c>
      <c r="BM310" s="227" t="s">
        <v>446</v>
      </c>
    </row>
    <row r="311" s="13" customFormat="1">
      <c r="A311" s="13"/>
      <c r="B311" s="229"/>
      <c r="C311" s="230"/>
      <c r="D311" s="231" t="s">
        <v>132</v>
      </c>
      <c r="E311" s="232" t="s">
        <v>1</v>
      </c>
      <c r="F311" s="233" t="s">
        <v>447</v>
      </c>
      <c r="G311" s="230"/>
      <c r="H311" s="234">
        <v>2.52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132</v>
      </c>
      <c r="AU311" s="240" t="s">
        <v>86</v>
      </c>
      <c r="AV311" s="13" t="s">
        <v>86</v>
      </c>
      <c r="AW311" s="13" t="s">
        <v>32</v>
      </c>
      <c r="AX311" s="13" t="s">
        <v>84</v>
      </c>
      <c r="AY311" s="240" t="s">
        <v>124</v>
      </c>
    </row>
    <row r="312" s="2" customFormat="1" ht="21.75" customHeight="1">
      <c r="A312" s="38"/>
      <c r="B312" s="39"/>
      <c r="C312" s="215" t="s">
        <v>448</v>
      </c>
      <c r="D312" s="215" t="s">
        <v>126</v>
      </c>
      <c r="E312" s="216" t="s">
        <v>449</v>
      </c>
      <c r="F312" s="217" t="s">
        <v>450</v>
      </c>
      <c r="G312" s="218" t="s">
        <v>151</v>
      </c>
      <c r="H312" s="219">
        <v>251.31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41</v>
      </c>
      <c r="O312" s="91"/>
      <c r="P312" s="225">
        <f>O312*H312</f>
        <v>0</v>
      </c>
      <c r="Q312" s="225">
        <v>0.0035999999999999999</v>
      </c>
      <c r="R312" s="225">
        <f>Q312*H312</f>
        <v>0.90471599999999996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130</v>
      </c>
      <c r="AT312" s="227" t="s">
        <v>126</v>
      </c>
      <c r="AU312" s="227" t="s">
        <v>86</v>
      </c>
      <c r="AY312" s="17" t="s">
        <v>124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84</v>
      </c>
      <c r="BK312" s="228">
        <f>ROUND(I312*H312,2)</f>
        <v>0</v>
      </c>
      <c r="BL312" s="17" t="s">
        <v>130</v>
      </c>
      <c r="BM312" s="227" t="s">
        <v>451</v>
      </c>
    </row>
    <row r="313" s="13" customFormat="1">
      <c r="A313" s="13"/>
      <c r="B313" s="229"/>
      <c r="C313" s="230"/>
      <c r="D313" s="231" t="s">
        <v>132</v>
      </c>
      <c r="E313" s="232" t="s">
        <v>1</v>
      </c>
      <c r="F313" s="233" t="s">
        <v>452</v>
      </c>
      <c r="G313" s="230"/>
      <c r="H313" s="234">
        <v>251.31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132</v>
      </c>
      <c r="AU313" s="240" t="s">
        <v>86</v>
      </c>
      <c r="AV313" s="13" t="s">
        <v>86</v>
      </c>
      <c r="AW313" s="13" t="s">
        <v>32</v>
      </c>
      <c r="AX313" s="13" t="s">
        <v>84</v>
      </c>
      <c r="AY313" s="240" t="s">
        <v>124</v>
      </c>
    </row>
    <row r="314" s="2" customFormat="1" ht="24.15" customHeight="1">
      <c r="A314" s="38"/>
      <c r="B314" s="39"/>
      <c r="C314" s="215" t="s">
        <v>453</v>
      </c>
      <c r="D314" s="215" t="s">
        <v>126</v>
      </c>
      <c r="E314" s="216" t="s">
        <v>454</v>
      </c>
      <c r="F314" s="217" t="s">
        <v>455</v>
      </c>
      <c r="G314" s="218" t="s">
        <v>129</v>
      </c>
      <c r="H314" s="219">
        <v>62.828000000000003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41</v>
      </c>
      <c r="O314" s="91"/>
      <c r="P314" s="225">
        <f>O314*H314</f>
        <v>0</v>
      </c>
      <c r="Q314" s="225">
        <v>0.15140000000000001</v>
      </c>
      <c r="R314" s="225">
        <f>Q314*H314</f>
        <v>9.512159200000001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130</v>
      </c>
      <c r="AT314" s="227" t="s">
        <v>126</v>
      </c>
      <c r="AU314" s="227" t="s">
        <v>86</v>
      </c>
      <c r="AY314" s="17" t="s">
        <v>124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84</v>
      </c>
      <c r="BK314" s="228">
        <f>ROUND(I314*H314,2)</f>
        <v>0</v>
      </c>
      <c r="BL314" s="17" t="s">
        <v>130</v>
      </c>
      <c r="BM314" s="227" t="s">
        <v>456</v>
      </c>
    </row>
    <row r="315" s="13" customFormat="1">
      <c r="A315" s="13"/>
      <c r="B315" s="229"/>
      <c r="C315" s="230"/>
      <c r="D315" s="231" t="s">
        <v>132</v>
      </c>
      <c r="E315" s="232" t="s">
        <v>1</v>
      </c>
      <c r="F315" s="233" t="s">
        <v>457</v>
      </c>
      <c r="G315" s="230"/>
      <c r="H315" s="234">
        <v>62.828000000000003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132</v>
      </c>
      <c r="AU315" s="240" t="s">
        <v>86</v>
      </c>
      <c r="AV315" s="13" t="s">
        <v>86</v>
      </c>
      <c r="AW315" s="13" t="s">
        <v>32</v>
      </c>
      <c r="AX315" s="13" t="s">
        <v>84</v>
      </c>
      <c r="AY315" s="240" t="s">
        <v>124</v>
      </c>
    </row>
    <row r="316" s="12" customFormat="1" ht="22.8" customHeight="1">
      <c r="A316" s="12"/>
      <c r="B316" s="199"/>
      <c r="C316" s="200"/>
      <c r="D316" s="201" t="s">
        <v>75</v>
      </c>
      <c r="E316" s="213" t="s">
        <v>301</v>
      </c>
      <c r="F316" s="213" t="s">
        <v>458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SUM(P317:P352)</f>
        <v>0</v>
      </c>
      <c r="Q316" s="207"/>
      <c r="R316" s="208">
        <f>SUM(R317:R352)</f>
        <v>6.4627904200000001</v>
      </c>
      <c r="S316" s="207"/>
      <c r="T316" s="209">
        <f>SUM(T317:T352)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84</v>
      </c>
      <c r="AT316" s="211" t="s">
        <v>75</v>
      </c>
      <c r="AU316" s="211" t="s">
        <v>84</v>
      </c>
      <c r="AY316" s="210" t="s">
        <v>124</v>
      </c>
      <c r="BK316" s="212">
        <f>SUM(BK317:BK352)</f>
        <v>0</v>
      </c>
    </row>
    <row r="317" s="2" customFormat="1" ht="24.15" customHeight="1">
      <c r="A317" s="38"/>
      <c r="B317" s="39"/>
      <c r="C317" s="215" t="s">
        <v>459</v>
      </c>
      <c r="D317" s="215" t="s">
        <v>126</v>
      </c>
      <c r="E317" s="216" t="s">
        <v>460</v>
      </c>
      <c r="F317" s="217" t="s">
        <v>461</v>
      </c>
      <c r="G317" s="218" t="s">
        <v>151</v>
      </c>
      <c r="H317" s="219">
        <v>10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41</v>
      </c>
      <c r="O317" s="91"/>
      <c r="P317" s="225">
        <f>O317*H317</f>
        <v>0</v>
      </c>
      <c r="Q317" s="225">
        <v>1.0000000000000001E-05</v>
      </c>
      <c r="R317" s="225">
        <f>Q317*H317</f>
        <v>0.00010000000000000001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130</v>
      </c>
      <c r="AT317" s="227" t="s">
        <v>126</v>
      </c>
      <c r="AU317" s="227" t="s">
        <v>86</v>
      </c>
      <c r="AY317" s="17" t="s">
        <v>124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84</v>
      </c>
      <c r="BK317" s="228">
        <f>ROUND(I317*H317,2)</f>
        <v>0</v>
      </c>
      <c r="BL317" s="17" t="s">
        <v>130</v>
      </c>
      <c r="BM317" s="227" t="s">
        <v>462</v>
      </c>
    </row>
    <row r="318" s="13" customFormat="1">
      <c r="A318" s="13"/>
      <c r="B318" s="229"/>
      <c r="C318" s="230"/>
      <c r="D318" s="231" t="s">
        <v>132</v>
      </c>
      <c r="E318" s="232" t="s">
        <v>1</v>
      </c>
      <c r="F318" s="233" t="s">
        <v>463</v>
      </c>
      <c r="G318" s="230"/>
      <c r="H318" s="234">
        <v>10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132</v>
      </c>
      <c r="AU318" s="240" t="s">
        <v>86</v>
      </c>
      <c r="AV318" s="13" t="s">
        <v>86</v>
      </c>
      <c r="AW318" s="13" t="s">
        <v>32</v>
      </c>
      <c r="AX318" s="13" t="s">
        <v>84</v>
      </c>
      <c r="AY318" s="240" t="s">
        <v>124</v>
      </c>
    </row>
    <row r="319" s="2" customFormat="1" ht="24.15" customHeight="1">
      <c r="A319" s="38"/>
      <c r="B319" s="39"/>
      <c r="C319" s="263" t="s">
        <v>464</v>
      </c>
      <c r="D319" s="263" t="s">
        <v>297</v>
      </c>
      <c r="E319" s="264" t="s">
        <v>465</v>
      </c>
      <c r="F319" s="265" t="s">
        <v>466</v>
      </c>
      <c r="G319" s="266" t="s">
        <v>151</v>
      </c>
      <c r="H319" s="267">
        <v>10.5</v>
      </c>
      <c r="I319" s="268"/>
      <c r="J319" s="269">
        <f>ROUND(I319*H319,2)</f>
        <v>0</v>
      </c>
      <c r="K319" s="270"/>
      <c r="L319" s="271"/>
      <c r="M319" s="272" t="s">
        <v>1</v>
      </c>
      <c r="N319" s="273" t="s">
        <v>41</v>
      </c>
      <c r="O319" s="91"/>
      <c r="P319" s="225">
        <f>O319*H319</f>
        <v>0</v>
      </c>
      <c r="Q319" s="225">
        <v>0.0028999999999999998</v>
      </c>
      <c r="R319" s="225">
        <f>Q319*H319</f>
        <v>0.030449999999999998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301</v>
      </c>
      <c r="AT319" s="227" t="s">
        <v>297</v>
      </c>
      <c r="AU319" s="227" t="s">
        <v>86</v>
      </c>
      <c r="AY319" s="17" t="s">
        <v>124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84</v>
      </c>
      <c r="BK319" s="228">
        <f>ROUND(I319*H319,2)</f>
        <v>0</v>
      </c>
      <c r="BL319" s="17" t="s">
        <v>130</v>
      </c>
      <c r="BM319" s="227" t="s">
        <v>467</v>
      </c>
    </row>
    <row r="320" s="13" customFormat="1">
      <c r="A320" s="13"/>
      <c r="B320" s="229"/>
      <c r="C320" s="230"/>
      <c r="D320" s="231" t="s">
        <v>132</v>
      </c>
      <c r="E320" s="232" t="s">
        <v>1</v>
      </c>
      <c r="F320" s="233" t="s">
        <v>468</v>
      </c>
      <c r="G320" s="230"/>
      <c r="H320" s="234">
        <v>10.5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132</v>
      </c>
      <c r="AU320" s="240" t="s">
        <v>86</v>
      </c>
      <c r="AV320" s="13" t="s">
        <v>86</v>
      </c>
      <c r="AW320" s="13" t="s">
        <v>32</v>
      </c>
      <c r="AX320" s="13" t="s">
        <v>84</v>
      </c>
      <c r="AY320" s="240" t="s">
        <v>124</v>
      </c>
    </row>
    <row r="321" s="2" customFormat="1" ht="24.15" customHeight="1">
      <c r="A321" s="38"/>
      <c r="B321" s="39"/>
      <c r="C321" s="215" t="s">
        <v>469</v>
      </c>
      <c r="D321" s="215" t="s">
        <v>126</v>
      </c>
      <c r="E321" s="216" t="s">
        <v>470</v>
      </c>
      <c r="F321" s="217" t="s">
        <v>471</v>
      </c>
      <c r="G321" s="218" t="s">
        <v>151</v>
      </c>
      <c r="H321" s="219">
        <v>304.93000000000001</v>
      </c>
      <c r="I321" s="220"/>
      <c r="J321" s="221">
        <f>ROUND(I321*H321,2)</f>
        <v>0</v>
      </c>
      <c r="K321" s="222"/>
      <c r="L321" s="44"/>
      <c r="M321" s="223" t="s">
        <v>1</v>
      </c>
      <c r="N321" s="224" t="s">
        <v>41</v>
      </c>
      <c r="O321" s="91"/>
      <c r="P321" s="225">
        <f>O321*H321</f>
        <v>0</v>
      </c>
      <c r="Q321" s="225">
        <v>2.0000000000000002E-05</v>
      </c>
      <c r="R321" s="225">
        <f>Q321*H321</f>
        <v>0.0060986000000000009</v>
      </c>
      <c r="S321" s="225">
        <v>0</v>
      </c>
      <c r="T321" s="22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130</v>
      </c>
      <c r="AT321" s="227" t="s">
        <v>126</v>
      </c>
      <c r="AU321" s="227" t="s">
        <v>86</v>
      </c>
      <c r="AY321" s="17" t="s">
        <v>124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84</v>
      </c>
      <c r="BK321" s="228">
        <f>ROUND(I321*H321,2)</f>
        <v>0</v>
      </c>
      <c r="BL321" s="17" t="s">
        <v>130</v>
      </c>
      <c r="BM321" s="227" t="s">
        <v>472</v>
      </c>
    </row>
    <row r="322" s="13" customFormat="1">
      <c r="A322" s="13"/>
      <c r="B322" s="229"/>
      <c r="C322" s="230"/>
      <c r="D322" s="231" t="s">
        <v>132</v>
      </c>
      <c r="E322" s="232" t="s">
        <v>1</v>
      </c>
      <c r="F322" s="233" t="s">
        <v>473</v>
      </c>
      <c r="G322" s="230"/>
      <c r="H322" s="234">
        <v>304.93000000000001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132</v>
      </c>
      <c r="AU322" s="240" t="s">
        <v>86</v>
      </c>
      <c r="AV322" s="13" t="s">
        <v>86</v>
      </c>
      <c r="AW322" s="13" t="s">
        <v>32</v>
      </c>
      <c r="AX322" s="13" t="s">
        <v>84</v>
      </c>
      <c r="AY322" s="240" t="s">
        <v>124</v>
      </c>
    </row>
    <row r="323" s="2" customFormat="1" ht="24.15" customHeight="1">
      <c r="A323" s="38"/>
      <c r="B323" s="39"/>
      <c r="C323" s="263" t="s">
        <v>474</v>
      </c>
      <c r="D323" s="263" t="s">
        <v>297</v>
      </c>
      <c r="E323" s="264" t="s">
        <v>475</v>
      </c>
      <c r="F323" s="265" t="s">
        <v>476</v>
      </c>
      <c r="G323" s="266" t="s">
        <v>151</v>
      </c>
      <c r="H323" s="267">
        <v>320.17700000000002</v>
      </c>
      <c r="I323" s="268"/>
      <c r="J323" s="269">
        <f>ROUND(I323*H323,2)</f>
        <v>0</v>
      </c>
      <c r="K323" s="270"/>
      <c r="L323" s="271"/>
      <c r="M323" s="272" t="s">
        <v>1</v>
      </c>
      <c r="N323" s="273" t="s">
        <v>41</v>
      </c>
      <c r="O323" s="91"/>
      <c r="P323" s="225">
        <f>O323*H323</f>
        <v>0</v>
      </c>
      <c r="Q323" s="225">
        <v>0.0036600000000000001</v>
      </c>
      <c r="R323" s="225">
        <f>Q323*H323</f>
        <v>1.17184782</v>
      </c>
      <c r="S323" s="225">
        <v>0</v>
      </c>
      <c r="T323" s="22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7" t="s">
        <v>301</v>
      </c>
      <c r="AT323" s="227" t="s">
        <v>297</v>
      </c>
      <c r="AU323" s="227" t="s">
        <v>86</v>
      </c>
      <c r="AY323" s="17" t="s">
        <v>124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84</v>
      </c>
      <c r="BK323" s="228">
        <f>ROUND(I323*H323,2)</f>
        <v>0</v>
      </c>
      <c r="BL323" s="17" t="s">
        <v>130</v>
      </c>
      <c r="BM323" s="227" t="s">
        <v>477</v>
      </c>
    </row>
    <row r="324" s="13" customFormat="1">
      <c r="A324" s="13"/>
      <c r="B324" s="229"/>
      <c r="C324" s="230"/>
      <c r="D324" s="231" t="s">
        <v>132</v>
      </c>
      <c r="E324" s="232" t="s">
        <v>1</v>
      </c>
      <c r="F324" s="233" t="s">
        <v>478</v>
      </c>
      <c r="G324" s="230"/>
      <c r="H324" s="234">
        <v>320.17700000000002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132</v>
      </c>
      <c r="AU324" s="240" t="s">
        <v>86</v>
      </c>
      <c r="AV324" s="13" t="s">
        <v>86</v>
      </c>
      <c r="AW324" s="13" t="s">
        <v>32</v>
      </c>
      <c r="AX324" s="13" t="s">
        <v>84</v>
      </c>
      <c r="AY324" s="240" t="s">
        <v>124</v>
      </c>
    </row>
    <row r="325" s="2" customFormat="1" ht="24.15" customHeight="1">
      <c r="A325" s="38"/>
      <c r="B325" s="39"/>
      <c r="C325" s="215" t="s">
        <v>479</v>
      </c>
      <c r="D325" s="215" t="s">
        <v>126</v>
      </c>
      <c r="E325" s="216" t="s">
        <v>480</v>
      </c>
      <c r="F325" s="217" t="s">
        <v>481</v>
      </c>
      <c r="G325" s="218" t="s">
        <v>151</v>
      </c>
      <c r="H325" s="219">
        <v>10.5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41</v>
      </c>
      <c r="O325" s="91"/>
      <c r="P325" s="225">
        <f>O325*H325</f>
        <v>0</v>
      </c>
      <c r="Q325" s="225">
        <v>3.0000000000000001E-05</v>
      </c>
      <c r="R325" s="225">
        <f>Q325*H325</f>
        <v>0.00031500000000000001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130</v>
      </c>
      <c r="AT325" s="227" t="s">
        <v>126</v>
      </c>
      <c r="AU325" s="227" t="s">
        <v>86</v>
      </c>
      <c r="AY325" s="17" t="s">
        <v>124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84</v>
      </c>
      <c r="BK325" s="228">
        <f>ROUND(I325*H325,2)</f>
        <v>0</v>
      </c>
      <c r="BL325" s="17" t="s">
        <v>130</v>
      </c>
      <c r="BM325" s="227" t="s">
        <v>482</v>
      </c>
    </row>
    <row r="326" s="13" customFormat="1">
      <c r="A326" s="13"/>
      <c r="B326" s="229"/>
      <c r="C326" s="230"/>
      <c r="D326" s="231" t="s">
        <v>132</v>
      </c>
      <c r="E326" s="232" t="s">
        <v>1</v>
      </c>
      <c r="F326" s="233" t="s">
        <v>483</v>
      </c>
      <c r="G326" s="230"/>
      <c r="H326" s="234">
        <v>10.5</v>
      </c>
      <c r="I326" s="235"/>
      <c r="J326" s="230"/>
      <c r="K326" s="230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132</v>
      </c>
      <c r="AU326" s="240" t="s">
        <v>86</v>
      </c>
      <c r="AV326" s="13" t="s">
        <v>86</v>
      </c>
      <c r="AW326" s="13" t="s">
        <v>32</v>
      </c>
      <c r="AX326" s="13" t="s">
        <v>84</v>
      </c>
      <c r="AY326" s="240" t="s">
        <v>124</v>
      </c>
    </row>
    <row r="327" s="2" customFormat="1" ht="24.15" customHeight="1">
      <c r="A327" s="38"/>
      <c r="B327" s="39"/>
      <c r="C327" s="263" t="s">
        <v>484</v>
      </c>
      <c r="D327" s="263" t="s">
        <v>297</v>
      </c>
      <c r="E327" s="264" t="s">
        <v>485</v>
      </c>
      <c r="F327" s="265" t="s">
        <v>486</v>
      </c>
      <c r="G327" s="266" t="s">
        <v>151</v>
      </c>
      <c r="H327" s="267">
        <v>11.550000000000001</v>
      </c>
      <c r="I327" s="268"/>
      <c r="J327" s="269">
        <f>ROUND(I327*H327,2)</f>
        <v>0</v>
      </c>
      <c r="K327" s="270"/>
      <c r="L327" s="271"/>
      <c r="M327" s="272" t="s">
        <v>1</v>
      </c>
      <c r="N327" s="273" t="s">
        <v>41</v>
      </c>
      <c r="O327" s="91"/>
      <c r="P327" s="225">
        <f>O327*H327</f>
        <v>0</v>
      </c>
      <c r="Q327" s="225">
        <v>0.0081799999999999998</v>
      </c>
      <c r="R327" s="225">
        <f>Q327*H327</f>
        <v>0.094479000000000007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301</v>
      </c>
      <c r="AT327" s="227" t="s">
        <v>297</v>
      </c>
      <c r="AU327" s="227" t="s">
        <v>86</v>
      </c>
      <c r="AY327" s="17" t="s">
        <v>124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84</v>
      </c>
      <c r="BK327" s="228">
        <f>ROUND(I327*H327,2)</f>
        <v>0</v>
      </c>
      <c r="BL327" s="17" t="s">
        <v>130</v>
      </c>
      <c r="BM327" s="227" t="s">
        <v>487</v>
      </c>
    </row>
    <row r="328" s="13" customFormat="1">
      <c r="A328" s="13"/>
      <c r="B328" s="229"/>
      <c r="C328" s="230"/>
      <c r="D328" s="231" t="s">
        <v>132</v>
      </c>
      <c r="E328" s="232" t="s">
        <v>1</v>
      </c>
      <c r="F328" s="233" t="s">
        <v>488</v>
      </c>
      <c r="G328" s="230"/>
      <c r="H328" s="234">
        <v>11.550000000000001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132</v>
      </c>
      <c r="AU328" s="240" t="s">
        <v>86</v>
      </c>
      <c r="AV328" s="13" t="s">
        <v>86</v>
      </c>
      <c r="AW328" s="13" t="s">
        <v>32</v>
      </c>
      <c r="AX328" s="13" t="s">
        <v>84</v>
      </c>
      <c r="AY328" s="240" t="s">
        <v>124</v>
      </c>
    </row>
    <row r="329" s="2" customFormat="1" ht="33" customHeight="1">
      <c r="A329" s="38"/>
      <c r="B329" s="39"/>
      <c r="C329" s="215" t="s">
        <v>489</v>
      </c>
      <c r="D329" s="215" t="s">
        <v>126</v>
      </c>
      <c r="E329" s="216" t="s">
        <v>490</v>
      </c>
      <c r="F329" s="217" t="s">
        <v>491</v>
      </c>
      <c r="G329" s="218" t="s">
        <v>168</v>
      </c>
      <c r="H329" s="219">
        <v>7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41</v>
      </c>
      <c r="O329" s="91"/>
      <c r="P329" s="225">
        <f>O329*H329</f>
        <v>0</v>
      </c>
      <c r="Q329" s="225">
        <v>6.9999999999999994E-05</v>
      </c>
      <c r="R329" s="225">
        <f>Q329*H329</f>
        <v>0.00048999999999999998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130</v>
      </c>
      <c r="AT329" s="227" t="s">
        <v>126</v>
      </c>
      <c r="AU329" s="227" t="s">
        <v>86</v>
      </c>
      <c r="AY329" s="17" t="s">
        <v>124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84</v>
      </c>
      <c r="BK329" s="228">
        <f>ROUND(I329*H329,2)</f>
        <v>0</v>
      </c>
      <c r="BL329" s="17" t="s">
        <v>130</v>
      </c>
      <c r="BM329" s="227" t="s">
        <v>492</v>
      </c>
    </row>
    <row r="330" s="13" customFormat="1">
      <c r="A330" s="13"/>
      <c r="B330" s="229"/>
      <c r="C330" s="230"/>
      <c r="D330" s="231" t="s">
        <v>132</v>
      </c>
      <c r="E330" s="232" t="s">
        <v>1</v>
      </c>
      <c r="F330" s="233" t="s">
        <v>493</v>
      </c>
      <c r="G330" s="230"/>
      <c r="H330" s="234">
        <v>7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132</v>
      </c>
      <c r="AU330" s="240" t="s">
        <v>86</v>
      </c>
      <c r="AV330" s="13" t="s">
        <v>86</v>
      </c>
      <c r="AW330" s="13" t="s">
        <v>32</v>
      </c>
      <c r="AX330" s="13" t="s">
        <v>84</v>
      </c>
      <c r="AY330" s="240" t="s">
        <v>124</v>
      </c>
    </row>
    <row r="331" s="2" customFormat="1" ht="21.75" customHeight="1">
      <c r="A331" s="38"/>
      <c r="B331" s="39"/>
      <c r="C331" s="215" t="s">
        <v>494</v>
      </c>
      <c r="D331" s="215" t="s">
        <v>126</v>
      </c>
      <c r="E331" s="216" t="s">
        <v>495</v>
      </c>
      <c r="F331" s="217" t="s">
        <v>496</v>
      </c>
      <c r="G331" s="218" t="s">
        <v>151</v>
      </c>
      <c r="H331" s="219">
        <v>10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41</v>
      </c>
      <c r="O331" s="91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130</v>
      </c>
      <c r="AT331" s="227" t="s">
        <v>126</v>
      </c>
      <c r="AU331" s="227" t="s">
        <v>86</v>
      </c>
      <c r="AY331" s="17" t="s">
        <v>124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84</v>
      </c>
      <c r="BK331" s="228">
        <f>ROUND(I331*H331,2)</f>
        <v>0</v>
      </c>
      <c r="BL331" s="17" t="s">
        <v>130</v>
      </c>
      <c r="BM331" s="227" t="s">
        <v>497</v>
      </c>
    </row>
    <row r="332" s="13" customFormat="1">
      <c r="A332" s="13"/>
      <c r="B332" s="229"/>
      <c r="C332" s="230"/>
      <c r="D332" s="231" t="s">
        <v>132</v>
      </c>
      <c r="E332" s="232" t="s">
        <v>1</v>
      </c>
      <c r="F332" s="233" t="s">
        <v>143</v>
      </c>
      <c r="G332" s="230"/>
      <c r="H332" s="234">
        <v>10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132</v>
      </c>
      <c r="AU332" s="240" t="s">
        <v>86</v>
      </c>
      <c r="AV332" s="13" t="s">
        <v>86</v>
      </c>
      <c r="AW332" s="13" t="s">
        <v>32</v>
      </c>
      <c r="AX332" s="13" t="s">
        <v>84</v>
      </c>
      <c r="AY332" s="240" t="s">
        <v>124</v>
      </c>
    </row>
    <row r="333" s="2" customFormat="1" ht="24.15" customHeight="1">
      <c r="A333" s="38"/>
      <c r="B333" s="39"/>
      <c r="C333" s="215" t="s">
        <v>498</v>
      </c>
      <c r="D333" s="215" t="s">
        <v>126</v>
      </c>
      <c r="E333" s="216" t="s">
        <v>499</v>
      </c>
      <c r="F333" s="217" t="s">
        <v>500</v>
      </c>
      <c r="G333" s="218" t="s">
        <v>151</v>
      </c>
      <c r="H333" s="219">
        <v>304.93000000000001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41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130</v>
      </c>
      <c r="AT333" s="227" t="s">
        <v>126</v>
      </c>
      <c r="AU333" s="227" t="s">
        <v>86</v>
      </c>
      <c r="AY333" s="17" t="s">
        <v>124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84</v>
      </c>
      <c r="BK333" s="228">
        <f>ROUND(I333*H333,2)</f>
        <v>0</v>
      </c>
      <c r="BL333" s="17" t="s">
        <v>130</v>
      </c>
      <c r="BM333" s="227" t="s">
        <v>501</v>
      </c>
    </row>
    <row r="334" s="13" customFormat="1">
      <c r="A334" s="13"/>
      <c r="B334" s="229"/>
      <c r="C334" s="230"/>
      <c r="D334" s="231" t="s">
        <v>132</v>
      </c>
      <c r="E334" s="232" t="s">
        <v>1</v>
      </c>
      <c r="F334" s="233" t="s">
        <v>473</v>
      </c>
      <c r="G334" s="230"/>
      <c r="H334" s="234">
        <v>304.93000000000001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132</v>
      </c>
      <c r="AU334" s="240" t="s">
        <v>86</v>
      </c>
      <c r="AV334" s="13" t="s">
        <v>86</v>
      </c>
      <c r="AW334" s="13" t="s">
        <v>32</v>
      </c>
      <c r="AX334" s="13" t="s">
        <v>84</v>
      </c>
      <c r="AY334" s="240" t="s">
        <v>124</v>
      </c>
    </row>
    <row r="335" s="2" customFormat="1" ht="37.8" customHeight="1">
      <c r="A335" s="38"/>
      <c r="B335" s="39"/>
      <c r="C335" s="215" t="s">
        <v>502</v>
      </c>
      <c r="D335" s="215" t="s">
        <v>126</v>
      </c>
      <c r="E335" s="216" t="s">
        <v>503</v>
      </c>
      <c r="F335" s="217" t="s">
        <v>504</v>
      </c>
      <c r="G335" s="218" t="s">
        <v>168</v>
      </c>
      <c r="H335" s="219">
        <v>1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41</v>
      </c>
      <c r="O335" s="91"/>
      <c r="P335" s="225">
        <f>O335*H335</f>
        <v>0</v>
      </c>
      <c r="Q335" s="225">
        <v>2.1167600000000002</v>
      </c>
      <c r="R335" s="225">
        <f>Q335*H335</f>
        <v>2.1167600000000002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130</v>
      </c>
      <c r="AT335" s="227" t="s">
        <v>126</v>
      </c>
      <c r="AU335" s="227" t="s">
        <v>86</v>
      </c>
      <c r="AY335" s="17" t="s">
        <v>124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84</v>
      </c>
      <c r="BK335" s="228">
        <f>ROUND(I335*H335,2)</f>
        <v>0</v>
      </c>
      <c r="BL335" s="17" t="s">
        <v>130</v>
      </c>
      <c r="BM335" s="227" t="s">
        <v>505</v>
      </c>
    </row>
    <row r="336" s="2" customFormat="1" ht="16.5" customHeight="1">
      <c r="A336" s="38"/>
      <c r="B336" s="39"/>
      <c r="C336" s="215" t="s">
        <v>506</v>
      </c>
      <c r="D336" s="215" t="s">
        <v>126</v>
      </c>
      <c r="E336" s="216" t="s">
        <v>507</v>
      </c>
      <c r="F336" s="217" t="s">
        <v>508</v>
      </c>
      <c r="G336" s="218" t="s">
        <v>168</v>
      </c>
      <c r="H336" s="219">
        <v>1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41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130</v>
      </c>
      <c r="AT336" s="227" t="s">
        <v>126</v>
      </c>
      <c r="AU336" s="227" t="s">
        <v>86</v>
      </c>
      <c r="AY336" s="17" t="s">
        <v>124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84</v>
      </c>
      <c r="BK336" s="228">
        <f>ROUND(I336*H336,2)</f>
        <v>0</v>
      </c>
      <c r="BL336" s="17" t="s">
        <v>130</v>
      </c>
      <c r="BM336" s="227" t="s">
        <v>509</v>
      </c>
    </row>
    <row r="337" s="2" customFormat="1" ht="24.15" customHeight="1">
      <c r="A337" s="38"/>
      <c r="B337" s="39"/>
      <c r="C337" s="215" t="s">
        <v>510</v>
      </c>
      <c r="D337" s="215" t="s">
        <v>126</v>
      </c>
      <c r="E337" s="216" t="s">
        <v>511</v>
      </c>
      <c r="F337" s="217" t="s">
        <v>512</v>
      </c>
      <c r="G337" s="218" t="s">
        <v>168</v>
      </c>
      <c r="H337" s="219">
        <v>7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41</v>
      </c>
      <c r="O337" s="91"/>
      <c r="P337" s="225">
        <f>O337*H337</f>
        <v>0</v>
      </c>
      <c r="Q337" s="225">
        <v>0.049050000000000003</v>
      </c>
      <c r="R337" s="225">
        <f>Q337*H337</f>
        <v>0.34335000000000004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130</v>
      </c>
      <c r="AT337" s="227" t="s">
        <v>126</v>
      </c>
      <c r="AU337" s="227" t="s">
        <v>86</v>
      </c>
      <c r="AY337" s="17" t="s">
        <v>124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84</v>
      </c>
      <c r="BK337" s="228">
        <f>ROUND(I337*H337,2)</f>
        <v>0</v>
      </c>
      <c r="BL337" s="17" t="s">
        <v>130</v>
      </c>
      <c r="BM337" s="227" t="s">
        <v>513</v>
      </c>
    </row>
    <row r="338" s="13" customFormat="1">
      <c r="A338" s="13"/>
      <c r="B338" s="229"/>
      <c r="C338" s="230"/>
      <c r="D338" s="231" t="s">
        <v>132</v>
      </c>
      <c r="E338" s="232" t="s">
        <v>1</v>
      </c>
      <c r="F338" s="233" t="s">
        <v>493</v>
      </c>
      <c r="G338" s="230"/>
      <c r="H338" s="234">
        <v>7</v>
      </c>
      <c r="I338" s="235"/>
      <c r="J338" s="230"/>
      <c r="K338" s="230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132</v>
      </c>
      <c r="AU338" s="240" t="s">
        <v>86</v>
      </c>
      <c r="AV338" s="13" t="s">
        <v>86</v>
      </c>
      <c r="AW338" s="13" t="s">
        <v>32</v>
      </c>
      <c r="AX338" s="13" t="s">
        <v>84</v>
      </c>
      <c r="AY338" s="240" t="s">
        <v>124</v>
      </c>
    </row>
    <row r="339" s="2" customFormat="1" ht="24.15" customHeight="1">
      <c r="A339" s="38"/>
      <c r="B339" s="39"/>
      <c r="C339" s="215" t="s">
        <v>514</v>
      </c>
      <c r="D339" s="215" t="s">
        <v>126</v>
      </c>
      <c r="E339" s="216" t="s">
        <v>515</v>
      </c>
      <c r="F339" s="217" t="s">
        <v>516</v>
      </c>
      <c r="G339" s="218" t="s">
        <v>168</v>
      </c>
      <c r="H339" s="219">
        <v>7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41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130</v>
      </c>
      <c r="AT339" s="227" t="s">
        <v>126</v>
      </c>
      <c r="AU339" s="227" t="s">
        <v>86</v>
      </c>
      <c r="AY339" s="17" t="s">
        <v>124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84</v>
      </c>
      <c r="BK339" s="228">
        <f>ROUND(I339*H339,2)</f>
        <v>0</v>
      </c>
      <c r="BL339" s="17" t="s">
        <v>130</v>
      </c>
      <c r="BM339" s="227" t="s">
        <v>517</v>
      </c>
    </row>
    <row r="340" s="13" customFormat="1">
      <c r="A340" s="13"/>
      <c r="B340" s="229"/>
      <c r="C340" s="230"/>
      <c r="D340" s="231" t="s">
        <v>132</v>
      </c>
      <c r="E340" s="232" t="s">
        <v>1</v>
      </c>
      <c r="F340" s="233" t="s">
        <v>493</v>
      </c>
      <c r="G340" s="230"/>
      <c r="H340" s="234">
        <v>7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132</v>
      </c>
      <c r="AU340" s="240" t="s">
        <v>86</v>
      </c>
      <c r="AV340" s="13" t="s">
        <v>86</v>
      </c>
      <c r="AW340" s="13" t="s">
        <v>32</v>
      </c>
      <c r="AX340" s="13" t="s">
        <v>84</v>
      </c>
      <c r="AY340" s="240" t="s">
        <v>124</v>
      </c>
    </row>
    <row r="341" s="2" customFormat="1" ht="33" customHeight="1">
      <c r="A341" s="38"/>
      <c r="B341" s="39"/>
      <c r="C341" s="215" t="s">
        <v>518</v>
      </c>
      <c r="D341" s="215" t="s">
        <v>126</v>
      </c>
      <c r="E341" s="216" t="s">
        <v>519</v>
      </c>
      <c r="F341" s="217" t="s">
        <v>520</v>
      </c>
      <c r="G341" s="218" t="s">
        <v>168</v>
      </c>
      <c r="H341" s="219">
        <v>7</v>
      </c>
      <c r="I341" s="220"/>
      <c r="J341" s="221">
        <f>ROUND(I341*H341,2)</f>
        <v>0</v>
      </c>
      <c r="K341" s="222"/>
      <c r="L341" s="44"/>
      <c r="M341" s="223" t="s">
        <v>1</v>
      </c>
      <c r="N341" s="224" t="s">
        <v>41</v>
      </c>
      <c r="O341" s="91"/>
      <c r="P341" s="225">
        <f>O341*H341</f>
        <v>0</v>
      </c>
      <c r="Q341" s="225">
        <v>0.037249999999999998</v>
      </c>
      <c r="R341" s="225">
        <f>Q341*H341</f>
        <v>0.26074999999999998</v>
      </c>
      <c r="S341" s="225">
        <v>0</v>
      </c>
      <c r="T341" s="22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130</v>
      </c>
      <c r="AT341" s="227" t="s">
        <v>126</v>
      </c>
      <c r="AU341" s="227" t="s">
        <v>86</v>
      </c>
      <c r="AY341" s="17" t="s">
        <v>124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84</v>
      </c>
      <c r="BK341" s="228">
        <f>ROUND(I341*H341,2)</f>
        <v>0</v>
      </c>
      <c r="BL341" s="17" t="s">
        <v>130</v>
      </c>
      <c r="BM341" s="227" t="s">
        <v>521</v>
      </c>
    </row>
    <row r="342" s="13" customFormat="1">
      <c r="A342" s="13"/>
      <c r="B342" s="229"/>
      <c r="C342" s="230"/>
      <c r="D342" s="231" t="s">
        <v>132</v>
      </c>
      <c r="E342" s="232" t="s">
        <v>1</v>
      </c>
      <c r="F342" s="233" t="s">
        <v>493</v>
      </c>
      <c r="G342" s="230"/>
      <c r="H342" s="234">
        <v>7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132</v>
      </c>
      <c r="AU342" s="240" t="s">
        <v>86</v>
      </c>
      <c r="AV342" s="13" t="s">
        <v>86</v>
      </c>
      <c r="AW342" s="13" t="s">
        <v>32</v>
      </c>
      <c r="AX342" s="13" t="s">
        <v>84</v>
      </c>
      <c r="AY342" s="240" t="s">
        <v>124</v>
      </c>
    </row>
    <row r="343" s="2" customFormat="1" ht="24.15" customHeight="1">
      <c r="A343" s="38"/>
      <c r="B343" s="39"/>
      <c r="C343" s="215" t="s">
        <v>522</v>
      </c>
      <c r="D343" s="215" t="s">
        <v>126</v>
      </c>
      <c r="E343" s="216" t="s">
        <v>523</v>
      </c>
      <c r="F343" s="217" t="s">
        <v>524</v>
      </c>
      <c r="G343" s="218" t="s">
        <v>168</v>
      </c>
      <c r="H343" s="219">
        <v>5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41</v>
      </c>
      <c r="O343" s="91"/>
      <c r="P343" s="225">
        <f>O343*H343</f>
        <v>0</v>
      </c>
      <c r="Q343" s="225">
        <v>0.34089999999999998</v>
      </c>
      <c r="R343" s="225">
        <f>Q343*H343</f>
        <v>1.7044999999999999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130</v>
      </c>
      <c r="AT343" s="227" t="s">
        <v>126</v>
      </c>
      <c r="AU343" s="227" t="s">
        <v>86</v>
      </c>
      <c r="AY343" s="17" t="s">
        <v>124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84</v>
      </c>
      <c r="BK343" s="228">
        <f>ROUND(I343*H343,2)</f>
        <v>0</v>
      </c>
      <c r="BL343" s="17" t="s">
        <v>130</v>
      </c>
      <c r="BM343" s="227" t="s">
        <v>525</v>
      </c>
    </row>
    <row r="344" s="13" customFormat="1">
      <c r="A344" s="13"/>
      <c r="B344" s="229"/>
      <c r="C344" s="230"/>
      <c r="D344" s="231" t="s">
        <v>132</v>
      </c>
      <c r="E344" s="232" t="s">
        <v>1</v>
      </c>
      <c r="F344" s="233" t="s">
        <v>365</v>
      </c>
      <c r="G344" s="230"/>
      <c r="H344" s="234">
        <v>5</v>
      </c>
      <c r="I344" s="235"/>
      <c r="J344" s="230"/>
      <c r="K344" s="230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132</v>
      </c>
      <c r="AU344" s="240" t="s">
        <v>86</v>
      </c>
      <c r="AV344" s="13" t="s">
        <v>86</v>
      </c>
      <c r="AW344" s="13" t="s">
        <v>32</v>
      </c>
      <c r="AX344" s="13" t="s">
        <v>84</v>
      </c>
      <c r="AY344" s="240" t="s">
        <v>124</v>
      </c>
    </row>
    <row r="345" s="2" customFormat="1" ht="16.5" customHeight="1">
      <c r="A345" s="38"/>
      <c r="B345" s="39"/>
      <c r="C345" s="263" t="s">
        <v>526</v>
      </c>
      <c r="D345" s="263" t="s">
        <v>297</v>
      </c>
      <c r="E345" s="264" t="s">
        <v>527</v>
      </c>
      <c r="F345" s="265" t="s">
        <v>528</v>
      </c>
      <c r="G345" s="266" t="s">
        <v>168</v>
      </c>
      <c r="H345" s="267">
        <v>5</v>
      </c>
      <c r="I345" s="268"/>
      <c r="J345" s="269">
        <f>ROUND(I345*H345,2)</f>
        <v>0</v>
      </c>
      <c r="K345" s="270"/>
      <c r="L345" s="271"/>
      <c r="M345" s="272" t="s">
        <v>1</v>
      </c>
      <c r="N345" s="273" t="s">
        <v>41</v>
      </c>
      <c r="O345" s="91"/>
      <c r="P345" s="225">
        <f>O345*H345</f>
        <v>0</v>
      </c>
      <c r="Q345" s="225">
        <v>0.01823</v>
      </c>
      <c r="R345" s="225">
        <f>Q345*H345</f>
        <v>0.091149999999999995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301</v>
      </c>
      <c r="AT345" s="227" t="s">
        <v>297</v>
      </c>
      <c r="AU345" s="227" t="s">
        <v>86</v>
      </c>
      <c r="AY345" s="17" t="s">
        <v>124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84</v>
      </c>
      <c r="BK345" s="228">
        <f>ROUND(I345*H345,2)</f>
        <v>0</v>
      </c>
      <c r="BL345" s="17" t="s">
        <v>130</v>
      </c>
      <c r="BM345" s="227" t="s">
        <v>529</v>
      </c>
    </row>
    <row r="346" s="2" customFormat="1" ht="21.75" customHeight="1">
      <c r="A346" s="38"/>
      <c r="B346" s="39"/>
      <c r="C346" s="263" t="s">
        <v>530</v>
      </c>
      <c r="D346" s="263" t="s">
        <v>297</v>
      </c>
      <c r="E346" s="264" t="s">
        <v>531</v>
      </c>
      <c r="F346" s="265" t="s">
        <v>532</v>
      </c>
      <c r="G346" s="266" t="s">
        <v>168</v>
      </c>
      <c r="H346" s="267">
        <v>5</v>
      </c>
      <c r="I346" s="268"/>
      <c r="J346" s="269">
        <f>ROUND(I346*H346,2)</f>
        <v>0</v>
      </c>
      <c r="K346" s="270"/>
      <c r="L346" s="271"/>
      <c r="M346" s="272" t="s">
        <v>1</v>
      </c>
      <c r="N346" s="273" t="s">
        <v>41</v>
      </c>
      <c r="O346" s="91"/>
      <c r="P346" s="225">
        <f>O346*H346</f>
        <v>0</v>
      </c>
      <c r="Q346" s="225">
        <v>0.0085000000000000006</v>
      </c>
      <c r="R346" s="225">
        <f>Q346*H346</f>
        <v>0.042500000000000003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301</v>
      </c>
      <c r="AT346" s="227" t="s">
        <v>297</v>
      </c>
      <c r="AU346" s="227" t="s">
        <v>86</v>
      </c>
      <c r="AY346" s="17" t="s">
        <v>124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84</v>
      </c>
      <c r="BK346" s="228">
        <f>ROUND(I346*H346,2)</f>
        <v>0</v>
      </c>
      <c r="BL346" s="17" t="s">
        <v>130</v>
      </c>
      <c r="BM346" s="227" t="s">
        <v>533</v>
      </c>
    </row>
    <row r="347" s="2" customFormat="1" ht="16.5" customHeight="1">
      <c r="A347" s="38"/>
      <c r="B347" s="39"/>
      <c r="C347" s="263" t="s">
        <v>534</v>
      </c>
      <c r="D347" s="263" t="s">
        <v>297</v>
      </c>
      <c r="E347" s="264" t="s">
        <v>535</v>
      </c>
      <c r="F347" s="265" t="s">
        <v>536</v>
      </c>
      <c r="G347" s="266" t="s">
        <v>168</v>
      </c>
      <c r="H347" s="267">
        <v>5</v>
      </c>
      <c r="I347" s="268"/>
      <c r="J347" s="269">
        <f>ROUND(I347*H347,2)</f>
        <v>0</v>
      </c>
      <c r="K347" s="270"/>
      <c r="L347" s="271"/>
      <c r="M347" s="272" t="s">
        <v>1</v>
      </c>
      <c r="N347" s="273" t="s">
        <v>41</v>
      </c>
      <c r="O347" s="91"/>
      <c r="P347" s="225">
        <f>O347*H347</f>
        <v>0</v>
      </c>
      <c r="Q347" s="225">
        <v>0.12</v>
      </c>
      <c r="R347" s="225">
        <f>Q347*H347</f>
        <v>0.59999999999999998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301</v>
      </c>
      <c r="AT347" s="227" t="s">
        <v>297</v>
      </c>
      <c r="AU347" s="227" t="s">
        <v>86</v>
      </c>
      <c r="AY347" s="17" t="s">
        <v>124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84</v>
      </c>
      <c r="BK347" s="228">
        <f>ROUND(I347*H347,2)</f>
        <v>0</v>
      </c>
      <c r="BL347" s="17" t="s">
        <v>130</v>
      </c>
      <c r="BM347" s="227" t="s">
        <v>537</v>
      </c>
    </row>
    <row r="348" s="2" customFormat="1" ht="24.15" customHeight="1">
      <c r="A348" s="38"/>
      <c r="B348" s="39"/>
      <c r="C348" s="215" t="s">
        <v>538</v>
      </c>
      <c r="D348" s="215" t="s">
        <v>126</v>
      </c>
      <c r="E348" s="216" t="s">
        <v>539</v>
      </c>
      <c r="F348" s="217" t="s">
        <v>540</v>
      </c>
      <c r="G348" s="218" t="s">
        <v>151</v>
      </c>
      <c r="H348" s="219">
        <v>17.899999999999999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41</v>
      </c>
      <c r="O348" s="91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130</v>
      </c>
      <c r="AT348" s="227" t="s">
        <v>126</v>
      </c>
      <c r="AU348" s="227" t="s">
        <v>86</v>
      </c>
      <c r="AY348" s="17" t="s">
        <v>124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84</v>
      </c>
      <c r="BK348" s="228">
        <f>ROUND(I348*H348,2)</f>
        <v>0</v>
      </c>
      <c r="BL348" s="17" t="s">
        <v>130</v>
      </c>
      <c r="BM348" s="227" t="s">
        <v>541</v>
      </c>
    </row>
    <row r="349" s="13" customFormat="1">
      <c r="A349" s="13"/>
      <c r="B349" s="229"/>
      <c r="C349" s="230"/>
      <c r="D349" s="231" t="s">
        <v>132</v>
      </c>
      <c r="E349" s="232" t="s">
        <v>1</v>
      </c>
      <c r="F349" s="233" t="s">
        <v>542</v>
      </c>
      <c r="G349" s="230"/>
      <c r="H349" s="234">
        <v>17.899999999999999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132</v>
      </c>
      <c r="AU349" s="240" t="s">
        <v>86</v>
      </c>
      <c r="AV349" s="13" t="s">
        <v>86</v>
      </c>
      <c r="AW349" s="13" t="s">
        <v>32</v>
      </c>
      <c r="AX349" s="13" t="s">
        <v>84</v>
      </c>
      <c r="AY349" s="240" t="s">
        <v>124</v>
      </c>
    </row>
    <row r="350" s="2" customFormat="1" ht="24.15" customHeight="1">
      <c r="A350" s="38"/>
      <c r="B350" s="39"/>
      <c r="C350" s="215" t="s">
        <v>543</v>
      </c>
      <c r="D350" s="215" t="s">
        <v>126</v>
      </c>
      <c r="E350" s="216" t="s">
        <v>544</v>
      </c>
      <c r="F350" s="217" t="s">
        <v>545</v>
      </c>
      <c r="G350" s="218" t="s">
        <v>151</v>
      </c>
      <c r="H350" s="219">
        <v>17.899999999999999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41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130</v>
      </c>
      <c r="AT350" s="227" t="s">
        <v>126</v>
      </c>
      <c r="AU350" s="227" t="s">
        <v>86</v>
      </c>
      <c r="AY350" s="17" t="s">
        <v>124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84</v>
      </c>
      <c r="BK350" s="228">
        <f>ROUND(I350*H350,2)</f>
        <v>0</v>
      </c>
      <c r="BL350" s="17" t="s">
        <v>130</v>
      </c>
      <c r="BM350" s="227" t="s">
        <v>546</v>
      </c>
    </row>
    <row r="351" s="13" customFormat="1">
      <c r="A351" s="13"/>
      <c r="B351" s="229"/>
      <c r="C351" s="230"/>
      <c r="D351" s="231" t="s">
        <v>132</v>
      </c>
      <c r="E351" s="232" t="s">
        <v>1</v>
      </c>
      <c r="F351" s="233" t="s">
        <v>542</v>
      </c>
      <c r="G351" s="230"/>
      <c r="H351" s="234">
        <v>17.899999999999999</v>
      </c>
      <c r="I351" s="235"/>
      <c r="J351" s="230"/>
      <c r="K351" s="230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132</v>
      </c>
      <c r="AU351" s="240" t="s">
        <v>86</v>
      </c>
      <c r="AV351" s="13" t="s">
        <v>86</v>
      </c>
      <c r="AW351" s="13" t="s">
        <v>32</v>
      </c>
      <c r="AX351" s="13" t="s">
        <v>84</v>
      </c>
      <c r="AY351" s="240" t="s">
        <v>124</v>
      </c>
    </row>
    <row r="352" s="2" customFormat="1" ht="24.15" customHeight="1">
      <c r="A352" s="38"/>
      <c r="B352" s="39"/>
      <c r="C352" s="215" t="s">
        <v>547</v>
      </c>
      <c r="D352" s="215" t="s">
        <v>126</v>
      </c>
      <c r="E352" s="216" t="s">
        <v>548</v>
      </c>
      <c r="F352" s="217" t="s">
        <v>549</v>
      </c>
      <c r="G352" s="218" t="s">
        <v>168</v>
      </c>
      <c r="H352" s="219">
        <v>2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41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130</v>
      </c>
      <c r="AT352" s="227" t="s">
        <v>126</v>
      </c>
      <c r="AU352" s="227" t="s">
        <v>86</v>
      </c>
      <c r="AY352" s="17" t="s">
        <v>124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84</v>
      </c>
      <c r="BK352" s="228">
        <f>ROUND(I352*H352,2)</f>
        <v>0</v>
      </c>
      <c r="BL352" s="17" t="s">
        <v>130</v>
      </c>
      <c r="BM352" s="227" t="s">
        <v>550</v>
      </c>
    </row>
    <row r="353" s="12" customFormat="1" ht="22.8" customHeight="1">
      <c r="A353" s="12"/>
      <c r="B353" s="199"/>
      <c r="C353" s="200"/>
      <c r="D353" s="201" t="s">
        <v>75</v>
      </c>
      <c r="E353" s="213" t="s">
        <v>138</v>
      </c>
      <c r="F353" s="213" t="s">
        <v>551</v>
      </c>
      <c r="G353" s="200"/>
      <c r="H353" s="200"/>
      <c r="I353" s="203"/>
      <c r="J353" s="214">
        <f>BK353</f>
        <v>0</v>
      </c>
      <c r="K353" s="200"/>
      <c r="L353" s="205"/>
      <c r="M353" s="206"/>
      <c r="N353" s="207"/>
      <c r="O353" s="207"/>
      <c r="P353" s="208">
        <f>SUM(P354:P407)</f>
        <v>0</v>
      </c>
      <c r="Q353" s="207"/>
      <c r="R353" s="208">
        <f>SUM(R354:R407)</f>
        <v>421.85782989999996</v>
      </c>
      <c r="S353" s="207"/>
      <c r="T353" s="209">
        <f>SUM(T354:T407)</f>
        <v>103.43730000000002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0" t="s">
        <v>84</v>
      </c>
      <c r="AT353" s="211" t="s">
        <v>75</v>
      </c>
      <c r="AU353" s="211" t="s">
        <v>84</v>
      </c>
      <c r="AY353" s="210" t="s">
        <v>124</v>
      </c>
      <c r="BK353" s="212">
        <f>SUM(BK354:BK407)</f>
        <v>0</v>
      </c>
    </row>
    <row r="354" s="2" customFormat="1" ht="24.15" customHeight="1">
      <c r="A354" s="38"/>
      <c r="B354" s="39"/>
      <c r="C354" s="215" t="s">
        <v>552</v>
      </c>
      <c r="D354" s="215" t="s">
        <v>126</v>
      </c>
      <c r="E354" s="216" t="s">
        <v>553</v>
      </c>
      <c r="F354" s="217" t="s">
        <v>554</v>
      </c>
      <c r="G354" s="218" t="s">
        <v>168</v>
      </c>
      <c r="H354" s="219">
        <v>2</v>
      </c>
      <c r="I354" s="220"/>
      <c r="J354" s="221">
        <f>ROUND(I354*H354,2)</f>
        <v>0</v>
      </c>
      <c r="K354" s="222"/>
      <c r="L354" s="44"/>
      <c r="M354" s="223" t="s">
        <v>1</v>
      </c>
      <c r="N354" s="224" t="s">
        <v>41</v>
      </c>
      <c r="O354" s="91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7" t="s">
        <v>130</v>
      </c>
      <c r="AT354" s="227" t="s">
        <v>126</v>
      </c>
      <c r="AU354" s="227" t="s">
        <v>86</v>
      </c>
      <c r="AY354" s="17" t="s">
        <v>124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84</v>
      </c>
      <c r="BK354" s="228">
        <f>ROUND(I354*H354,2)</f>
        <v>0</v>
      </c>
      <c r="BL354" s="17" t="s">
        <v>130</v>
      </c>
      <c r="BM354" s="227" t="s">
        <v>555</v>
      </c>
    </row>
    <row r="355" s="2" customFormat="1" ht="33" customHeight="1">
      <c r="A355" s="38"/>
      <c r="B355" s="39"/>
      <c r="C355" s="215" t="s">
        <v>556</v>
      </c>
      <c r="D355" s="215" t="s">
        <v>126</v>
      </c>
      <c r="E355" s="216" t="s">
        <v>557</v>
      </c>
      <c r="F355" s="217" t="s">
        <v>558</v>
      </c>
      <c r="G355" s="218" t="s">
        <v>168</v>
      </c>
      <c r="H355" s="219">
        <v>90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41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130</v>
      </c>
      <c r="AT355" s="227" t="s">
        <v>126</v>
      </c>
      <c r="AU355" s="227" t="s">
        <v>86</v>
      </c>
      <c r="AY355" s="17" t="s">
        <v>124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84</v>
      </c>
      <c r="BK355" s="228">
        <f>ROUND(I355*H355,2)</f>
        <v>0</v>
      </c>
      <c r="BL355" s="17" t="s">
        <v>130</v>
      </c>
      <c r="BM355" s="227" t="s">
        <v>559</v>
      </c>
    </row>
    <row r="356" s="2" customFormat="1" ht="33" customHeight="1">
      <c r="A356" s="38"/>
      <c r="B356" s="39"/>
      <c r="C356" s="215" t="s">
        <v>560</v>
      </c>
      <c r="D356" s="215" t="s">
        <v>126</v>
      </c>
      <c r="E356" s="216" t="s">
        <v>561</v>
      </c>
      <c r="F356" s="217" t="s">
        <v>562</v>
      </c>
      <c r="G356" s="218" t="s">
        <v>168</v>
      </c>
      <c r="H356" s="219">
        <v>1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41</v>
      </c>
      <c r="O356" s="91"/>
      <c r="P356" s="225">
        <f>O356*H356</f>
        <v>0</v>
      </c>
      <c r="Q356" s="225">
        <v>0.00069999999999999999</v>
      </c>
      <c r="R356" s="225">
        <f>Q356*H356</f>
        <v>0.00069999999999999999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130</v>
      </c>
      <c r="AT356" s="227" t="s">
        <v>126</v>
      </c>
      <c r="AU356" s="227" t="s">
        <v>86</v>
      </c>
      <c r="AY356" s="17" t="s">
        <v>124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84</v>
      </c>
      <c r="BK356" s="228">
        <f>ROUND(I356*H356,2)</f>
        <v>0</v>
      </c>
      <c r="BL356" s="17" t="s">
        <v>130</v>
      </c>
      <c r="BM356" s="227" t="s">
        <v>563</v>
      </c>
    </row>
    <row r="357" s="2" customFormat="1" ht="24.15" customHeight="1">
      <c r="A357" s="38"/>
      <c r="B357" s="39"/>
      <c r="C357" s="215" t="s">
        <v>564</v>
      </c>
      <c r="D357" s="215" t="s">
        <v>126</v>
      </c>
      <c r="E357" s="216" t="s">
        <v>565</v>
      </c>
      <c r="F357" s="217" t="s">
        <v>566</v>
      </c>
      <c r="G357" s="218" t="s">
        <v>168</v>
      </c>
      <c r="H357" s="219">
        <v>1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41</v>
      </c>
      <c r="O357" s="91"/>
      <c r="P357" s="225">
        <f>O357*H357</f>
        <v>0</v>
      </c>
      <c r="Q357" s="225">
        <v>0.11241</v>
      </c>
      <c r="R357" s="225">
        <f>Q357*H357</f>
        <v>0.11241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130</v>
      </c>
      <c r="AT357" s="227" t="s">
        <v>126</v>
      </c>
      <c r="AU357" s="227" t="s">
        <v>86</v>
      </c>
      <c r="AY357" s="17" t="s">
        <v>124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84</v>
      </c>
      <c r="BK357" s="228">
        <f>ROUND(I357*H357,2)</f>
        <v>0</v>
      </c>
      <c r="BL357" s="17" t="s">
        <v>130</v>
      </c>
      <c r="BM357" s="227" t="s">
        <v>567</v>
      </c>
    </row>
    <row r="358" s="2" customFormat="1" ht="21.75" customHeight="1">
      <c r="A358" s="38"/>
      <c r="B358" s="39"/>
      <c r="C358" s="263" t="s">
        <v>568</v>
      </c>
      <c r="D358" s="263" t="s">
        <v>297</v>
      </c>
      <c r="E358" s="264" t="s">
        <v>569</v>
      </c>
      <c r="F358" s="265" t="s">
        <v>570</v>
      </c>
      <c r="G358" s="266" t="s">
        <v>168</v>
      </c>
      <c r="H358" s="267">
        <v>1</v>
      </c>
      <c r="I358" s="268"/>
      <c r="J358" s="269">
        <f>ROUND(I358*H358,2)</f>
        <v>0</v>
      </c>
      <c r="K358" s="270"/>
      <c r="L358" s="271"/>
      <c r="M358" s="272" t="s">
        <v>1</v>
      </c>
      <c r="N358" s="273" t="s">
        <v>41</v>
      </c>
      <c r="O358" s="91"/>
      <c r="P358" s="225">
        <f>O358*H358</f>
        <v>0</v>
      </c>
      <c r="Q358" s="225">
        <v>0.0061000000000000004</v>
      </c>
      <c r="R358" s="225">
        <f>Q358*H358</f>
        <v>0.0061000000000000004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301</v>
      </c>
      <c r="AT358" s="227" t="s">
        <v>297</v>
      </c>
      <c r="AU358" s="227" t="s">
        <v>86</v>
      </c>
      <c r="AY358" s="17" t="s">
        <v>124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84</v>
      </c>
      <c r="BK358" s="228">
        <f>ROUND(I358*H358,2)</f>
        <v>0</v>
      </c>
      <c r="BL358" s="17" t="s">
        <v>130</v>
      </c>
      <c r="BM358" s="227" t="s">
        <v>571</v>
      </c>
    </row>
    <row r="359" s="2" customFormat="1" ht="16.5" customHeight="1">
      <c r="A359" s="38"/>
      <c r="B359" s="39"/>
      <c r="C359" s="263" t="s">
        <v>572</v>
      </c>
      <c r="D359" s="263" t="s">
        <v>297</v>
      </c>
      <c r="E359" s="264" t="s">
        <v>573</v>
      </c>
      <c r="F359" s="265" t="s">
        <v>574</v>
      </c>
      <c r="G359" s="266" t="s">
        <v>168</v>
      </c>
      <c r="H359" s="267">
        <v>1</v>
      </c>
      <c r="I359" s="268"/>
      <c r="J359" s="269">
        <f>ROUND(I359*H359,2)</f>
        <v>0</v>
      </c>
      <c r="K359" s="270"/>
      <c r="L359" s="271"/>
      <c r="M359" s="272" t="s">
        <v>1</v>
      </c>
      <c r="N359" s="273" t="s">
        <v>41</v>
      </c>
      <c r="O359" s="91"/>
      <c r="P359" s="225">
        <f>O359*H359</f>
        <v>0</v>
      </c>
      <c r="Q359" s="225">
        <v>0.0030000000000000001</v>
      </c>
      <c r="R359" s="225">
        <f>Q359*H359</f>
        <v>0.0030000000000000001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301</v>
      </c>
      <c r="AT359" s="227" t="s">
        <v>297</v>
      </c>
      <c r="AU359" s="227" t="s">
        <v>86</v>
      </c>
      <c r="AY359" s="17" t="s">
        <v>124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84</v>
      </c>
      <c r="BK359" s="228">
        <f>ROUND(I359*H359,2)</f>
        <v>0</v>
      </c>
      <c r="BL359" s="17" t="s">
        <v>130</v>
      </c>
      <c r="BM359" s="227" t="s">
        <v>575</v>
      </c>
    </row>
    <row r="360" s="2" customFormat="1" ht="16.5" customHeight="1">
      <c r="A360" s="38"/>
      <c r="B360" s="39"/>
      <c r="C360" s="263" t="s">
        <v>576</v>
      </c>
      <c r="D360" s="263" t="s">
        <v>297</v>
      </c>
      <c r="E360" s="264" t="s">
        <v>577</v>
      </c>
      <c r="F360" s="265" t="s">
        <v>578</v>
      </c>
      <c r="G360" s="266" t="s">
        <v>168</v>
      </c>
      <c r="H360" s="267">
        <v>1</v>
      </c>
      <c r="I360" s="268"/>
      <c r="J360" s="269">
        <f>ROUND(I360*H360,2)</f>
        <v>0</v>
      </c>
      <c r="K360" s="270"/>
      <c r="L360" s="271"/>
      <c r="M360" s="272" t="s">
        <v>1</v>
      </c>
      <c r="N360" s="273" t="s">
        <v>41</v>
      </c>
      <c r="O360" s="91"/>
      <c r="P360" s="225">
        <f>O360*H360</f>
        <v>0</v>
      </c>
      <c r="Q360" s="225">
        <v>0.00010000000000000001</v>
      </c>
      <c r="R360" s="225">
        <f>Q360*H360</f>
        <v>0.00010000000000000001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301</v>
      </c>
      <c r="AT360" s="227" t="s">
        <v>297</v>
      </c>
      <c r="AU360" s="227" t="s">
        <v>86</v>
      </c>
      <c r="AY360" s="17" t="s">
        <v>124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84</v>
      </c>
      <c r="BK360" s="228">
        <f>ROUND(I360*H360,2)</f>
        <v>0</v>
      </c>
      <c r="BL360" s="17" t="s">
        <v>130</v>
      </c>
      <c r="BM360" s="227" t="s">
        <v>579</v>
      </c>
    </row>
    <row r="361" s="2" customFormat="1" ht="24.15" customHeight="1">
      <c r="A361" s="38"/>
      <c r="B361" s="39"/>
      <c r="C361" s="215" t="s">
        <v>580</v>
      </c>
      <c r="D361" s="215" t="s">
        <v>126</v>
      </c>
      <c r="E361" s="216" t="s">
        <v>581</v>
      </c>
      <c r="F361" s="217" t="s">
        <v>582</v>
      </c>
      <c r="G361" s="218" t="s">
        <v>151</v>
      </c>
      <c r="H361" s="219">
        <v>331.91000000000003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41</v>
      </c>
      <c r="O361" s="91"/>
      <c r="P361" s="225">
        <f>O361*H361</f>
        <v>0</v>
      </c>
      <c r="Q361" s="225">
        <v>0.00040000000000000002</v>
      </c>
      <c r="R361" s="225">
        <f>Q361*H361</f>
        <v>0.13276400000000002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130</v>
      </c>
      <c r="AT361" s="227" t="s">
        <v>126</v>
      </c>
      <c r="AU361" s="227" t="s">
        <v>86</v>
      </c>
      <c r="AY361" s="17" t="s">
        <v>124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84</v>
      </c>
      <c r="BK361" s="228">
        <f>ROUND(I361*H361,2)</f>
        <v>0</v>
      </c>
      <c r="BL361" s="17" t="s">
        <v>130</v>
      </c>
      <c r="BM361" s="227" t="s">
        <v>583</v>
      </c>
    </row>
    <row r="362" s="13" customFormat="1">
      <c r="A362" s="13"/>
      <c r="B362" s="229"/>
      <c r="C362" s="230"/>
      <c r="D362" s="231" t="s">
        <v>132</v>
      </c>
      <c r="E362" s="232" t="s">
        <v>1</v>
      </c>
      <c r="F362" s="233" t="s">
        <v>584</v>
      </c>
      <c r="G362" s="230"/>
      <c r="H362" s="234">
        <v>331.91000000000003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132</v>
      </c>
      <c r="AU362" s="240" t="s">
        <v>86</v>
      </c>
      <c r="AV362" s="13" t="s">
        <v>86</v>
      </c>
      <c r="AW362" s="13" t="s">
        <v>32</v>
      </c>
      <c r="AX362" s="13" t="s">
        <v>84</v>
      </c>
      <c r="AY362" s="240" t="s">
        <v>124</v>
      </c>
    </row>
    <row r="363" s="2" customFormat="1" ht="16.5" customHeight="1">
      <c r="A363" s="38"/>
      <c r="B363" s="39"/>
      <c r="C363" s="215" t="s">
        <v>153</v>
      </c>
      <c r="D363" s="215" t="s">
        <v>126</v>
      </c>
      <c r="E363" s="216" t="s">
        <v>585</v>
      </c>
      <c r="F363" s="217" t="s">
        <v>586</v>
      </c>
      <c r="G363" s="218" t="s">
        <v>151</v>
      </c>
      <c r="H363" s="219">
        <v>331.91000000000003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41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130</v>
      </c>
      <c r="AT363" s="227" t="s">
        <v>126</v>
      </c>
      <c r="AU363" s="227" t="s">
        <v>86</v>
      </c>
      <c r="AY363" s="17" t="s">
        <v>124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84</v>
      </c>
      <c r="BK363" s="228">
        <f>ROUND(I363*H363,2)</f>
        <v>0</v>
      </c>
      <c r="BL363" s="17" t="s">
        <v>130</v>
      </c>
      <c r="BM363" s="227" t="s">
        <v>587</v>
      </c>
    </row>
    <row r="364" s="13" customFormat="1">
      <c r="A364" s="13"/>
      <c r="B364" s="229"/>
      <c r="C364" s="230"/>
      <c r="D364" s="231" t="s">
        <v>132</v>
      </c>
      <c r="E364" s="232" t="s">
        <v>1</v>
      </c>
      <c r="F364" s="233" t="s">
        <v>584</v>
      </c>
      <c r="G364" s="230"/>
      <c r="H364" s="234">
        <v>331.91000000000003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132</v>
      </c>
      <c r="AU364" s="240" t="s">
        <v>86</v>
      </c>
      <c r="AV364" s="13" t="s">
        <v>86</v>
      </c>
      <c r="AW364" s="13" t="s">
        <v>32</v>
      </c>
      <c r="AX364" s="13" t="s">
        <v>84</v>
      </c>
      <c r="AY364" s="240" t="s">
        <v>124</v>
      </c>
    </row>
    <row r="365" s="2" customFormat="1" ht="33" customHeight="1">
      <c r="A365" s="38"/>
      <c r="B365" s="39"/>
      <c r="C365" s="215" t="s">
        <v>588</v>
      </c>
      <c r="D365" s="215" t="s">
        <v>126</v>
      </c>
      <c r="E365" s="216" t="s">
        <v>589</v>
      </c>
      <c r="F365" s="217" t="s">
        <v>590</v>
      </c>
      <c r="G365" s="218" t="s">
        <v>151</v>
      </c>
      <c r="H365" s="219">
        <v>249.50999999999999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41</v>
      </c>
      <c r="O365" s="91"/>
      <c r="P365" s="225">
        <f>O365*H365</f>
        <v>0</v>
      </c>
      <c r="Q365" s="225">
        <v>0.11519</v>
      </c>
      <c r="R365" s="225">
        <f>Q365*H365</f>
        <v>28.7410569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130</v>
      </c>
      <c r="AT365" s="227" t="s">
        <v>126</v>
      </c>
      <c r="AU365" s="227" t="s">
        <v>86</v>
      </c>
      <c r="AY365" s="17" t="s">
        <v>124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84</v>
      </c>
      <c r="BK365" s="228">
        <f>ROUND(I365*H365,2)</f>
        <v>0</v>
      </c>
      <c r="BL365" s="17" t="s">
        <v>130</v>
      </c>
      <c r="BM365" s="227" t="s">
        <v>591</v>
      </c>
    </row>
    <row r="366" s="13" customFormat="1">
      <c r="A366" s="13"/>
      <c r="B366" s="229"/>
      <c r="C366" s="230"/>
      <c r="D366" s="231" t="s">
        <v>132</v>
      </c>
      <c r="E366" s="232" t="s">
        <v>1</v>
      </c>
      <c r="F366" s="233" t="s">
        <v>592</v>
      </c>
      <c r="G366" s="230"/>
      <c r="H366" s="234">
        <v>249.50999999999999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132</v>
      </c>
      <c r="AU366" s="240" t="s">
        <v>86</v>
      </c>
      <c r="AV366" s="13" t="s">
        <v>86</v>
      </c>
      <c r="AW366" s="13" t="s">
        <v>32</v>
      </c>
      <c r="AX366" s="13" t="s">
        <v>84</v>
      </c>
      <c r="AY366" s="240" t="s">
        <v>124</v>
      </c>
    </row>
    <row r="367" s="2" customFormat="1" ht="16.5" customHeight="1">
      <c r="A367" s="38"/>
      <c r="B367" s="39"/>
      <c r="C367" s="263" t="s">
        <v>593</v>
      </c>
      <c r="D367" s="263" t="s">
        <v>297</v>
      </c>
      <c r="E367" s="264" t="s">
        <v>594</v>
      </c>
      <c r="F367" s="265" t="s">
        <v>595</v>
      </c>
      <c r="G367" s="266" t="s">
        <v>151</v>
      </c>
      <c r="H367" s="267">
        <v>247.286</v>
      </c>
      <c r="I367" s="268"/>
      <c r="J367" s="269">
        <f>ROUND(I367*H367,2)</f>
        <v>0</v>
      </c>
      <c r="K367" s="270"/>
      <c r="L367" s="271"/>
      <c r="M367" s="272" t="s">
        <v>1</v>
      </c>
      <c r="N367" s="273" t="s">
        <v>41</v>
      </c>
      <c r="O367" s="91"/>
      <c r="P367" s="225">
        <f>O367*H367</f>
        <v>0</v>
      </c>
      <c r="Q367" s="225">
        <v>0.10199999999999999</v>
      </c>
      <c r="R367" s="225">
        <f>Q367*H367</f>
        <v>25.223171999999998</v>
      </c>
      <c r="S367" s="225">
        <v>0</v>
      </c>
      <c r="T367" s="22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301</v>
      </c>
      <c r="AT367" s="227" t="s">
        <v>297</v>
      </c>
      <c r="AU367" s="227" t="s">
        <v>86</v>
      </c>
      <c r="AY367" s="17" t="s">
        <v>124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84</v>
      </c>
      <c r="BK367" s="228">
        <f>ROUND(I367*H367,2)</f>
        <v>0</v>
      </c>
      <c r="BL367" s="17" t="s">
        <v>130</v>
      </c>
      <c r="BM367" s="227" t="s">
        <v>596</v>
      </c>
    </row>
    <row r="368" s="13" customFormat="1">
      <c r="A368" s="13"/>
      <c r="B368" s="229"/>
      <c r="C368" s="230"/>
      <c r="D368" s="231" t="s">
        <v>132</v>
      </c>
      <c r="E368" s="232" t="s">
        <v>1</v>
      </c>
      <c r="F368" s="233" t="s">
        <v>597</v>
      </c>
      <c r="G368" s="230"/>
      <c r="H368" s="234">
        <v>247.286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132</v>
      </c>
      <c r="AU368" s="240" t="s">
        <v>86</v>
      </c>
      <c r="AV368" s="13" t="s">
        <v>86</v>
      </c>
      <c r="AW368" s="13" t="s">
        <v>32</v>
      </c>
      <c r="AX368" s="13" t="s">
        <v>84</v>
      </c>
      <c r="AY368" s="240" t="s">
        <v>124</v>
      </c>
    </row>
    <row r="369" s="2" customFormat="1" ht="24.15" customHeight="1">
      <c r="A369" s="38"/>
      <c r="B369" s="39"/>
      <c r="C369" s="263" t="s">
        <v>598</v>
      </c>
      <c r="D369" s="263" t="s">
        <v>297</v>
      </c>
      <c r="E369" s="264" t="s">
        <v>599</v>
      </c>
      <c r="F369" s="265" t="s">
        <v>600</v>
      </c>
      <c r="G369" s="266" t="s">
        <v>151</v>
      </c>
      <c r="H369" s="267">
        <v>12.6</v>
      </c>
      <c r="I369" s="268"/>
      <c r="J369" s="269">
        <f>ROUND(I369*H369,2)</f>
        <v>0</v>
      </c>
      <c r="K369" s="270"/>
      <c r="L369" s="271"/>
      <c r="M369" s="272" t="s">
        <v>1</v>
      </c>
      <c r="N369" s="273" t="s">
        <v>41</v>
      </c>
      <c r="O369" s="91"/>
      <c r="P369" s="225">
        <f>O369*H369</f>
        <v>0</v>
      </c>
      <c r="Q369" s="225">
        <v>0.048300000000000003</v>
      </c>
      <c r="R369" s="225">
        <f>Q369*H369</f>
        <v>0.60858000000000001</v>
      </c>
      <c r="S369" s="225">
        <v>0</v>
      </c>
      <c r="T369" s="22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7" t="s">
        <v>301</v>
      </c>
      <c r="AT369" s="227" t="s">
        <v>297</v>
      </c>
      <c r="AU369" s="227" t="s">
        <v>86</v>
      </c>
      <c r="AY369" s="17" t="s">
        <v>124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84</v>
      </c>
      <c r="BK369" s="228">
        <f>ROUND(I369*H369,2)</f>
        <v>0</v>
      </c>
      <c r="BL369" s="17" t="s">
        <v>130</v>
      </c>
      <c r="BM369" s="227" t="s">
        <v>601</v>
      </c>
    </row>
    <row r="370" s="13" customFormat="1">
      <c r="A370" s="13"/>
      <c r="B370" s="229"/>
      <c r="C370" s="230"/>
      <c r="D370" s="231" t="s">
        <v>132</v>
      </c>
      <c r="E370" s="232" t="s">
        <v>1</v>
      </c>
      <c r="F370" s="233" t="s">
        <v>602</v>
      </c>
      <c r="G370" s="230"/>
      <c r="H370" s="234">
        <v>12.6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132</v>
      </c>
      <c r="AU370" s="240" t="s">
        <v>86</v>
      </c>
      <c r="AV370" s="13" t="s">
        <v>86</v>
      </c>
      <c r="AW370" s="13" t="s">
        <v>32</v>
      </c>
      <c r="AX370" s="13" t="s">
        <v>84</v>
      </c>
      <c r="AY370" s="240" t="s">
        <v>124</v>
      </c>
    </row>
    <row r="371" s="2" customFormat="1" ht="24.15" customHeight="1">
      <c r="A371" s="38"/>
      <c r="B371" s="39"/>
      <c r="C371" s="263" t="s">
        <v>603</v>
      </c>
      <c r="D371" s="263" t="s">
        <v>297</v>
      </c>
      <c r="E371" s="264" t="s">
        <v>604</v>
      </c>
      <c r="F371" s="265" t="s">
        <v>605</v>
      </c>
      <c r="G371" s="266" t="s">
        <v>151</v>
      </c>
      <c r="H371" s="267">
        <v>2.1000000000000001</v>
      </c>
      <c r="I371" s="268"/>
      <c r="J371" s="269">
        <f>ROUND(I371*H371,2)</f>
        <v>0</v>
      </c>
      <c r="K371" s="270"/>
      <c r="L371" s="271"/>
      <c r="M371" s="272" t="s">
        <v>1</v>
      </c>
      <c r="N371" s="273" t="s">
        <v>41</v>
      </c>
      <c r="O371" s="91"/>
      <c r="P371" s="225">
        <f>O371*H371</f>
        <v>0</v>
      </c>
      <c r="Q371" s="225">
        <v>0.065670000000000006</v>
      </c>
      <c r="R371" s="225">
        <f>Q371*H371</f>
        <v>0.13790700000000003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301</v>
      </c>
      <c r="AT371" s="227" t="s">
        <v>297</v>
      </c>
      <c r="AU371" s="227" t="s">
        <v>86</v>
      </c>
      <c r="AY371" s="17" t="s">
        <v>124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84</v>
      </c>
      <c r="BK371" s="228">
        <f>ROUND(I371*H371,2)</f>
        <v>0</v>
      </c>
      <c r="BL371" s="17" t="s">
        <v>130</v>
      </c>
      <c r="BM371" s="227" t="s">
        <v>606</v>
      </c>
    </row>
    <row r="372" s="13" customFormat="1">
      <c r="A372" s="13"/>
      <c r="B372" s="229"/>
      <c r="C372" s="230"/>
      <c r="D372" s="231" t="s">
        <v>132</v>
      </c>
      <c r="E372" s="232" t="s">
        <v>1</v>
      </c>
      <c r="F372" s="233" t="s">
        <v>607</v>
      </c>
      <c r="G372" s="230"/>
      <c r="H372" s="234">
        <v>2.1000000000000001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132</v>
      </c>
      <c r="AU372" s="240" t="s">
        <v>86</v>
      </c>
      <c r="AV372" s="13" t="s">
        <v>86</v>
      </c>
      <c r="AW372" s="13" t="s">
        <v>32</v>
      </c>
      <c r="AX372" s="13" t="s">
        <v>84</v>
      </c>
      <c r="AY372" s="240" t="s">
        <v>124</v>
      </c>
    </row>
    <row r="373" s="2" customFormat="1" ht="24.15" customHeight="1">
      <c r="A373" s="38"/>
      <c r="B373" s="39"/>
      <c r="C373" s="215" t="s">
        <v>608</v>
      </c>
      <c r="D373" s="215" t="s">
        <v>126</v>
      </c>
      <c r="E373" s="216" t="s">
        <v>609</v>
      </c>
      <c r="F373" s="217" t="s">
        <v>610</v>
      </c>
      <c r="G373" s="218" t="s">
        <v>151</v>
      </c>
      <c r="H373" s="219">
        <v>243.50999999999999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41</v>
      </c>
      <c r="O373" s="91"/>
      <c r="P373" s="225">
        <f>O373*H373</f>
        <v>0</v>
      </c>
      <c r="Q373" s="225">
        <v>0.085760000000000003</v>
      </c>
      <c r="R373" s="225">
        <f>Q373*H373</f>
        <v>20.883417600000001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130</v>
      </c>
      <c r="AT373" s="227" t="s">
        <v>126</v>
      </c>
      <c r="AU373" s="227" t="s">
        <v>86</v>
      </c>
      <c r="AY373" s="17" t="s">
        <v>124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84</v>
      </c>
      <c r="BK373" s="228">
        <f>ROUND(I373*H373,2)</f>
        <v>0</v>
      </c>
      <c r="BL373" s="17" t="s">
        <v>130</v>
      </c>
      <c r="BM373" s="227" t="s">
        <v>611</v>
      </c>
    </row>
    <row r="374" s="13" customFormat="1">
      <c r="A374" s="13"/>
      <c r="B374" s="229"/>
      <c r="C374" s="230"/>
      <c r="D374" s="231" t="s">
        <v>132</v>
      </c>
      <c r="E374" s="232" t="s">
        <v>1</v>
      </c>
      <c r="F374" s="233" t="s">
        <v>612</v>
      </c>
      <c r="G374" s="230"/>
      <c r="H374" s="234">
        <v>243.50999999999999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132</v>
      </c>
      <c r="AU374" s="240" t="s">
        <v>86</v>
      </c>
      <c r="AV374" s="13" t="s">
        <v>86</v>
      </c>
      <c r="AW374" s="13" t="s">
        <v>32</v>
      </c>
      <c r="AX374" s="13" t="s">
        <v>84</v>
      </c>
      <c r="AY374" s="240" t="s">
        <v>124</v>
      </c>
    </row>
    <row r="375" s="2" customFormat="1" ht="16.5" customHeight="1">
      <c r="A375" s="38"/>
      <c r="B375" s="39"/>
      <c r="C375" s="263" t="s">
        <v>613</v>
      </c>
      <c r="D375" s="263" t="s">
        <v>297</v>
      </c>
      <c r="E375" s="264" t="s">
        <v>614</v>
      </c>
      <c r="F375" s="265" t="s">
        <v>615</v>
      </c>
      <c r="G375" s="266" t="s">
        <v>168</v>
      </c>
      <c r="H375" s="267">
        <v>511.37099999999998</v>
      </c>
      <c r="I375" s="268"/>
      <c r="J375" s="269">
        <f>ROUND(I375*H375,2)</f>
        <v>0</v>
      </c>
      <c r="K375" s="270"/>
      <c r="L375" s="271"/>
      <c r="M375" s="272" t="s">
        <v>1</v>
      </c>
      <c r="N375" s="273" t="s">
        <v>41</v>
      </c>
      <c r="O375" s="91"/>
      <c r="P375" s="225">
        <f>O375*H375</f>
        <v>0</v>
      </c>
      <c r="Q375" s="225">
        <v>0.028000000000000001</v>
      </c>
      <c r="R375" s="225">
        <f>Q375*H375</f>
        <v>14.318388000000001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301</v>
      </c>
      <c r="AT375" s="227" t="s">
        <v>297</v>
      </c>
      <c r="AU375" s="227" t="s">
        <v>86</v>
      </c>
      <c r="AY375" s="17" t="s">
        <v>124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84</v>
      </c>
      <c r="BK375" s="228">
        <f>ROUND(I375*H375,2)</f>
        <v>0</v>
      </c>
      <c r="BL375" s="17" t="s">
        <v>130</v>
      </c>
      <c r="BM375" s="227" t="s">
        <v>616</v>
      </c>
    </row>
    <row r="376" s="13" customFormat="1">
      <c r="A376" s="13"/>
      <c r="B376" s="229"/>
      <c r="C376" s="230"/>
      <c r="D376" s="231" t="s">
        <v>132</v>
      </c>
      <c r="E376" s="232" t="s">
        <v>1</v>
      </c>
      <c r="F376" s="233" t="s">
        <v>617</v>
      </c>
      <c r="G376" s="230"/>
      <c r="H376" s="234">
        <v>511.37099999999998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132</v>
      </c>
      <c r="AU376" s="240" t="s">
        <v>86</v>
      </c>
      <c r="AV376" s="13" t="s">
        <v>86</v>
      </c>
      <c r="AW376" s="13" t="s">
        <v>32</v>
      </c>
      <c r="AX376" s="13" t="s">
        <v>84</v>
      </c>
      <c r="AY376" s="240" t="s">
        <v>124</v>
      </c>
    </row>
    <row r="377" s="2" customFormat="1" ht="33" customHeight="1">
      <c r="A377" s="38"/>
      <c r="B377" s="39"/>
      <c r="C377" s="215" t="s">
        <v>618</v>
      </c>
      <c r="D377" s="215" t="s">
        <v>126</v>
      </c>
      <c r="E377" s="216" t="s">
        <v>619</v>
      </c>
      <c r="F377" s="217" t="s">
        <v>620</v>
      </c>
      <c r="G377" s="218" t="s">
        <v>151</v>
      </c>
      <c r="H377" s="219">
        <v>591.22000000000003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41</v>
      </c>
      <c r="O377" s="91"/>
      <c r="P377" s="225">
        <f>O377*H377</f>
        <v>0</v>
      </c>
      <c r="Q377" s="225">
        <v>0.1295</v>
      </c>
      <c r="R377" s="225">
        <f>Q377*H377</f>
        <v>76.562989999999999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130</v>
      </c>
      <c r="AT377" s="227" t="s">
        <v>126</v>
      </c>
      <c r="AU377" s="227" t="s">
        <v>86</v>
      </c>
      <c r="AY377" s="17" t="s">
        <v>124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84</v>
      </c>
      <c r="BK377" s="228">
        <f>ROUND(I377*H377,2)</f>
        <v>0</v>
      </c>
      <c r="BL377" s="17" t="s">
        <v>130</v>
      </c>
      <c r="BM377" s="227" t="s">
        <v>621</v>
      </c>
    </row>
    <row r="378" s="13" customFormat="1">
      <c r="A378" s="13"/>
      <c r="B378" s="229"/>
      <c r="C378" s="230"/>
      <c r="D378" s="231" t="s">
        <v>132</v>
      </c>
      <c r="E378" s="232" t="s">
        <v>1</v>
      </c>
      <c r="F378" s="233" t="s">
        <v>622</v>
      </c>
      <c r="G378" s="230"/>
      <c r="H378" s="234">
        <v>591.22000000000003</v>
      </c>
      <c r="I378" s="235"/>
      <c r="J378" s="230"/>
      <c r="K378" s="230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132</v>
      </c>
      <c r="AU378" s="240" t="s">
        <v>86</v>
      </c>
      <c r="AV378" s="13" t="s">
        <v>86</v>
      </c>
      <c r="AW378" s="13" t="s">
        <v>32</v>
      </c>
      <c r="AX378" s="13" t="s">
        <v>84</v>
      </c>
      <c r="AY378" s="240" t="s">
        <v>124</v>
      </c>
    </row>
    <row r="379" s="2" customFormat="1" ht="16.5" customHeight="1">
      <c r="A379" s="38"/>
      <c r="B379" s="39"/>
      <c r="C379" s="263" t="s">
        <v>623</v>
      </c>
      <c r="D379" s="263" t="s">
        <v>297</v>
      </c>
      <c r="E379" s="264" t="s">
        <v>624</v>
      </c>
      <c r="F379" s="265" t="s">
        <v>625</v>
      </c>
      <c r="G379" s="266" t="s">
        <v>151</v>
      </c>
      <c r="H379" s="267">
        <v>620.78099999999995</v>
      </c>
      <c r="I379" s="268"/>
      <c r="J379" s="269">
        <f>ROUND(I379*H379,2)</f>
        <v>0</v>
      </c>
      <c r="K379" s="270"/>
      <c r="L379" s="271"/>
      <c r="M379" s="272" t="s">
        <v>1</v>
      </c>
      <c r="N379" s="273" t="s">
        <v>41</v>
      </c>
      <c r="O379" s="91"/>
      <c r="P379" s="225">
        <f>O379*H379</f>
        <v>0</v>
      </c>
      <c r="Q379" s="225">
        <v>0.056120000000000003</v>
      </c>
      <c r="R379" s="225">
        <f>Q379*H379</f>
        <v>34.838229720000001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301</v>
      </c>
      <c r="AT379" s="227" t="s">
        <v>297</v>
      </c>
      <c r="AU379" s="227" t="s">
        <v>86</v>
      </c>
      <c r="AY379" s="17" t="s">
        <v>124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84</v>
      </c>
      <c r="BK379" s="228">
        <f>ROUND(I379*H379,2)</f>
        <v>0</v>
      </c>
      <c r="BL379" s="17" t="s">
        <v>130</v>
      </c>
      <c r="BM379" s="227" t="s">
        <v>626</v>
      </c>
    </row>
    <row r="380" s="13" customFormat="1">
      <c r="A380" s="13"/>
      <c r="B380" s="229"/>
      <c r="C380" s="230"/>
      <c r="D380" s="231" t="s">
        <v>132</v>
      </c>
      <c r="E380" s="232" t="s">
        <v>1</v>
      </c>
      <c r="F380" s="233" t="s">
        <v>627</v>
      </c>
      <c r="G380" s="230"/>
      <c r="H380" s="234">
        <v>620.78099999999995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132</v>
      </c>
      <c r="AU380" s="240" t="s">
        <v>86</v>
      </c>
      <c r="AV380" s="13" t="s">
        <v>86</v>
      </c>
      <c r="AW380" s="13" t="s">
        <v>32</v>
      </c>
      <c r="AX380" s="13" t="s">
        <v>84</v>
      </c>
      <c r="AY380" s="240" t="s">
        <v>124</v>
      </c>
    </row>
    <row r="381" s="2" customFormat="1" ht="24.15" customHeight="1">
      <c r="A381" s="38"/>
      <c r="B381" s="39"/>
      <c r="C381" s="215" t="s">
        <v>628</v>
      </c>
      <c r="D381" s="215" t="s">
        <v>126</v>
      </c>
      <c r="E381" s="216" t="s">
        <v>629</v>
      </c>
      <c r="F381" s="217" t="s">
        <v>630</v>
      </c>
      <c r="G381" s="218" t="s">
        <v>151</v>
      </c>
      <c r="H381" s="219">
        <v>24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41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130</v>
      </c>
      <c r="AT381" s="227" t="s">
        <v>126</v>
      </c>
      <c r="AU381" s="227" t="s">
        <v>86</v>
      </c>
      <c r="AY381" s="17" t="s">
        <v>124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84</v>
      </c>
      <c r="BK381" s="228">
        <f>ROUND(I381*H381,2)</f>
        <v>0</v>
      </c>
      <c r="BL381" s="17" t="s">
        <v>130</v>
      </c>
      <c r="BM381" s="227" t="s">
        <v>631</v>
      </c>
    </row>
    <row r="382" s="13" customFormat="1">
      <c r="A382" s="13"/>
      <c r="B382" s="229"/>
      <c r="C382" s="230"/>
      <c r="D382" s="231" t="s">
        <v>132</v>
      </c>
      <c r="E382" s="232" t="s">
        <v>1</v>
      </c>
      <c r="F382" s="233" t="s">
        <v>632</v>
      </c>
      <c r="G382" s="230"/>
      <c r="H382" s="234">
        <v>24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132</v>
      </c>
      <c r="AU382" s="240" t="s">
        <v>86</v>
      </c>
      <c r="AV382" s="13" t="s">
        <v>86</v>
      </c>
      <c r="AW382" s="13" t="s">
        <v>32</v>
      </c>
      <c r="AX382" s="13" t="s">
        <v>84</v>
      </c>
      <c r="AY382" s="240" t="s">
        <v>124</v>
      </c>
    </row>
    <row r="383" s="2" customFormat="1" ht="24.15" customHeight="1">
      <c r="A383" s="38"/>
      <c r="B383" s="39"/>
      <c r="C383" s="215" t="s">
        <v>633</v>
      </c>
      <c r="D383" s="215" t="s">
        <v>126</v>
      </c>
      <c r="E383" s="216" t="s">
        <v>634</v>
      </c>
      <c r="F383" s="217" t="s">
        <v>635</v>
      </c>
      <c r="G383" s="218" t="s">
        <v>207</v>
      </c>
      <c r="H383" s="219">
        <v>97.581999999999994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41</v>
      </c>
      <c r="O383" s="91"/>
      <c r="P383" s="225">
        <f>O383*H383</f>
        <v>0</v>
      </c>
      <c r="Q383" s="225">
        <v>2.2563399999999998</v>
      </c>
      <c r="R383" s="225">
        <f>Q383*H383</f>
        <v>220.17816987999996</v>
      </c>
      <c r="S383" s="225">
        <v>0</v>
      </c>
      <c r="T383" s="22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130</v>
      </c>
      <c r="AT383" s="227" t="s">
        <v>126</v>
      </c>
      <c r="AU383" s="227" t="s">
        <v>86</v>
      </c>
      <c r="AY383" s="17" t="s">
        <v>124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84</v>
      </c>
      <c r="BK383" s="228">
        <f>ROUND(I383*H383,2)</f>
        <v>0</v>
      </c>
      <c r="BL383" s="17" t="s">
        <v>130</v>
      </c>
      <c r="BM383" s="227" t="s">
        <v>636</v>
      </c>
    </row>
    <row r="384" s="13" customFormat="1">
      <c r="A384" s="13"/>
      <c r="B384" s="229"/>
      <c r="C384" s="230"/>
      <c r="D384" s="231" t="s">
        <v>132</v>
      </c>
      <c r="E384" s="232" t="s">
        <v>1</v>
      </c>
      <c r="F384" s="233" t="s">
        <v>592</v>
      </c>
      <c r="G384" s="230"/>
      <c r="H384" s="234">
        <v>249.50999999999999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132</v>
      </c>
      <c r="AU384" s="240" t="s">
        <v>86</v>
      </c>
      <c r="AV384" s="13" t="s">
        <v>86</v>
      </c>
      <c r="AW384" s="13" t="s">
        <v>32</v>
      </c>
      <c r="AX384" s="13" t="s">
        <v>76</v>
      </c>
      <c r="AY384" s="240" t="s">
        <v>124</v>
      </c>
    </row>
    <row r="385" s="13" customFormat="1">
      <c r="A385" s="13"/>
      <c r="B385" s="229"/>
      <c r="C385" s="230"/>
      <c r="D385" s="231" t="s">
        <v>132</v>
      </c>
      <c r="E385" s="232" t="s">
        <v>1</v>
      </c>
      <c r="F385" s="233" t="s">
        <v>622</v>
      </c>
      <c r="G385" s="230"/>
      <c r="H385" s="234">
        <v>591.22000000000003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132</v>
      </c>
      <c r="AU385" s="240" t="s">
        <v>86</v>
      </c>
      <c r="AV385" s="13" t="s">
        <v>86</v>
      </c>
      <c r="AW385" s="13" t="s">
        <v>32</v>
      </c>
      <c r="AX385" s="13" t="s">
        <v>76</v>
      </c>
      <c r="AY385" s="240" t="s">
        <v>124</v>
      </c>
    </row>
    <row r="386" s="13" customFormat="1">
      <c r="A386" s="13"/>
      <c r="B386" s="229"/>
      <c r="C386" s="230"/>
      <c r="D386" s="231" t="s">
        <v>132</v>
      </c>
      <c r="E386" s="232" t="s">
        <v>1</v>
      </c>
      <c r="F386" s="233" t="s">
        <v>612</v>
      </c>
      <c r="G386" s="230"/>
      <c r="H386" s="234">
        <v>243.50999999999999</v>
      </c>
      <c r="I386" s="235"/>
      <c r="J386" s="230"/>
      <c r="K386" s="230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132</v>
      </c>
      <c r="AU386" s="240" t="s">
        <v>86</v>
      </c>
      <c r="AV386" s="13" t="s">
        <v>86</v>
      </c>
      <c r="AW386" s="13" t="s">
        <v>32</v>
      </c>
      <c r="AX386" s="13" t="s">
        <v>76</v>
      </c>
      <c r="AY386" s="240" t="s">
        <v>124</v>
      </c>
    </row>
    <row r="387" s="15" customFormat="1">
      <c r="A387" s="15"/>
      <c r="B387" s="252"/>
      <c r="C387" s="253"/>
      <c r="D387" s="231" t="s">
        <v>132</v>
      </c>
      <c r="E387" s="254" t="s">
        <v>1</v>
      </c>
      <c r="F387" s="255" t="s">
        <v>250</v>
      </c>
      <c r="G387" s="253"/>
      <c r="H387" s="256">
        <v>1084.24</v>
      </c>
      <c r="I387" s="257"/>
      <c r="J387" s="253"/>
      <c r="K387" s="253"/>
      <c r="L387" s="258"/>
      <c r="M387" s="259"/>
      <c r="N387" s="260"/>
      <c r="O387" s="260"/>
      <c r="P387" s="260"/>
      <c r="Q387" s="260"/>
      <c r="R387" s="260"/>
      <c r="S387" s="260"/>
      <c r="T387" s="26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2" t="s">
        <v>132</v>
      </c>
      <c r="AU387" s="262" t="s">
        <v>86</v>
      </c>
      <c r="AV387" s="15" t="s">
        <v>251</v>
      </c>
      <c r="AW387" s="15" t="s">
        <v>32</v>
      </c>
      <c r="AX387" s="15" t="s">
        <v>76</v>
      </c>
      <c r="AY387" s="262" t="s">
        <v>124</v>
      </c>
    </row>
    <row r="388" s="13" customFormat="1">
      <c r="A388" s="13"/>
      <c r="B388" s="229"/>
      <c r="C388" s="230"/>
      <c r="D388" s="231" t="s">
        <v>132</v>
      </c>
      <c r="E388" s="232" t="s">
        <v>1</v>
      </c>
      <c r="F388" s="233" t="s">
        <v>637</v>
      </c>
      <c r="G388" s="230"/>
      <c r="H388" s="234">
        <v>97.581999999999994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132</v>
      </c>
      <c r="AU388" s="240" t="s">
        <v>86</v>
      </c>
      <c r="AV388" s="13" t="s">
        <v>86</v>
      </c>
      <c r="AW388" s="13" t="s">
        <v>32</v>
      </c>
      <c r="AX388" s="13" t="s">
        <v>84</v>
      </c>
      <c r="AY388" s="240" t="s">
        <v>124</v>
      </c>
    </row>
    <row r="389" s="2" customFormat="1" ht="37.8" customHeight="1">
      <c r="A389" s="38"/>
      <c r="B389" s="39"/>
      <c r="C389" s="215" t="s">
        <v>638</v>
      </c>
      <c r="D389" s="215" t="s">
        <v>126</v>
      </c>
      <c r="E389" s="216" t="s">
        <v>639</v>
      </c>
      <c r="F389" s="217" t="s">
        <v>640</v>
      </c>
      <c r="G389" s="218" t="s">
        <v>129</v>
      </c>
      <c r="H389" s="219">
        <v>235.84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41</v>
      </c>
      <c r="O389" s="91"/>
      <c r="P389" s="225">
        <f>O389*H389</f>
        <v>0</v>
      </c>
      <c r="Q389" s="225">
        <v>0.00046999999999999999</v>
      </c>
      <c r="R389" s="225">
        <f>Q389*H389</f>
        <v>0.11084479999999999</v>
      </c>
      <c r="S389" s="225">
        <v>0</v>
      </c>
      <c r="T389" s="22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130</v>
      </c>
      <c r="AT389" s="227" t="s">
        <v>126</v>
      </c>
      <c r="AU389" s="227" t="s">
        <v>86</v>
      </c>
      <c r="AY389" s="17" t="s">
        <v>124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84</v>
      </c>
      <c r="BK389" s="228">
        <f>ROUND(I389*H389,2)</f>
        <v>0</v>
      </c>
      <c r="BL389" s="17" t="s">
        <v>130</v>
      </c>
      <c r="BM389" s="227" t="s">
        <v>641</v>
      </c>
    </row>
    <row r="390" s="13" customFormat="1">
      <c r="A390" s="13"/>
      <c r="B390" s="229"/>
      <c r="C390" s="230"/>
      <c r="D390" s="231" t="s">
        <v>132</v>
      </c>
      <c r="E390" s="232" t="s">
        <v>1</v>
      </c>
      <c r="F390" s="233" t="s">
        <v>642</v>
      </c>
      <c r="G390" s="230"/>
      <c r="H390" s="234">
        <v>235.84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132</v>
      </c>
      <c r="AU390" s="240" t="s">
        <v>86</v>
      </c>
      <c r="AV390" s="13" t="s">
        <v>86</v>
      </c>
      <c r="AW390" s="13" t="s">
        <v>32</v>
      </c>
      <c r="AX390" s="13" t="s">
        <v>76</v>
      </c>
      <c r="AY390" s="240" t="s">
        <v>124</v>
      </c>
    </row>
    <row r="391" s="14" customFormat="1">
      <c r="A391" s="14"/>
      <c r="B391" s="241"/>
      <c r="C391" s="242"/>
      <c r="D391" s="231" t="s">
        <v>132</v>
      </c>
      <c r="E391" s="243" t="s">
        <v>1</v>
      </c>
      <c r="F391" s="244" t="s">
        <v>235</v>
      </c>
      <c r="G391" s="242"/>
      <c r="H391" s="245">
        <v>235.84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132</v>
      </c>
      <c r="AU391" s="251" t="s">
        <v>86</v>
      </c>
      <c r="AV391" s="14" t="s">
        <v>130</v>
      </c>
      <c r="AW391" s="14" t="s">
        <v>32</v>
      </c>
      <c r="AX391" s="14" t="s">
        <v>84</v>
      </c>
      <c r="AY391" s="251" t="s">
        <v>124</v>
      </c>
    </row>
    <row r="392" s="2" customFormat="1" ht="24.15" customHeight="1">
      <c r="A392" s="38"/>
      <c r="B392" s="39"/>
      <c r="C392" s="215" t="s">
        <v>643</v>
      </c>
      <c r="D392" s="215" t="s">
        <v>126</v>
      </c>
      <c r="E392" s="216" t="s">
        <v>644</v>
      </c>
      <c r="F392" s="217" t="s">
        <v>645</v>
      </c>
      <c r="G392" s="218" t="s">
        <v>151</v>
      </c>
      <c r="H392" s="219">
        <v>251.31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41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130</v>
      </c>
      <c r="AT392" s="227" t="s">
        <v>126</v>
      </c>
      <c r="AU392" s="227" t="s">
        <v>86</v>
      </c>
      <c r="AY392" s="17" t="s">
        <v>124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84</v>
      </c>
      <c r="BK392" s="228">
        <f>ROUND(I392*H392,2)</f>
        <v>0</v>
      </c>
      <c r="BL392" s="17" t="s">
        <v>130</v>
      </c>
      <c r="BM392" s="227" t="s">
        <v>646</v>
      </c>
    </row>
    <row r="393" s="13" customFormat="1">
      <c r="A393" s="13"/>
      <c r="B393" s="229"/>
      <c r="C393" s="230"/>
      <c r="D393" s="231" t="s">
        <v>132</v>
      </c>
      <c r="E393" s="232" t="s">
        <v>1</v>
      </c>
      <c r="F393" s="233" t="s">
        <v>452</v>
      </c>
      <c r="G393" s="230"/>
      <c r="H393" s="234">
        <v>251.31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132</v>
      </c>
      <c r="AU393" s="240" t="s">
        <v>86</v>
      </c>
      <c r="AV393" s="13" t="s">
        <v>86</v>
      </c>
      <c r="AW393" s="13" t="s">
        <v>32</v>
      </c>
      <c r="AX393" s="13" t="s">
        <v>84</v>
      </c>
      <c r="AY393" s="240" t="s">
        <v>124</v>
      </c>
    </row>
    <row r="394" s="2" customFormat="1" ht="16.5" customHeight="1">
      <c r="A394" s="38"/>
      <c r="B394" s="39"/>
      <c r="C394" s="215" t="s">
        <v>647</v>
      </c>
      <c r="D394" s="215" t="s">
        <v>126</v>
      </c>
      <c r="E394" s="216" t="s">
        <v>648</v>
      </c>
      <c r="F394" s="217" t="s">
        <v>649</v>
      </c>
      <c r="G394" s="218" t="s">
        <v>129</v>
      </c>
      <c r="H394" s="219">
        <v>2186.1700000000001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41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0.01</v>
      </c>
      <c r="T394" s="226">
        <f>S394*H394</f>
        <v>21.861700000000003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130</v>
      </c>
      <c r="AT394" s="227" t="s">
        <v>126</v>
      </c>
      <c r="AU394" s="227" t="s">
        <v>86</v>
      </c>
      <c r="AY394" s="17" t="s">
        <v>124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84</v>
      </c>
      <c r="BK394" s="228">
        <f>ROUND(I394*H394,2)</f>
        <v>0</v>
      </c>
      <c r="BL394" s="17" t="s">
        <v>130</v>
      </c>
      <c r="BM394" s="227" t="s">
        <v>650</v>
      </c>
    </row>
    <row r="395" s="13" customFormat="1">
      <c r="A395" s="13"/>
      <c r="B395" s="229"/>
      <c r="C395" s="230"/>
      <c r="D395" s="231" t="s">
        <v>132</v>
      </c>
      <c r="E395" s="232" t="s">
        <v>1</v>
      </c>
      <c r="F395" s="233" t="s">
        <v>651</v>
      </c>
      <c r="G395" s="230"/>
      <c r="H395" s="234">
        <v>2186.1700000000001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132</v>
      </c>
      <c r="AU395" s="240" t="s">
        <v>86</v>
      </c>
      <c r="AV395" s="13" t="s">
        <v>86</v>
      </c>
      <c r="AW395" s="13" t="s">
        <v>32</v>
      </c>
      <c r="AX395" s="13" t="s">
        <v>84</v>
      </c>
      <c r="AY395" s="240" t="s">
        <v>124</v>
      </c>
    </row>
    <row r="396" s="2" customFormat="1" ht="24.15" customHeight="1">
      <c r="A396" s="38"/>
      <c r="B396" s="39"/>
      <c r="C396" s="215" t="s">
        <v>652</v>
      </c>
      <c r="D396" s="215" t="s">
        <v>126</v>
      </c>
      <c r="E396" s="216" t="s">
        <v>653</v>
      </c>
      <c r="F396" s="217" t="s">
        <v>654</v>
      </c>
      <c r="G396" s="218" t="s">
        <v>129</v>
      </c>
      <c r="H396" s="219">
        <v>2186.1700000000001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41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0.02</v>
      </c>
      <c r="T396" s="226">
        <f>S396*H396</f>
        <v>43.723400000000005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130</v>
      </c>
      <c r="AT396" s="227" t="s">
        <v>126</v>
      </c>
      <c r="AU396" s="227" t="s">
        <v>86</v>
      </c>
      <c r="AY396" s="17" t="s">
        <v>124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84</v>
      </c>
      <c r="BK396" s="228">
        <f>ROUND(I396*H396,2)</f>
        <v>0</v>
      </c>
      <c r="BL396" s="17" t="s">
        <v>130</v>
      </c>
      <c r="BM396" s="227" t="s">
        <v>655</v>
      </c>
    </row>
    <row r="397" s="13" customFormat="1">
      <c r="A397" s="13"/>
      <c r="B397" s="229"/>
      <c r="C397" s="230"/>
      <c r="D397" s="231" t="s">
        <v>132</v>
      </c>
      <c r="E397" s="232" t="s">
        <v>1</v>
      </c>
      <c r="F397" s="233" t="s">
        <v>651</v>
      </c>
      <c r="G397" s="230"/>
      <c r="H397" s="234">
        <v>2186.1700000000001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132</v>
      </c>
      <c r="AU397" s="240" t="s">
        <v>86</v>
      </c>
      <c r="AV397" s="13" t="s">
        <v>86</v>
      </c>
      <c r="AW397" s="13" t="s">
        <v>32</v>
      </c>
      <c r="AX397" s="13" t="s">
        <v>84</v>
      </c>
      <c r="AY397" s="240" t="s">
        <v>124</v>
      </c>
    </row>
    <row r="398" s="2" customFormat="1" ht="16.5" customHeight="1">
      <c r="A398" s="38"/>
      <c r="B398" s="39"/>
      <c r="C398" s="215" t="s">
        <v>656</v>
      </c>
      <c r="D398" s="215" t="s">
        <v>126</v>
      </c>
      <c r="E398" s="216" t="s">
        <v>657</v>
      </c>
      <c r="F398" s="217" t="s">
        <v>658</v>
      </c>
      <c r="G398" s="218" t="s">
        <v>207</v>
      </c>
      <c r="H398" s="219">
        <v>7.5599999999999996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41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2.3999999999999999</v>
      </c>
      <c r="T398" s="226">
        <f>S398*H398</f>
        <v>18.143999999999998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130</v>
      </c>
      <c r="AT398" s="227" t="s">
        <v>126</v>
      </c>
      <c r="AU398" s="227" t="s">
        <v>86</v>
      </c>
      <c r="AY398" s="17" t="s">
        <v>124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84</v>
      </c>
      <c r="BK398" s="228">
        <f>ROUND(I398*H398,2)</f>
        <v>0</v>
      </c>
      <c r="BL398" s="17" t="s">
        <v>130</v>
      </c>
      <c r="BM398" s="227" t="s">
        <v>659</v>
      </c>
    </row>
    <row r="399" s="13" customFormat="1">
      <c r="A399" s="13"/>
      <c r="B399" s="229"/>
      <c r="C399" s="230"/>
      <c r="D399" s="231" t="s">
        <v>132</v>
      </c>
      <c r="E399" s="232" t="s">
        <v>1</v>
      </c>
      <c r="F399" s="233" t="s">
        <v>660</v>
      </c>
      <c r="G399" s="230"/>
      <c r="H399" s="234">
        <v>7.5599999999999996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132</v>
      </c>
      <c r="AU399" s="240" t="s">
        <v>86</v>
      </c>
      <c r="AV399" s="13" t="s">
        <v>86</v>
      </c>
      <c r="AW399" s="13" t="s">
        <v>32</v>
      </c>
      <c r="AX399" s="13" t="s">
        <v>84</v>
      </c>
      <c r="AY399" s="240" t="s">
        <v>124</v>
      </c>
    </row>
    <row r="400" s="2" customFormat="1" ht="16.5" customHeight="1">
      <c r="A400" s="38"/>
      <c r="B400" s="39"/>
      <c r="C400" s="215" t="s">
        <v>661</v>
      </c>
      <c r="D400" s="215" t="s">
        <v>126</v>
      </c>
      <c r="E400" s="216" t="s">
        <v>662</v>
      </c>
      <c r="F400" s="217" t="s">
        <v>663</v>
      </c>
      <c r="G400" s="218" t="s">
        <v>207</v>
      </c>
      <c r="H400" s="219">
        <v>8.2080000000000002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41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2.3999999999999999</v>
      </c>
      <c r="T400" s="226">
        <f>S400*H400</f>
        <v>19.699200000000001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130</v>
      </c>
      <c r="AT400" s="227" t="s">
        <v>126</v>
      </c>
      <c r="AU400" s="227" t="s">
        <v>86</v>
      </c>
      <c r="AY400" s="17" t="s">
        <v>124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84</v>
      </c>
      <c r="BK400" s="228">
        <f>ROUND(I400*H400,2)</f>
        <v>0</v>
      </c>
      <c r="BL400" s="17" t="s">
        <v>130</v>
      </c>
      <c r="BM400" s="227" t="s">
        <v>664</v>
      </c>
    </row>
    <row r="401" s="13" customFormat="1">
      <c r="A401" s="13"/>
      <c r="B401" s="229"/>
      <c r="C401" s="230"/>
      <c r="D401" s="231" t="s">
        <v>132</v>
      </c>
      <c r="E401" s="232" t="s">
        <v>1</v>
      </c>
      <c r="F401" s="233" t="s">
        <v>665</v>
      </c>
      <c r="G401" s="230"/>
      <c r="H401" s="234">
        <v>8.2080000000000002</v>
      </c>
      <c r="I401" s="235"/>
      <c r="J401" s="230"/>
      <c r="K401" s="230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132</v>
      </c>
      <c r="AU401" s="240" t="s">
        <v>86</v>
      </c>
      <c r="AV401" s="13" t="s">
        <v>86</v>
      </c>
      <c r="AW401" s="13" t="s">
        <v>32</v>
      </c>
      <c r="AX401" s="13" t="s">
        <v>84</v>
      </c>
      <c r="AY401" s="240" t="s">
        <v>124</v>
      </c>
    </row>
    <row r="402" s="2" customFormat="1" ht="24.15" customHeight="1">
      <c r="A402" s="38"/>
      <c r="B402" s="39"/>
      <c r="C402" s="215" t="s">
        <v>666</v>
      </c>
      <c r="D402" s="215" t="s">
        <v>126</v>
      </c>
      <c r="E402" s="216" t="s">
        <v>667</v>
      </c>
      <c r="F402" s="217" t="s">
        <v>668</v>
      </c>
      <c r="G402" s="218" t="s">
        <v>168</v>
      </c>
      <c r="H402" s="219">
        <v>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41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0.0040000000000000001</v>
      </c>
      <c r="T402" s="226">
        <f>S402*H402</f>
        <v>0.0040000000000000001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130</v>
      </c>
      <c r="AT402" s="227" t="s">
        <v>126</v>
      </c>
      <c r="AU402" s="227" t="s">
        <v>86</v>
      </c>
      <c r="AY402" s="17" t="s">
        <v>124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84</v>
      </c>
      <c r="BK402" s="228">
        <f>ROUND(I402*H402,2)</f>
        <v>0</v>
      </c>
      <c r="BL402" s="17" t="s">
        <v>130</v>
      </c>
      <c r="BM402" s="227" t="s">
        <v>669</v>
      </c>
    </row>
    <row r="403" s="13" customFormat="1">
      <c r="A403" s="13"/>
      <c r="B403" s="229"/>
      <c r="C403" s="230"/>
      <c r="D403" s="231" t="s">
        <v>132</v>
      </c>
      <c r="E403" s="232" t="s">
        <v>1</v>
      </c>
      <c r="F403" s="233" t="s">
        <v>84</v>
      </c>
      <c r="G403" s="230"/>
      <c r="H403" s="234">
        <v>1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132</v>
      </c>
      <c r="AU403" s="240" t="s">
        <v>86</v>
      </c>
      <c r="AV403" s="13" t="s">
        <v>86</v>
      </c>
      <c r="AW403" s="13" t="s">
        <v>32</v>
      </c>
      <c r="AX403" s="13" t="s">
        <v>84</v>
      </c>
      <c r="AY403" s="240" t="s">
        <v>124</v>
      </c>
    </row>
    <row r="404" s="2" customFormat="1" ht="24.15" customHeight="1">
      <c r="A404" s="38"/>
      <c r="B404" s="39"/>
      <c r="C404" s="215" t="s">
        <v>670</v>
      </c>
      <c r="D404" s="215" t="s">
        <v>126</v>
      </c>
      <c r="E404" s="216" t="s">
        <v>671</v>
      </c>
      <c r="F404" s="217" t="s">
        <v>672</v>
      </c>
      <c r="G404" s="218" t="s">
        <v>168</v>
      </c>
      <c r="H404" s="219">
        <v>1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41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0.0050000000000000001</v>
      </c>
      <c r="T404" s="226">
        <f>S404*H404</f>
        <v>0.0050000000000000001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130</v>
      </c>
      <c r="AT404" s="227" t="s">
        <v>126</v>
      </c>
      <c r="AU404" s="227" t="s">
        <v>86</v>
      </c>
      <c r="AY404" s="17" t="s">
        <v>124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84</v>
      </c>
      <c r="BK404" s="228">
        <f>ROUND(I404*H404,2)</f>
        <v>0</v>
      </c>
      <c r="BL404" s="17" t="s">
        <v>130</v>
      </c>
      <c r="BM404" s="227" t="s">
        <v>673</v>
      </c>
    </row>
    <row r="405" s="13" customFormat="1">
      <c r="A405" s="13"/>
      <c r="B405" s="229"/>
      <c r="C405" s="230"/>
      <c r="D405" s="231" t="s">
        <v>132</v>
      </c>
      <c r="E405" s="232" t="s">
        <v>1</v>
      </c>
      <c r="F405" s="233" t="s">
        <v>84</v>
      </c>
      <c r="G405" s="230"/>
      <c r="H405" s="234">
        <v>1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132</v>
      </c>
      <c r="AU405" s="240" t="s">
        <v>86</v>
      </c>
      <c r="AV405" s="13" t="s">
        <v>86</v>
      </c>
      <c r="AW405" s="13" t="s">
        <v>32</v>
      </c>
      <c r="AX405" s="13" t="s">
        <v>84</v>
      </c>
      <c r="AY405" s="240" t="s">
        <v>124</v>
      </c>
    </row>
    <row r="406" s="2" customFormat="1" ht="33" customHeight="1">
      <c r="A406" s="38"/>
      <c r="B406" s="39"/>
      <c r="C406" s="215" t="s">
        <v>674</v>
      </c>
      <c r="D406" s="215" t="s">
        <v>126</v>
      </c>
      <c r="E406" s="216" t="s">
        <v>675</v>
      </c>
      <c r="F406" s="217" t="s">
        <v>676</v>
      </c>
      <c r="G406" s="218" t="s">
        <v>168</v>
      </c>
      <c r="H406" s="219">
        <v>2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41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130</v>
      </c>
      <c r="AT406" s="227" t="s">
        <v>126</v>
      </c>
      <c r="AU406" s="227" t="s">
        <v>86</v>
      </c>
      <c r="AY406" s="17" t="s">
        <v>124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84</v>
      </c>
      <c r="BK406" s="228">
        <f>ROUND(I406*H406,2)</f>
        <v>0</v>
      </c>
      <c r="BL406" s="17" t="s">
        <v>130</v>
      </c>
      <c r="BM406" s="227" t="s">
        <v>677</v>
      </c>
    </row>
    <row r="407" s="13" customFormat="1">
      <c r="A407" s="13"/>
      <c r="B407" s="229"/>
      <c r="C407" s="230"/>
      <c r="D407" s="231" t="s">
        <v>132</v>
      </c>
      <c r="E407" s="232" t="s">
        <v>1</v>
      </c>
      <c r="F407" s="233" t="s">
        <v>86</v>
      </c>
      <c r="G407" s="230"/>
      <c r="H407" s="234">
        <v>2</v>
      </c>
      <c r="I407" s="235"/>
      <c r="J407" s="230"/>
      <c r="K407" s="230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132</v>
      </c>
      <c r="AU407" s="240" t="s">
        <v>86</v>
      </c>
      <c r="AV407" s="13" t="s">
        <v>86</v>
      </c>
      <c r="AW407" s="13" t="s">
        <v>32</v>
      </c>
      <c r="AX407" s="13" t="s">
        <v>84</v>
      </c>
      <c r="AY407" s="240" t="s">
        <v>124</v>
      </c>
    </row>
    <row r="408" s="12" customFormat="1" ht="22.8" customHeight="1">
      <c r="A408" s="12"/>
      <c r="B408" s="199"/>
      <c r="C408" s="200"/>
      <c r="D408" s="201" t="s">
        <v>75</v>
      </c>
      <c r="E408" s="213" t="s">
        <v>678</v>
      </c>
      <c r="F408" s="213" t="s">
        <v>679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SUM(P409:P422)</f>
        <v>0</v>
      </c>
      <c r="Q408" s="207"/>
      <c r="R408" s="208">
        <f>SUM(R409:R422)</f>
        <v>0</v>
      </c>
      <c r="S408" s="207"/>
      <c r="T408" s="209">
        <f>SUM(T409:T422)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84</v>
      </c>
      <c r="AT408" s="211" t="s">
        <v>75</v>
      </c>
      <c r="AU408" s="211" t="s">
        <v>84</v>
      </c>
      <c r="AY408" s="210" t="s">
        <v>124</v>
      </c>
      <c r="BK408" s="212">
        <f>SUM(BK409:BK422)</f>
        <v>0</v>
      </c>
    </row>
    <row r="409" s="2" customFormat="1" ht="21.75" customHeight="1">
      <c r="A409" s="38"/>
      <c r="B409" s="39"/>
      <c r="C409" s="215" t="s">
        <v>680</v>
      </c>
      <c r="D409" s="215" t="s">
        <v>126</v>
      </c>
      <c r="E409" s="216" t="s">
        <v>681</v>
      </c>
      <c r="F409" s="217" t="s">
        <v>682</v>
      </c>
      <c r="G409" s="218" t="s">
        <v>300</v>
      </c>
      <c r="H409" s="219">
        <v>119.702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41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130</v>
      </c>
      <c r="AT409" s="227" t="s">
        <v>126</v>
      </c>
      <c r="AU409" s="227" t="s">
        <v>86</v>
      </c>
      <c r="AY409" s="17" t="s">
        <v>124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84</v>
      </c>
      <c r="BK409" s="228">
        <f>ROUND(I409*H409,2)</f>
        <v>0</v>
      </c>
      <c r="BL409" s="17" t="s">
        <v>130</v>
      </c>
      <c r="BM409" s="227" t="s">
        <v>683</v>
      </c>
    </row>
    <row r="410" s="13" customFormat="1">
      <c r="A410" s="13"/>
      <c r="B410" s="229"/>
      <c r="C410" s="230"/>
      <c r="D410" s="231" t="s">
        <v>132</v>
      </c>
      <c r="E410" s="232" t="s">
        <v>1</v>
      </c>
      <c r="F410" s="233" t="s">
        <v>684</v>
      </c>
      <c r="G410" s="230"/>
      <c r="H410" s="234">
        <v>119.702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132</v>
      </c>
      <c r="AU410" s="240" t="s">
        <v>86</v>
      </c>
      <c r="AV410" s="13" t="s">
        <v>86</v>
      </c>
      <c r="AW410" s="13" t="s">
        <v>32</v>
      </c>
      <c r="AX410" s="13" t="s">
        <v>84</v>
      </c>
      <c r="AY410" s="240" t="s">
        <v>124</v>
      </c>
    </row>
    <row r="411" s="2" customFormat="1" ht="24.15" customHeight="1">
      <c r="A411" s="38"/>
      <c r="B411" s="39"/>
      <c r="C411" s="215" t="s">
        <v>685</v>
      </c>
      <c r="D411" s="215" t="s">
        <v>126</v>
      </c>
      <c r="E411" s="216" t="s">
        <v>686</v>
      </c>
      <c r="F411" s="217" t="s">
        <v>687</v>
      </c>
      <c r="G411" s="218" t="s">
        <v>300</v>
      </c>
      <c r="H411" s="219">
        <v>1675.828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41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130</v>
      </c>
      <c r="AT411" s="227" t="s">
        <v>126</v>
      </c>
      <c r="AU411" s="227" t="s">
        <v>86</v>
      </c>
      <c r="AY411" s="17" t="s">
        <v>124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84</v>
      </c>
      <c r="BK411" s="228">
        <f>ROUND(I411*H411,2)</f>
        <v>0</v>
      </c>
      <c r="BL411" s="17" t="s">
        <v>130</v>
      </c>
      <c r="BM411" s="227" t="s">
        <v>688</v>
      </c>
    </row>
    <row r="412" s="13" customFormat="1">
      <c r="A412" s="13"/>
      <c r="B412" s="229"/>
      <c r="C412" s="230"/>
      <c r="D412" s="231" t="s">
        <v>132</v>
      </c>
      <c r="E412" s="232" t="s">
        <v>1</v>
      </c>
      <c r="F412" s="233" t="s">
        <v>689</v>
      </c>
      <c r="G412" s="230"/>
      <c r="H412" s="234">
        <v>1675.828</v>
      </c>
      <c r="I412" s="235"/>
      <c r="J412" s="230"/>
      <c r="K412" s="230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132</v>
      </c>
      <c r="AU412" s="240" t="s">
        <v>86</v>
      </c>
      <c r="AV412" s="13" t="s">
        <v>86</v>
      </c>
      <c r="AW412" s="13" t="s">
        <v>32</v>
      </c>
      <c r="AX412" s="13" t="s">
        <v>84</v>
      </c>
      <c r="AY412" s="240" t="s">
        <v>124</v>
      </c>
    </row>
    <row r="413" s="2" customFormat="1" ht="37.8" customHeight="1">
      <c r="A413" s="38"/>
      <c r="B413" s="39"/>
      <c r="C413" s="215" t="s">
        <v>690</v>
      </c>
      <c r="D413" s="215" t="s">
        <v>126</v>
      </c>
      <c r="E413" s="216" t="s">
        <v>691</v>
      </c>
      <c r="F413" s="217" t="s">
        <v>692</v>
      </c>
      <c r="G413" s="218" t="s">
        <v>300</v>
      </c>
      <c r="H413" s="219">
        <v>37.843000000000004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41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130</v>
      </c>
      <c r="AT413" s="227" t="s">
        <v>126</v>
      </c>
      <c r="AU413" s="227" t="s">
        <v>86</v>
      </c>
      <c r="AY413" s="17" t="s">
        <v>124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84</v>
      </c>
      <c r="BK413" s="228">
        <f>ROUND(I413*H413,2)</f>
        <v>0</v>
      </c>
      <c r="BL413" s="17" t="s">
        <v>130</v>
      </c>
      <c r="BM413" s="227" t="s">
        <v>693</v>
      </c>
    </row>
    <row r="414" s="13" customFormat="1">
      <c r="A414" s="13"/>
      <c r="B414" s="229"/>
      <c r="C414" s="230"/>
      <c r="D414" s="231" t="s">
        <v>132</v>
      </c>
      <c r="E414" s="232" t="s">
        <v>1</v>
      </c>
      <c r="F414" s="233" t="s">
        <v>694</v>
      </c>
      <c r="G414" s="230"/>
      <c r="H414" s="234">
        <v>37.843000000000004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132</v>
      </c>
      <c r="AU414" s="240" t="s">
        <v>86</v>
      </c>
      <c r="AV414" s="13" t="s">
        <v>86</v>
      </c>
      <c r="AW414" s="13" t="s">
        <v>32</v>
      </c>
      <c r="AX414" s="13" t="s">
        <v>84</v>
      </c>
      <c r="AY414" s="240" t="s">
        <v>124</v>
      </c>
    </row>
    <row r="415" s="2" customFormat="1" ht="33" customHeight="1">
      <c r="A415" s="38"/>
      <c r="B415" s="39"/>
      <c r="C415" s="215" t="s">
        <v>695</v>
      </c>
      <c r="D415" s="215" t="s">
        <v>126</v>
      </c>
      <c r="E415" s="216" t="s">
        <v>696</v>
      </c>
      <c r="F415" s="217" t="s">
        <v>697</v>
      </c>
      <c r="G415" s="218" t="s">
        <v>300</v>
      </c>
      <c r="H415" s="219">
        <v>52.060000000000002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41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130</v>
      </c>
      <c r="AT415" s="227" t="s">
        <v>126</v>
      </c>
      <c r="AU415" s="227" t="s">
        <v>86</v>
      </c>
      <c r="AY415" s="17" t="s">
        <v>124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84</v>
      </c>
      <c r="BK415" s="228">
        <f>ROUND(I415*H415,2)</f>
        <v>0</v>
      </c>
      <c r="BL415" s="17" t="s">
        <v>130</v>
      </c>
      <c r="BM415" s="227" t="s">
        <v>698</v>
      </c>
    </row>
    <row r="416" s="13" customFormat="1">
      <c r="A416" s="13"/>
      <c r="B416" s="229"/>
      <c r="C416" s="230"/>
      <c r="D416" s="231" t="s">
        <v>132</v>
      </c>
      <c r="E416" s="232" t="s">
        <v>1</v>
      </c>
      <c r="F416" s="233" t="s">
        <v>699</v>
      </c>
      <c r="G416" s="230"/>
      <c r="H416" s="234">
        <v>52.060000000000002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132</v>
      </c>
      <c r="AU416" s="240" t="s">
        <v>86</v>
      </c>
      <c r="AV416" s="13" t="s">
        <v>86</v>
      </c>
      <c r="AW416" s="13" t="s">
        <v>32</v>
      </c>
      <c r="AX416" s="13" t="s">
        <v>84</v>
      </c>
      <c r="AY416" s="240" t="s">
        <v>124</v>
      </c>
    </row>
    <row r="417" s="2" customFormat="1" ht="24.15" customHeight="1">
      <c r="A417" s="38"/>
      <c r="B417" s="39"/>
      <c r="C417" s="215" t="s">
        <v>700</v>
      </c>
      <c r="D417" s="215" t="s">
        <v>126</v>
      </c>
      <c r="E417" s="216" t="s">
        <v>701</v>
      </c>
      <c r="F417" s="217" t="s">
        <v>702</v>
      </c>
      <c r="G417" s="218" t="s">
        <v>300</v>
      </c>
      <c r="H417" s="219">
        <v>216.16800000000001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41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130</v>
      </c>
      <c r="AT417" s="227" t="s">
        <v>126</v>
      </c>
      <c r="AU417" s="227" t="s">
        <v>86</v>
      </c>
      <c r="AY417" s="17" t="s">
        <v>124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84</v>
      </c>
      <c r="BK417" s="228">
        <f>ROUND(I417*H417,2)</f>
        <v>0</v>
      </c>
      <c r="BL417" s="17" t="s">
        <v>130</v>
      </c>
      <c r="BM417" s="227" t="s">
        <v>703</v>
      </c>
    </row>
    <row r="418" s="13" customFormat="1">
      <c r="A418" s="13"/>
      <c r="B418" s="229"/>
      <c r="C418" s="230"/>
      <c r="D418" s="231" t="s">
        <v>132</v>
      </c>
      <c r="E418" s="232" t="s">
        <v>1</v>
      </c>
      <c r="F418" s="233" t="s">
        <v>704</v>
      </c>
      <c r="G418" s="230"/>
      <c r="H418" s="234">
        <v>186.37600000000001</v>
      </c>
      <c r="I418" s="235"/>
      <c r="J418" s="230"/>
      <c r="K418" s="230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132</v>
      </c>
      <c r="AU418" s="240" t="s">
        <v>86</v>
      </c>
      <c r="AV418" s="13" t="s">
        <v>86</v>
      </c>
      <c r="AW418" s="13" t="s">
        <v>32</v>
      </c>
      <c r="AX418" s="13" t="s">
        <v>76</v>
      </c>
      <c r="AY418" s="240" t="s">
        <v>124</v>
      </c>
    </row>
    <row r="419" s="13" customFormat="1">
      <c r="A419" s="13"/>
      <c r="B419" s="229"/>
      <c r="C419" s="230"/>
      <c r="D419" s="231" t="s">
        <v>132</v>
      </c>
      <c r="E419" s="232" t="s">
        <v>1</v>
      </c>
      <c r="F419" s="233" t="s">
        <v>705</v>
      </c>
      <c r="G419" s="230"/>
      <c r="H419" s="234">
        <v>29.792000000000002</v>
      </c>
      <c r="I419" s="235"/>
      <c r="J419" s="230"/>
      <c r="K419" s="230"/>
      <c r="L419" s="236"/>
      <c r="M419" s="237"/>
      <c r="N419" s="238"/>
      <c r="O419" s="238"/>
      <c r="P419" s="238"/>
      <c r="Q419" s="238"/>
      <c r="R419" s="238"/>
      <c r="S419" s="238"/>
      <c r="T419" s="23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0" t="s">
        <v>132</v>
      </c>
      <c r="AU419" s="240" t="s">
        <v>86</v>
      </c>
      <c r="AV419" s="13" t="s">
        <v>86</v>
      </c>
      <c r="AW419" s="13" t="s">
        <v>32</v>
      </c>
      <c r="AX419" s="13" t="s">
        <v>76</v>
      </c>
      <c r="AY419" s="240" t="s">
        <v>124</v>
      </c>
    </row>
    <row r="420" s="14" customFormat="1">
      <c r="A420" s="14"/>
      <c r="B420" s="241"/>
      <c r="C420" s="242"/>
      <c r="D420" s="231" t="s">
        <v>132</v>
      </c>
      <c r="E420" s="243" t="s">
        <v>1</v>
      </c>
      <c r="F420" s="244" t="s">
        <v>235</v>
      </c>
      <c r="G420" s="242"/>
      <c r="H420" s="245">
        <v>216.16800000000001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1" t="s">
        <v>132</v>
      </c>
      <c r="AU420" s="251" t="s">
        <v>86</v>
      </c>
      <c r="AV420" s="14" t="s">
        <v>130</v>
      </c>
      <c r="AW420" s="14" t="s">
        <v>32</v>
      </c>
      <c r="AX420" s="14" t="s">
        <v>84</v>
      </c>
      <c r="AY420" s="251" t="s">
        <v>124</v>
      </c>
    </row>
    <row r="421" s="2" customFormat="1" ht="37.8" customHeight="1">
      <c r="A421" s="38"/>
      <c r="B421" s="39"/>
      <c r="C421" s="215" t="s">
        <v>706</v>
      </c>
      <c r="D421" s="215" t="s">
        <v>126</v>
      </c>
      <c r="E421" s="216" t="s">
        <v>707</v>
      </c>
      <c r="F421" s="217" t="s">
        <v>708</v>
      </c>
      <c r="G421" s="218" t="s">
        <v>300</v>
      </c>
      <c r="H421" s="219">
        <v>262.42599999999999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41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130</v>
      </c>
      <c r="AT421" s="227" t="s">
        <v>126</v>
      </c>
      <c r="AU421" s="227" t="s">
        <v>86</v>
      </c>
      <c r="AY421" s="17" t="s">
        <v>124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84</v>
      </c>
      <c r="BK421" s="228">
        <f>ROUND(I421*H421,2)</f>
        <v>0</v>
      </c>
      <c r="BL421" s="17" t="s">
        <v>130</v>
      </c>
      <c r="BM421" s="227" t="s">
        <v>709</v>
      </c>
    </row>
    <row r="422" s="13" customFormat="1">
      <c r="A422" s="13"/>
      <c r="B422" s="229"/>
      <c r="C422" s="230"/>
      <c r="D422" s="231" t="s">
        <v>132</v>
      </c>
      <c r="E422" s="232" t="s">
        <v>1</v>
      </c>
      <c r="F422" s="233" t="s">
        <v>710</v>
      </c>
      <c r="G422" s="230"/>
      <c r="H422" s="234">
        <v>262.42599999999999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132</v>
      </c>
      <c r="AU422" s="240" t="s">
        <v>86</v>
      </c>
      <c r="AV422" s="13" t="s">
        <v>86</v>
      </c>
      <c r="AW422" s="13" t="s">
        <v>32</v>
      </c>
      <c r="AX422" s="13" t="s">
        <v>84</v>
      </c>
      <c r="AY422" s="240" t="s">
        <v>124</v>
      </c>
    </row>
    <row r="423" s="12" customFormat="1" ht="22.8" customHeight="1">
      <c r="A423" s="12"/>
      <c r="B423" s="199"/>
      <c r="C423" s="200"/>
      <c r="D423" s="201" t="s">
        <v>75</v>
      </c>
      <c r="E423" s="213" t="s">
        <v>711</v>
      </c>
      <c r="F423" s="213" t="s">
        <v>712</v>
      </c>
      <c r="G423" s="200"/>
      <c r="H423" s="200"/>
      <c r="I423" s="203"/>
      <c r="J423" s="214">
        <f>BK423</f>
        <v>0</v>
      </c>
      <c r="K423" s="200"/>
      <c r="L423" s="205"/>
      <c r="M423" s="206"/>
      <c r="N423" s="207"/>
      <c r="O423" s="207"/>
      <c r="P423" s="208">
        <f>SUM(P424:P427)</f>
        <v>0</v>
      </c>
      <c r="Q423" s="207"/>
      <c r="R423" s="208">
        <f>SUM(R424:R427)</f>
        <v>0</v>
      </c>
      <c r="S423" s="207"/>
      <c r="T423" s="209">
        <f>SUM(T424:T427)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0" t="s">
        <v>84</v>
      </c>
      <c r="AT423" s="211" t="s">
        <v>75</v>
      </c>
      <c r="AU423" s="211" t="s">
        <v>84</v>
      </c>
      <c r="AY423" s="210" t="s">
        <v>124</v>
      </c>
      <c r="BK423" s="212">
        <f>SUM(BK424:BK427)</f>
        <v>0</v>
      </c>
    </row>
    <row r="424" s="2" customFormat="1" ht="33" customHeight="1">
      <c r="A424" s="38"/>
      <c r="B424" s="39"/>
      <c r="C424" s="215" t="s">
        <v>713</v>
      </c>
      <c r="D424" s="215" t="s">
        <v>126</v>
      </c>
      <c r="E424" s="216" t="s">
        <v>714</v>
      </c>
      <c r="F424" s="217" t="s">
        <v>715</v>
      </c>
      <c r="G424" s="218" t="s">
        <v>300</v>
      </c>
      <c r="H424" s="219">
        <v>898.779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41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130</v>
      </c>
      <c r="AT424" s="227" t="s">
        <v>126</v>
      </c>
      <c r="AU424" s="227" t="s">
        <v>86</v>
      </c>
      <c r="AY424" s="17" t="s">
        <v>124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84</v>
      </c>
      <c r="BK424" s="228">
        <f>ROUND(I424*H424,2)</f>
        <v>0</v>
      </c>
      <c r="BL424" s="17" t="s">
        <v>130</v>
      </c>
      <c r="BM424" s="227" t="s">
        <v>716</v>
      </c>
    </row>
    <row r="425" s="13" customFormat="1">
      <c r="A425" s="13"/>
      <c r="B425" s="229"/>
      <c r="C425" s="230"/>
      <c r="D425" s="231" t="s">
        <v>132</v>
      </c>
      <c r="E425" s="232" t="s">
        <v>1</v>
      </c>
      <c r="F425" s="233" t="s">
        <v>717</v>
      </c>
      <c r="G425" s="230"/>
      <c r="H425" s="234">
        <v>898.779</v>
      </c>
      <c r="I425" s="235"/>
      <c r="J425" s="230"/>
      <c r="K425" s="230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132</v>
      </c>
      <c r="AU425" s="240" t="s">
        <v>86</v>
      </c>
      <c r="AV425" s="13" t="s">
        <v>86</v>
      </c>
      <c r="AW425" s="13" t="s">
        <v>32</v>
      </c>
      <c r="AX425" s="13" t="s">
        <v>84</v>
      </c>
      <c r="AY425" s="240" t="s">
        <v>124</v>
      </c>
    </row>
    <row r="426" s="2" customFormat="1" ht="33" customHeight="1">
      <c r="A426" s="38"/>
      <c r="B426" s="39"/>
      <c r="C426" s="215" t="s">
        <v>718</v>
      </c>
      <c r="D426" s="215" t="s">
        <v>126</v>
      </c>
      <c r="E426" s="216" t="s">
        <v>719</v>
      </c>
      <c r="F426" s="217" t="s">
        <v>720</v>
      </c>
      <c r="G426" s="218" t="s">
        <v>300</v>
      </c>
      <c r="H426" s="219">
        <v>898.779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41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130</v>
      </c>
      <c r="AT426" s="227" t="s">
        <v>126</v>
      </c>
      <c r="AU426" s="227" t="s">
        <v>86</v>
      </c>
      <c r="AY426" s="17" t="s">
        <v>124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84</v>
      </c>
      <c r="BK426" s="228">
        <f>ROUND(I426*H426,2)</f>
        <v>0</v>
      </c>
      <c r="BL426" s="17" t="s">
        <v>130</v>
      </c>
      <c r="BM426" s="227" t="s">
        <v>721</v>
      </c>
    </row>
    <row r="427" s="13" customFormat="1">
      <c r="A427" s="13"/>
      <c r="B427" s="229"/>
      <c r="C427" s="230"/>
      <c r="D427" s="231" t="s">
        <v>132</v>
      </c>
      <c r="E427" s="232" t="s">
        <v>1</v>
      </c>
      <c r="F427" s="233" t="s">
        <v>717</v>
      </c>
      <c r="G427" s="230"/>
      <c r="H427" s="234">
        <v>898.779</v>
      </c>
      <c r="I427" s="235"/>
      <c r="J427" s="230"/>
      <c r="K427" s="230"/>
      <c r="L427" s="236"/>
      <c r="M427" s="237"/>
      <c r="N427" s="238"/>
      <c r="O427" s="238"/>
      <c r="P427" s="238"/>
      <c r="Q427" s="238"/>
      <c r="R427" s="238"/>
      <c r="S427" s="238"/>
      <c r="T427" s="23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0" t="s">
        <v>132</v>
      </c>
      <c r="AU427" s="240" t="s">
        <v>86</v>
      </c>
      <c r="AV427" s="13" t="s">
        <v>86</v>
      </c>
      <c r="AW427" s="13" t="s">
        <v>32</v>
      </c>
      <c r="AX427" s="13" t="s">
        <v>84</v>
      </c>
      <c r="AY427" s="240" t="s">
        <v>124</v>
      </c>
    </row>
    <row r="428" s="12" customFormat="1" ht="25.92" customHeight="1">
      <c r="A428" s="12"/>
      <c r="B428" s="199"/>
      <c r="C428" s="200"/>
      <c r="D428" s="201" t="s">
        <v>75</v>
      </c>
      <c r="E428" s="202" t="s">
        <v>722</v>
      </c>
      <c r="F428" s="202" t="s">
        <v>723</v>
      </c>
      <c r="G428" s="200"/>
      <c r="H428" s="200"/>
      <c r="I428" s="203"/>
      <c r="J428" s="204">
        <f>BK428</f>
        <v>0</v>
      </c>
      <c r="K428" s="200"/>
      <c r="L428" s="205"/>
      <c r="M428" s="206"/>
      <c r="N428" s="207"/>
      <c r="O428" s="207"/>
      <c r="P428" s="208">
        <f>P429+P435+P437+P439+P441</f>
        <v>0</v>
      </c>
      <c r="Q428" s="207"/>
      <c r="R428" s="208">
        <f>R429+R435+R437+R439+R441</f>
        <v>0</v>
      </c>
      <c r="S428" s="207"/>
      <c r="T428" s="209">
        <f>T429+T435+T437+T439+T441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0" t="s">
        <v>365</v>
      </c>
      <c r="AT428" s="211" t="s">
        <v>75</v>
      </c>
      <c r="AU428" s="211" t="s">
        <v>76</v>
      </c>
      <c r="AY428" s="210" t="s">
        <v>124</v>
      </c>
      <c r="BK428" s="212">
        <f>BK429+BK435+BK437+BK439+BK441</f>
        <v>0</v>
      </c>
    </row>
    <row r="429" s="12" customFormat="1" ht="22.8" customHeight="1">
      <c r="A429" s="12"/>
      <c r="B429" s="199"/>
      <c r="C429" s="200"/>
      <c r="D429" s="201" t="s">
        <v>75</v>
      </c>
      <c r="E429" s="213" t="s">
        <v>724</v>
      </c>
      <c r="F429" s="213" t="s">
        <v>725</v>
      </c>
      <c r="G429" s="200"/>
      <c r="H429" s="200"/>
      <c r="I429" s="203"/>
      <c r="J429" s="214">
        <f>BK429</f>
        <v>0</v>
      </c>
      <c r="K429" s="200"/>
      <c r="L429" s="205"/>
      <c r="M429" s="206"/>
      <c r="N429" s="207"/>
      <c r="O429" s="207"/>
      <c r="P429" s="208">
        <f>SUM(P430:P434)</f>
        <v>0</v>
      </c>
      <c r="Q429" s="207"/>
      <c r="R429" s="208">
        <f>SUM(R430:R434)</f>
        <v>0</v>
      </c>
      <c r="S429" s="207"/>
      <c r="T429" s="209">
        <f>SUM(T430:T434)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365</v>
      </c>
      <c r="AT429" s="211" t="s">
        <v>75</v>
      </c>
      <c r="AU429" s="211" t="s">
        <v>84</v>
      </c>
      <c r="AY429" s="210" t="s">
        <v>124</v>
      </c>
      <c r="BK429" s="212">
        <f>SUM(BK430:BK434)</f>
        <v>0</v>
      </c>
    </row>
    <row r="430" s="2" customFormat="1" ht="16.5" customHeight="1">
      <c r="A430" s="38"/>
      <c r="B430" s="39"/>
      <c r="C430" s="215" t="s">
        <v>726</v>
      </c>
      <c r="D430" s="215" t="s">
        <v>126</v>
      </c>
      <c r="E430" s="216" t="s">
        <v>727</v>
      </c>
      <c r="F430" s="217" t="s">
        <v>728</v>
      </c>
      <c r="G430" s="218" t="s">
        <v>729</v>
      </c>
      <c r="H430" s="219">
        <v>1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41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</v>
      </c>
      <c r="T430" s="22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730</v>
      </c>
      <c r="AT430" s="227" t="s">
        <v>126</v>
      </c>
      <c r="AU430" s="227" t="s">
        <v>86</v>
      </c>
      <c r="AY430" s="17" t="s">
        <v>124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84</v>
      </c>
      <c r="BK430" s="228">
        <f>ROUND(I430*H430,2)</f>
        <v>0</v>
      </c>
      <c r="BL430" s="17" t="s">
        <v>730</v>
      </c>
      <c r="BM430" s="227" t="s">
        <v>731</v>
      </c>
    </row>
    <row r="431" s="2" customFormat="1" ht="16.5" customHeight="1">
      <c r="A431" s="38"/>
      <c r="B431" s="39"/>
      <c r="C431" s="215" t="s">
        <v>732</v>
      </c>
      <c r="D431" s="215" t="s">
        <v>126</v>
      </c>
      <c r="E431" s="216" t="s">
        <v>733</v>
      </c>
      <c r="F431" s="217" t="s">
        <v>734</v>
      </c>
      <c r="G431" s="218" t="s">
        <v>729</v>
      </c>
      <c r="H431" s="219">
        <v>1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41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730</v>
      </c>
      <c r="AT431" s="227" t="s">
        <v>126</v>
      </c>
      <c r="AU431" s="227" t="s">
        <v>86</v>
      </c>
      <c r="AY431" s="17" t="s">
        <v>124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84</v>
      </c>
      <c r="BK431" s="228">
        <f>ROUND(I431*H431,2)</f>
        <v>0</v>
      </c>
      <c r="BL431" s="17" t="s">
        <v>730</v>
      </c>
      <c r="BM431" s="227" t="s">
        <v>735</v>
      </c>
    </row>
    <row r="432" s="2" customFormat="1" ht="21.75" customHeight="1">
      <c r="A432" s="38"/>
      <c r="B432" s="39"/>
      <c r="C432" s="215" t="s">
        <v>736</v>
      </c>
      <c r="D432" s="215" t="s">
        <v>126</v>
      </c>
      <c r="E432" s="216" t="s">
        <v>737</v>
      </c>
      <c r="F432" s="217" t="s">
        <v>738</v>
      </c>
      <c r="G432" s="218" t="s">
        <v>729</v>
      </c>
      <c r="H432" s="219">
        <v>1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41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</v>
      </c>
      <c r="T432" s="22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730</v>
      </c>
      <c r="AT432" s="227" t="s">
        <v>126</v>
      </c>
      <c r="AU432" s="227" t="s">
        <v>86</v>
      </c>
      <c r="AY432" s="17" t="s">
        <v>124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84</v>
      </c>
      <c r="BK432" s="228">
        <f>ROUND(I432*H432,2)</f>
        <v>0</v>
      </c>
      <c r="BL432" s="17" t="s">
        <v>730</v>
      </c>
      <c r="BM432" s="227" t="s">
        <v>739</v>
      </c>
    </row>
    <row r="433" s="2" customFormat="1" ht="16.5" customHeight="1">
      <c r="A433" s="38"/>
      <c r="B433" s="39"/>
      <c r="C433" s="215" t="s">
        <v>740</v>
      </c>
      <c r="D433" s="215" t="s">
        <v>126</v>
      </c>
      <c r="E433" s="216" t="s">
        <v>741</v>
      </c>
      <c r="F433" s="217" t="s">
        <v>742</v>
      </c>
      <c r="G433" s="218" t="s">
        <v>729</v>
      </c>
      <c r="H433" s="219">
        <v>1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41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730</v>
      </c>
      <c r="AT433" s="227" t="s">
        <v>126</v>
      </c>
      <c r="AU433" s="227" t="s">
        <v>86</v>
      </c>
      <c r="AY433" s="17" t="s">
        <v>124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84</v>
      </c>
      <c r="BK433" s="228">
        <f>ROUND(I433*H433,2)</f>
        <v>0</v>
      </c>
      <c r="BL433" s="17" t="s">
        <v>730</v>
      </c>
      <c r="BM433" s="227" t="s">
        <v>743</v>
      </c>
    </row>
    <row r="434" s="2" customFormat="1" ht="24.15" customHeight="1">
      <c r="A434" s="38"/>
      <c r="B434" s="39"/>
      <c r="C434" s="215" t="s">
        <v>744</v>
      </c>
      <c r="D434" s="215" t="s">
        <v>126</v>
      </c>
      <c r="E434" s="216" t="s">
        <v>745</v>
      </c>
      <c r="F434" s="217" t="s">
        <v>746</v>
      </c>
      <c r="G434" s="218" t="s">
        <v>729</v>
      </c>
      <c r="H434" s="219">
        <v>1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41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730</v>
      </c>
      <c r="AT434" s="227" t="s">
        <v>126</v>
      </c>
      <c r="AU434" s="227" t="s">
        <v>86</v>
      </c>
      <c r="AY434" s="17" t="s">
        <v>124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84</v>
      </c>
      <c r="BK434" s="228">
        <f>ROUND(I434*H434,2)</f>
        <v>0</v>
      </c>
      <c r="BL434" s="17" t="s">
        <v>730</v>
      </c>
      <c r="BM434" s="227" t="s">
        <v>747</v>
      </c>
    </row>
    <row r="435" s="12" customFormat="1" ht="22.8" customHeight="1">
      <c r="A435" s="12"/>
      <c r="B435" s="199"/>
      <c r="C435" s="200"/>
      <c r="D435" s="201" t="s">
        <v>75</v>
      </c>
      <c r="E435" s="213" t="s">
        <v>748</v>
      </c>
      <c r="F435" s="213" t="s">
        <v>749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P436</f>
        <v>0</v>
      </c>
      <c r="Q435" s="207"/>
      <c r="R435" s="208">
        <f>R436</f>
        <v>0</v>
      </c>
      <c r="S435" s="207"/>
      <c r="T435" s="209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365</v>
      </c>
      <c r="AT435" s="211" t="s">
        <v>75</v>
      </c>
      <c r="AU435" s="211" t="s">
        <v>84</v>
      </c>
      <c r="AY435" s="210" t="s">
        <v>124</v>
      </c>
      <c r="BK435" s="212">
        <f>BK436</f>
        <v>0</v>
      </c>
    </row>
    <row r="436" s="2" customFormat="1" ht="24.15" customHeight="1">
      <c r="A436" s="38"/>
      <c r="B436" s="39"/>
      <c r="C436" s="215" t="s">
        <v>750</v>
      </c>
      <c r="D436" s="215" t="s">
        <v>126</v>
      </c>
      <c r="E436" s="216" t="s">
        <v>751</v>
      </c>
      <c r="F436" s="217" t="s">
        <v>752</v>
      </c>
      <c r="G436" s="218" t="s">
        <v>729</v>
      </c>
      <c r="H436" s="219">
        <v>1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41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730</v>
      </c>
      <c r="AT436" s="227" t="s">
        <v>126</v>
      </c>
      <c r="AU436" s="227" t="s">
        <v>86</v>
      </c>
      <c r="AY436" s="17" t="s">
        <v>124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84</v>
      </c>
      <c r="BK436" s="228">
        <f>ROUND(I436*H436,2)</f>
        <v>0</v>
      </c>
      <c r="BL436" s="17" t="s">
        <v>730</v>
      </c>
      <c r="BM436" s="227" t="s">
        <v>753</v>
      </c>
    </row>
    <row r="437" s="12" customFormat="1" ht="22.8" customHeight="1">
      <c r="A437" s="12"/>
      <c r="B437" s="199"/>
      <c r="C437" s="200"/>
      <c r="D437" s="201" t="s">
        <v>75</v>
      </c>
      <c r="E437" s="213" t="s">
        <v>754</v>
      </c>
      <c r="F437" s="213" t="s">
        <v>755</v>
      </c>
      <c r="G437" s="200"/>
      <c r="H437" s="200"/>
      <c r="I437" s="203"/>
      <c r="J437" s="214">
        <f>BK437</f>
        <v>0</v>
      </c>
      <c r="K437" s="200"/>
      <c r="L437" s="205"/>
      <c r="M437" s="206"/>
      <c r="N437" s="207"/>
      <c r="O437" s="207"/>
      <c r="P437" s="208">
        <f>P438</f>
        <v>0</v>
      </c>
      <c r="Q437" s="207"/>
      <c r="R437" s="208">
        <f>R438</f>
        <v>0</v>
      </c>
      <c r="S437" s="207"/>
      <c r="T437" s="209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0" t="s">
        <v>365</v>
      </c>
      <c r="AT437" s="211" t="s">
        <v>75</v>
      </c>
      <c r="AU437" s="211" t="s">
        <v>84</v>
      </c>
      <c r="AY437" s="210" t="s">
        <v>124</v>
      </c>
      <c r="BK437" s="212">
        <f>BK438</f>
        <v>0</v>
      </c>
    </row>
    <row r="438" s="2" customFormat="1" ht="21.75" customHeight="1">
      <c r="A438" s="38"/>
      <c r="B438" s="39"/>
      <c r="C438" s="215" t="s">
        <v>756</v>
      </c>
      <c r="D438" s="215" t="s">
        <v>126</v>
      </c>
      <c r="E438" s="216" t="s">
        <v>757</v>
      </c>
      <c r="F438" s="217" t="s">
        <v>758</v>
      </c>
      <c r="G438" s="218" t="s">
        <v>759</v>
      </c>
      <c r="H438" s="219">
        <v>1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41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730</v>
      </c>
      <c r="AT438" s="227" t="s">
        <v>126</v>
      </c>
      <c r="AU438" s="227" t="s">
        <v>86</v>
      </c>
      <c r="AY438" s="17" t="s">
        <v>124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84</v>
      </c>
      <c r="BK438" s="228">
        <f>ROUND(I438*H438,2)</f>
        <v>0</v>
      </c>
      <c r="BL438" s="17" t="s">
        <v>730</v>
      </c>
      <c r="BM438" s="227" t="s">
        <v>760</v>
      </c>
    </row>
    <row r="439" s="12" customFormat="1" ht="22.8" customHeight="1">
      <c r="A439" s="12"/>
      <c r="B439" s="199"/>
      <c r="C439" s="200"/>
      <c r="D439" s="201" t="s">
        <v>75</v>
      </c>
      <c r="E439" s="213" t="s">
        <v>761</v>
      </c>
      <c r="F439" s="213" t="s">
        <v>762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P440</f>
        <v>0</v>
      </c>
      <c r="Q439" s="207"/>
      <c r="R439" s="208">
        <f>R440</f>
        <v>0</v>
      </c>
      <c r="S439" s="207"/>
      <c r="T439" s="209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365</v>
      </c>
      <c r="AT439" s="211" t="s">
        <v>75</v>
      </c>
      <c r="AU439" s="211" t="s">
        <v>84</v>
      </c>
      <c r="AY439" s="210" t="s">
        <v>124</v>
      </c>
      <c r="BK439" s="212">
        <f>BK440</f>
        <v>0</v>
      </c>
    </row>
    <row r="440" s="2" customFormat="1" ht="16.5" customHeight="1">
      <c r="A440" s="38"/>
      <c r="B440" s="39"/>
      <c r="C440" s="215" t="s">
        <v>763</v>
      </c>
      <c r="D440" s="215" t="s">
        <v>126</v>
      </c>
      <c r="E440" s="216" t="s">
        <v>764</v>
      </c>
      <c r="F440" s="217" t="s">
        <v>765</v>
      </c>
      <c r="G440" s="218" t="s">
        <v>729</v>
      </c>
      <c r="H440" s="219">
        <v>1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41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730</v>
      </c>
      <c r="AT440" s="227" t="s">
        <v>126</v>
      </c>
      <c r="AU440" s="227" t="s">
        <v>86</v>
      </c>
      <c r="AY440" s="17" t="s">
        <v>124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84</v>
      </c>
      <c r="BK440" s="228">
        <f>ROUND(I440*H440,2)</f>
        <v>0</v>
      </c>
      <c r="BL440" s="17" t="s">
        <v>730</v>
      </c>
      <c r="BM440" s="227" t="s">
        <v>766</v>
      </c>
    </row>
    <row r="441" s="12" customFormat="1" ht="22.8" customHeight="1">
      <c r="A441" s="12"/>
      <c r="B441" s="199"/>
      <c r="C441" s="200"/>
      <c r="D441" s="201" t="s">
        <v>75</v>
      </c>
      <c r="E441" s="213" t="s">
        <v>767</v>
      </c>
      <c r="F441" s="213" t="s">
        <v>768</v>
      </c>
      <c r="G441" s="200"/>
      <c r="H441" s="200"/>
      <c r="I441" s="203"/>
      <c r="J441" s="214">
        <f>BK441</f>
        <v>0</v>
      </c>
      <c r="K441" s="200"/>
      <c r="L441" s="205"/>
      <c r="M441" s="206"/>
      <c r="N441" s="207"/>
      <c r="O441" s="207"/>
      <c r="P441" s="208">
        <f>SUM(P442:P443)</f>
        <v>0</v>
      </c>
      <c r="Q441" s="207"/>
      <c r="R441" s="208">
        <f>SUM(R442:R443)</f>
        <v>0</v>
      </c>
      <c r="S441" s="207"/>
      <c r="T441" s="209">
        <f>SUM(T442:T443)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365</v>
      </c>
      <c r="AT441" s="211" t="s">
        <v>75</v>
      </c>
      <c r="AU441" s="211" t="s">
        <v>84</v>
      </c>
      <c r="AY441" s="210" t="s">
        <v>124</v>
      </c>
      <c r="BK441" s="212">
        <f>SUM(BK442:BK443)</f>
        <v>0</v>
      </c>
    </row>
    <row r="442" s="2" customFormat="1" ht="16.5" customHeight="1">
      <c r="A442" s="38"/>
      <c r="B442" s="39"/>
      <c r="C442" s="215" t="s">
        <v>769</v>
      </c>
      <c r="D442" s="215" t="s">
        <v>126</v>
      </c>
      <c r="E442" s="216" t="s">
        <v>770</v>
      </c>
      <c r="F442" s="217" t="s">
        <v>771</v>
      </c>
      <c r="G442" s="218" t="s">
        <v>729</v>
      </c>
      <c r="H442" s="219">
        <v>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41</v>
      </c>
      <c r="O442" s="91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730</v>
      </c>
      <c r="AT442" s="227" t="s">
        <v>126</v>
      </c>
      <c r="AU442" s="227" t="s">
        <v>86</v>
      </c>
      <c r="AY442" s="17" t="s">
        <v>124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84</v>
      </c>
      <c r="BK442" s="228">
        <f>ROUND(I442*H442,2)</f>
        <v>0</v>
      </c>
      <c r="BL442" s="17" t="s">
        <v>730</v>
      </c>
      <c r="BM442" s="227" t="s">
        <v>772</v>
      </c>
    </row>
    <row r="443" s="2" customFormat="1" ht="16.5" customHeight="1">
      <c r="A443" s="38"/>
      <c r="B443" s="39"/>
      <c r="C443" s="215" t="s">
        <v>773</v>
      </c>
      <c r="D443" s="215" t="s">
        <v>126</v>
      </c>
      <c r="E443" s="216" t="s">
        <v>774</v>
      </c>
      <c r="F443" s="217" t="s">
        <v>775</v>
      </c>
      <c r="G443" s="218" t="s">
        <v>729</v>
      </c>
      <c r="H443" s="219">
        <v>1</v>
      </c>
      <c r="I443" s="220"/>
      <c r="J443" s="221">
        <f>ROUND(I443*H443,2)</f>
        <v>0</v>
      </c>
      <c r="K443" s="222"/>
      <c r="L443" s="44"/>
      <c r="M443" s="274" t="s">
        <v>1</v>
      </c>
      <c r="N443" s="275" t="s">
        <v>41</v>
      </c>
      <c r="O443" s="276"/>
      <c r="P443" s="277">
        <f>O443*H443</f>
        <v>0</v>
      </c>
      <c r="Q443" s="277">
        <v>0</v>
      </c>
      <c r="R443" s="277">
        <f>Q443*H443</f>
        <v>0</v>
      </c>
      <c r="S443" s="277">
        <v>0</v>
      </c>
      <c r="T443" s="27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730</v>
      </c>
      <c r="AT443" s="227" t="s">
        <v>126</v>
      </c>
      <c r="AU443" s="227" t="s">
        <v>86</v>
      </c>
      <c r="AY443" s="17" t="s">
        <v>124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84</v>
      </c>
      <c r="BK443" s="228">
        <f>ROUND(I443*H443,2)</f>
        <v>0</v>
      </c>
      <c r="BL443" s="17" t="s">
        <v>730</v>
      </c>
      <c r="BM443" s="227" t="s">
        <v>776</v>
      </c>
    </row>
    <row r="444" s="2" customFormat="1" ht="6.96" customHeight="1">
      <c r="A444" s="38"/>
      <c r="B444" s="66"/>
      <c r="C444" s="67"/>
      <c r="D444" s="67"/>
      <c r="E444" s="67"/>
      <c r="F444" s="67"/>
      <c r="G444" s="67"/>
      <c r="H444" s="67"/>
      <c r="I444" s="67"/>
      <c r="J444" s="67"/>
      <c r="K444" s="67"/>
      <c r="L444" s="44"/>
      <c r="M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</row>
  </sheetData>
  <sheetProtection sheet="1" autoFilter="0" formatColumns="0" formatRows="0" objects="1" scenarios="1" spinCount="100000" saltValue="Tb2nEzI3JQRexEQzpWiKsmWFmOb13mheppB2h49sqthN947AqCpMDFTu8wb4FEYOGbXjEk7MKGPV57IY2gdErA==" hashValue="/LUjNRnnQb6wM0AVJgwUdv9CY1Z0mz/Fz4Oxd+4JkjRYIcGKmhHI+DDnZDYW24JI9kiBhyTPfCNo7LrSkSp9jA==" algorithmName="SHA-512" password="CC35"/>
  <autoFilter ref="C129:K44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2023-02-27T13:13:42Z</dcterms:created>
  <dcterms:modified xsi:type="dcterms:W3CDTF">2023-02-27T13:13:45Z</dcterms:modified>
</cp:coreProperties>
</file>