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 - Ostatní a vedlejší ná..." sheetId="2" r:id="rId2"/>
    <sheet name="1.1 - Parkoviště" sheetId="3" r:id="rId3"/>
    <sheet name="1.2 - Parkoviště - případ..." sheetId="4" r:id="rId4"/>
    <sheet name="2 - SO 401 Osvětlení park..." sheetId="5" r:id="rId5"/>
  </sheets>
  <definedNames>
    <definedName name="_xlnm.Print_Area" localSheetId="0">'Rekapitulace stavby'!$D$4:$AO$76,'Rekapitulace stavby'!$C$82:$AQ$100</definedName>
    <definedName name="_xlnm._FilterDatabase" localSheetId="1" hidden="1">'0 - Ostatní a vedlejší ná...'!$C$117:$K$142</definedName>
    <definedName name="_xlnm.Print_Area" localSheetId="1">'0 - Ostatní a vedlejší ná...'!$C$4:$J$76,'0 - Ostatní a vedlejší ná...'!$C$82:$J$99,'0 - Ostatní a vedlejší ná...'!$C$105:$K$142</definedName>
    <definedName name="_xlnm._FilterDatabase" localSheetId="2" hidden="1">'1.1 - Parkoviště'!$C$127:$K$363</definedName>
    <definedName name="_xlnm.Print_Area" localSheetId="2">'1.1 - Parkoviště'!$C$4:$J$76,'1.1 - Parkoviště'!$C$82:$J$107,'1.1 - Parkoviště'!$C$113:$K$363</definedName>
    <definedName name="_xlnm._FilterDatabase" localSheetId="3" hidden="1">'1.2 - Parkoviště - případ...'!$C$124:$K$153</definedName>
    <definedName name="_xlnm.Print_Area" localSheetId="3">'1.2 - Parkoviště - případ...'!$C$4:$J$76,'1.2 - Parkoviště - případ...'!$C$82:$J$104,'1.2 - Parkoviště - případ...'!$C$110:$K$153</definedName>
    <definedName name="_xlnm._FilterDatabase" localSheetId="4" hidden="1">'2 - SO 401 Osvětlení park...'!$C$123:$K$203</definedName>
    <definedName name="_xlnm.Print_Area" localSheetId="4">'2 - SO 401 Osvětlení park...'!$C$4:$J$76,'2 - SO 401 Osvětlení park...'!$C$82:$J$105,'2 - SO 401 Osvětlení park...'!$C$111:$K$203</definedName>
    <definedName name="_xlnm.Print_Titles" localSheetId="0">'Rekapitulace stavby'!$92:$92</definedName>
    <definedName name="_xlnm.Print_Titles" localSheetId="1">'0 - Ostatní a vedlejší ná...'!$117:$117</definedName>
    <definedName name="_xlnm.Print_Titles" localSheetId="2">'1.1 - Parkoviště'!$127:$127</definedName>
    <definedName name="_xlnm.Print_Titles" localSheetId="3">'1.2 - Parkoviště - případ...'!$124:$124</definedName>
    <definedName name="_xlnm.Print_Titles" localSheetId="4">'2 - SO 401 Osvětlení park...'!$123:$123</definedName>
  </definedNames>
  <calcPr fullCalcOnLoad="1"/>
</workbook>
</file>

<file path=xl/sharedStrings.xml><?xml version="1.0" encoding="utf-8"?>
<sst xmlns="http://schemas.openxmlformats.org/spreadsheetml/2006/main" count="4753" uniqueCount="780">
  <si>
    <t>Export Komplet</t>
  </si>
  <si>
    <t/>
  </si>
  <si>
    <t>2.0</t>
  </si>
  <si>
    <t>ZAMOK</t>
  </si>
  <si>
    <t>False</t>
  </si>
  <si>
    <t>{41a25f52-59e7-40b9-ad1c-42585dfdfd60}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</si>
  <si>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</si>
  <si>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</si>
  <si>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</si>
  <si>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</si>
  <si>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</si>
  <si>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</si>
  <si>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</si>
  <si>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</si>
  <si>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2127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</si>
  <si>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</si>
  <si>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</si>
  <si>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vnitrobloku ul. Husova v Bohumíně</t>
  </si>
  <si>
    <t>KSO:</t>
  </si>
  <si>
    <t>CC-CZ:</t>
  </si>
  <si>
    <t>Místo:</t>
  </si>
  <si>
    <t>Bohumín</t>
  </si>
  <si>
    <t>Datum:</t>
  </si>
  <si>
    <t>14. 3. 2022</t>
  </si>
  <si>
    <t>Zadavatel:</t>
  </si>
  <si>
    <t>IČ:</t>
  </si>
  <si>
    <t>00297569</t>
  </si>
  <si>
    <t>Město Bohumín</t>
  </si>
  <si>
    <t>DIČ:</t>
  </si>
  <si>
    <t>CZ00297569</t>
  </si>
  <si>
    <t>Uchazeč:</t>
  </si>
  <si>
    <t>Vyplň údaj</t>
  </si>
  <si>
    <t>Projektant:</t>
  </si>
  <si>
    <t>88359115</t>
  </si>
  <si>
    <t>Ing. Miroslav Knápek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</si>
  <si>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</si>
  <si>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</si>
  <si>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</si>
  <si>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</si>
  <si>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</si>
  <si>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</si>
  <si>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</si>
  <si>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</si>
  <si>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</si>
  <si>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</si>
  <si>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</si>
  <si>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</si>
  <si>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</si>
  <si>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</si>
  <si>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</si>
  <si>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</si>
  <si>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</si>
  <si>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</si>
  <si>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</si>
  <si>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</si>
  <si>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</si>
  <si>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</si>
  <si>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</si>
  <si>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</si>
  <si>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</si>
  <si>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</si>
  <si>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</si>
  <si>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</si>
  <si>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</si>
  <si>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</si>
  <si>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</si>
  <si>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</si>
  <si>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</si>
  <si>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</si>
  <si>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</si>
  <si>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</si>
  <si>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</si>
  <si>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</si>
  <si>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</si>
  <si>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</si>
  <si>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</si>
  <si>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</si>
  <si>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</si>
  <si>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</si>
  <si>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</si>
  <si>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</si>
  <si>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</si>
  <si>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</si>
  <si>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</si>
  <si>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Ostatní a vedlejší náklady</t>
  </si>
  <si>
    <t>STA</t>
  </si>
  <si>
    <t>1</t>
  </si>
  <si>
    <t>{e75ba84d-16ab-481f-9d3b-21a957f17885}</t>
  </si>
  <si>
    <t>2</t>
  </si>
  <si>
    <t>SO 101 - Parkoviště</t>
  </si>
  <si>
    <t>{9f228b9c-e12c-461f-bb71-48676550de66}</t>
  </si>
  <si>
    <t>1.1</t>
  </si>
  <si>
    <t>Parkoviště</t>
  </si>
  <si>
    <t>Soupis</t>
  </si>
  <si>
    <t>{faada035-50e9-4867-8ec0-18fef872c135}</t>
  </si>
  <si>
    <t>1.2</t>
  </si>
  <si>
    <t>Parkoviště - případná výměna podloží se souhlasem investora</t>
  </si>
  <si>
    <t>{95f12d42-7975-49f6-917b-b429652d41b0}</t>
  </si>
  <si>
    <t>SO 401 Osvětlení parkoviště</t>
  </si>
  <si>
    <t>{af425985-92a7-4f67-a1e9-e017b201784e}</t>
  </si>
  <si>
    <t>KRYCÍ LIST SOUPISU PRACÍ</t>
  </si>
  <si>
    <t>Objekt:</t>
  </si>
  <si>
    <t>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</si>
  <si>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</si>
  <si>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</si>
  <si>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</si>
  <si>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</si>
  <si>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</si>
  <si>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</si>
  <si>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</si>
  <si>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</si>
  <si>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</si>
  <si>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</si>
  <si>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</si>
  <si>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</si>
  <si>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</si>
  <si>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</si>
  <si>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</si>
  <si>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</si>
  <si>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</si>
  <si>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</si>
  <si>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</si>
  <si>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</si>
  <si>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</si>
  <si>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</si>
  <si>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</si>
  <si>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</si>
  <si>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</si>
  <si>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012103000</t>
  </si>
  <si>
    <t>Geodetické práce před výstavbou</t>
  </si>
  <si>
    <t>soubor</t>
  </si>
  <si>
    <t>CS ÚRS 2022 01</t>
  </si>
  <si>
    <t>1024</t>
  </si>
  <si>
    <t>1047613955</t>
  </si>
  <si>
    <t>P</t>
  </si>
  <si>
    <t>Poznámka k položce:
vytyčení stávajících inženýrských sítí včetně doložení dokladu o provedení vytyčení</t>
  </si>
  <si>
    <t>012303000</t>
  </si>
  <si>
    <t>Geodetické práce po výstavbě</t>
  </si>
  <si>
    <t>-248100708</t>
  </si>
  <si>
    <t>Poznámka k položce:
polohové vytyčení objektů - umístění v terénu vč. doložení dokladu o provedeném vytyčení stavby.</t>
  </si>
  <si>
    <t>3</t>
  </si>
  <si>
    <t>012303000a</t>
  </si>
  <si>
    <t>Geodetické práce po výstavbě-geometrické plány</t>
  </si>
  <si>
    <t>-337027826</t>
  </si>
  <si>
    <t>Poznámka k položce:
Zaměření a vypracování geometrických (oddělovacích) plánů.</t>
  </si>
  <si>
    <t>013254000</t>
  </si>
  <si>
    <t>Dokumentace skutečného provedení stavby</t>
  </si>
  <si>
    <t>-1607836053</t>
  </si>
  <si>
    <t>Poznámka k položce:
Dokumentace pro kolaudaci a závěrečná zpráva pro všechny objekty stavby</t>
  </si>
  <si>
    <t>5</t>
  </si>
  <si>
    <t>041903000</t>
  </si>
  <si>
    <t>Dozor jiné osoby</t>
  </si>
  <si>
    <t>-1876102753</t>
  </si>
  <si>
    <t>VV</t>
  </si>
  <si>
    <t>"kontrola správce sítě před záhozem (CETIN a SŽ) =" 2</t>
  </si>
  <si>
    <t>Součet</t>
  </si>
  <si>
    <t>6</t>
  </si>
  <si>
    <t>043103000</t>
  </si>
  <si>
    <t>Zkoušky bez rozlišení</t>
  </si>
  <si>
    <t>-307978797</t>
  </si>
  <si>
    <t>Poznámka k položce:
pořet zkoušek vychází z kontrolního zkušební plánu stavby zpracovaného zhotovitelem dle platných předpisů (ČSN a TKP)
- statické zatěžovací zkoušky na pláni a konstrukčních vrstvách (4x)</t>
  </si>
  <si>
    <t>7</t>
  </si>
  <si>
    <t>049102000</t>
  </si>
  <si>
    <t>Náklady vzniklé v souvislosti s přípravou stavby</t>
  </si>
  <si>
    <t>1372775335</t>
  </si>
  <si>
    <t>Poznámka k položce:
Dokumentace přechodného dopravního značení včetně projednání a odsouhlasení uzavírek s příslušnými orgány a zajištění stanovení dočasného dopravního značení.</t>
  </si>
  <si>
    <t>8</t>
  </si>
  <si>
    <t>049103000</t>
  </si>
  <si>
    <t>Náklady vzniklé v souvislosti s realizací stavby</t>
  </si>
  <si>
    <t>-1605483805</t>
  </si>
  <si>
    <t xml:space="preserve">Poznámka k položce:
Dodavatel zajistí zpracování fotodokumentace průběhu prací na stavbě, kterou následně předá investorovi. Fotodokumentace bude dokladovat postup prací a nasazení  stavebních mechanismů i provádění zkoušek. Snímky budou předány na CD ve složkách pojmenovaných dle jednotlivých dnů.
</t>
  </si>
  <si>
    <t>9</t>
  </si>
  <si>
    <t>049303000</t>
  </si>
  <si>
    <t>Náklady vzniklé v souvislosti s předáním stavby</t>
  </si>
  <si>
    <t>-456811635</t>
  </si>
  <si>
    <t>Poznámka k položce:
Náklady zhotovitele spojené s předáním stavby a se zajištěním úspěšného kolaudačního řízení.</t>
  </si>
  <si>
    <t>10</t>
  </si>
  <si>
    <t>R</t>
  </si>
  <si>
    <t>Provizorní dopravní značení</t>
  </si>
  <si>
    <t>vlastní</t>
  </si>
  <si>
    <t>1538957679</t>
  </si>
  <si>
    <t>Poznámka k položce:
Zřízení, odstranění a vč. příplatku za každý den použití dočasného dopravního značení. Zajištění projednání, povolení a vydání Stanovení DDZ si zajistí dodavatel stavby.</t>
  </si>
  <si>
    <t>VRN</t>
  </si>
  <si>
    <t>Vedlejší rozpočtové náklady</t>
  </si>
  <si>
    <t>11</t>
  </si>
  <si>
    <t>032103000</t>
  </si>
  <si>
    <t>Náklady na zřízení a provoz ZS po dobu stavby a následná likvidace ZS vč. uvedení ploch do původního stavu</t>
  </si>
  <si>
    <t>160172173</t>
  </si>
  <si>
    <t>1 - SO 101 - Parkoviště</t>
  </si>
  <si>
    <t>Soupis:</t>
  </si>
  <si>
    <t>1.1 - Parkoviště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</si>
  <si>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</si>
  <si>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</si>
  <si>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</si>
  <si>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</si>
  <si>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</si>
  <si>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</si>
  <si>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</si>
  <si>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</si>
  <si>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</si>
  <si>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</si>
  <si>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</si>
  <si>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112101101</t>
  </si>
  <si>
    <t>Odstranění stromů listnatých průměru kmene přes 100 do 300 mm</t>
  </si>
  <si>
    <t>kus</t>
  </si>
  <si>
    <t>1744995364</t>
  </si>
  <si>
    <t>"Kácení stromů 10cm =" 1</t>
  </si>
  <si>
    <t>"Kácení stromů 30cm =" 1</t>
  </si>
  <si>
    <t>112251221</t>
  </si>
  <si>
    <t>Odstranění pařezů rovině nebo na svahu do 1:5 odfrézováním hl přes 0,2 do 0,5 m</t>
  </si>
  <si>
    <t>m2</t>
  </si>
  <si>
    <t>1856806948</t>
  </si>
  <si>
    <t>"stromy průměr 10 cm =" (0,15*0,15*3,14) * 1</t>
  </si>
  <si>
    <t>"stromy průměr do 30 cm =" (0,25*0,25*3,14) * 1</t>
  </si>
  <si>
    <t>"odstranění stávajícího pařezu =" (0,35*0,35*3,14) * 1</t>
  </si>
  <si>
    <t>113106123</t>
  </si>
  <si>
    <t>Rozebrání dlažeb ze zámkových dlaždic komunikací pro pěší ručně</t>
  </si>
  <si>
    <t>828246595</t>
  </si>
  <si>
    <t>"Vybourání plochy z dlažby =" 3,6*6,8</t>
  </si>
  <si>
    <t>113202111</t>
  </si>
  <si>
    <t>Vytrhání obrub krajníků obrubníků stojatých</t>
  </si>
  <si>
    <t>m</t>
  </si>
  <si>
    <t>-1077203529</t>
  </si>
  <si>
    <t>"Vybourání kamenné obruby  =" 20,0+10,0</t>
  </si>
  <si>
    <t>"Vybourání kamenné obruby - po očištění bude uložena zpět  =" 44,0</t>
  </si>
  <si>
    <t>122252203</t>
  </si>
  <si>
    <t>Odkopávky a prokopávky nezapažené pro silnice a dálnice v hornině třídy těžitelnosti I objem do 100 m3 strojně</t>
  </si>
  <si>
    <t>m3</t>
  </si>
  <si>
    <t>-1908584477</t>
  </si>
  <si>
    <t>část kubatury ponechat na místě pro zpětné zásypy kolem obrub (cca 5 m3)</t>
  </si>
  <si>
    <t>"odkop pro konstrukce =" 80,0</t>
  </si>
  <si>
    <t>122911121</t>
  </si>
  <si>
    <t>Odstranění vyfrézované dřevní hmoty hl přes 0,2 do 0,5 m v rovině nebo na svahu do 1:5</t>
  </si>
  <si>
    <t>-716694246</t>
  </si>
  <si>
    <t>129951123</t>
  </si>
  <si>
    <t>Bourání zdiva z ŽB v odkopávkách nebo prokopávkách strojně</t>
  </si>
  <si>
    <t>863484327</t>
  </si>
  <si>
    <t>ubourání bude provedeno na drobné kusy-bude využito pro zásyp jímky</t>
  </si>
  <si>
    <t>"ubourání části stěn žb jímky do hloubky 1 m - ponecháno na místě =" 20,0</t>
  </si>
  <si>
    <t>132212121</t>
  </si>
  <si>
    <t>Hloubení zapažených rýh šířky do 800 mm v soudržných horninách třídy těžitelnosti I skupiny 3 ručně</t>
  </si>
  <si>
    <t>-1162152207</t>
  </si>
  <si>
    <t>"chránička PODA =" 21,0 * 0,5 * 1,20</t>
  </si>
  <si>
    <t>"chránička Rio Media =" (7,0+19,0) * 0,5 * 1,20</t>
  </si>
  <si>
    <t>"chránička CETIN =" (8,0+11) * 0,5 * 1,20</t>
  </si>
  <si>
    <t>139001101</t>
  </si>
  <si>
    <t>Příplatek za ztížení vykopávky v blízkosti podzemního vedení</t>
  </si>
  <si>
    <t>634108791</t>
  </si>
  <si>
    <t>0,5*39,60</t>
  </si>
  <si>
    <t>162201401</t>
  </si>
  <si>
    <t>Vodorovné přemístění větví stromů listnatých do 1 km D kmene přes 100 do 300 mm</t>
  </si>
  <si>
    <t>2071630220</t>
  </si>
  <si>
    <t>"stromy 10cm =" 1</t>
  </si>
  <si>
    <t>"stromy 30cm =" 1</t>
  </si>
  <si>
    <t>162201411</t>
  </si>
  <si>
    <t>Vodorovné přemístění kmenů stromů listnatých do 1 km D kmene přes 100 do 300 mm</t>
  </si>
  <si>
    <t>-1601753930</t>
  </si>
  <si>
    <t>12</t>
  </si>
  <si>
    <t>162301931</t>
  </si>
  <si>
    <t>Příplatek k vodorovnému přemístění větví stromů listnatých D kmene přes 100 do 300 mm ZKD 1 km</t>
  </si>
  <si>
    <t>-1894957200</t>
  </si>
  <si>
    <t>předpokládaná vzdálenost 20 km</t>
  </si>
  <si>
    <t>"stromy 10cm =" (20-1)*1</t>
  </si>
  <si>
    <t>"stromy 30cm =" (20-1)*1</t>
  </si>
  <si>
    <t>13</t>
  </si>
  <si>
    <t>162301951</t>
  </si>
  <si>
    <t>Příplatek k vodorovnému přemístění kmenů stromů listnatých D kmene přes 100 do 300 mm ZKD 1 km</t>
  </si>
  <si>
    <t>-430193212</t>
  </si>
  <si>
    <t>14</t>
  </si>
  <si>
    <t>162351103</t>
  </si>
  <si>
    <t>Vodorovné přemístění přes 50 do 500 m výkopku/sypaniny z horniny třídy těžitelnosti I skupiny 1 až 3</t>
  </si>
  <si>
    <t>490647886</t>
  </si>
  <si>
    <t>"zemina pro zásypy kolem obrub =" 5,0</t>
  </si>
  <si>
    <t>162751117</t>
  </si>
  <si>
    <t>Vodorovné přemístění přes 9 000 do 10000 m výkopku/sypaniny z horniny třídy těžitelnosti I skupiny 1 až 3</t>
  </si>
  <si>
    <t>107648707</t>
  </si>
  <si>
    <t>"z odkopu pro konstrukce =" 80,0</t>
  </si>
  <si>
    <t>"odpočet kubatury pro zpětné zásypy kolem obrub =" -5,0</t>
  </si>
  <si>
    <t>Mezisoučet</t>
  </si>
  <si>
    <t>"odvoz vytlačené kubatury z výkopu rýh pro chráničky =" 3,30+8,250</t>
  </si>
  <si>
    <t>16</t>
  </si>
  <si>
    <t>167151101</t>
  </si>
  <si>
    <t>Nakládání výkopku z hornin třídy těžitelnosti I skupiny 1 až 3 do 100 m3</t>
  </si>
  <si>
    <t>-620603839</t>
  </si>
  <si>
    <t xml:space="preserve">"naložení vhodné zeminy pro zásypy kolem obrub =" 5,0 </t>
  </si>
  <si>
    <t>17</t>
  </si>
  <si>
    <t>171201231</t>
  </si>
  <si>
    <t>Poplatek za uložení zeminy a kamení na recyklační skládce (skládkovné) kód odpadu 17 05 04</t>
  </si>
  <si>
    <t>t</t>
  </si>
  <si>
    <t>157198552</t>
  </si>
  <si>
    <t>"z odkopu pro konstrukce =" 1,80 * (80-5)</t>
  </si>
  <si>
    <t>"z výkopu rýh pro chráničky =" 1,80 * 11,550</t>
  </si>
  <si>
    <t>18</t>
  </si>
  <si>
    <t>171251201</t>
  </si>
  <si>
    <t>Uložení sypaniny na skládky nebo meziskládky</t>
  </si>
  <si>
    <t>-1293158410</t>
  </si>
  <si>
    <t>"na skládce-z odkopu pro konstrukce =" 75,0</t>
  </si>
  <si>
    <t>"na skládce-z výkopu rýh pro chráničky =" 11,550</t>
  </si>
  <si>
    <t>19</t>
  </si>
  <si>
    <t>174111101</t>
  </si>
  <si>
    <t>Zásyp jam, šachet rýh nebo kolem objektů sypaninou se zhutněním ručně</t>
  </si>
  <si>
    <t>1922412286</t>
  </si>
  <si>
    <t>"odpočet vytlačené kubatury-podkl.deska ="-3,30</t>
  </si>
  <si>
    <t>"odpočet vytlačené kubatury-obetonování ="-8,250</t>
  </si>
  <si>
    <t>"zásyp nefunčkní jímky =" 1,0*72,0</t>
  </si>
  <si>
    <t>"zhutnění podrceného betonu z ubouraných stěn jímky =" 20,0</t>
  </si>
  <si>
    <t>"zásypy kolem obrub =" 5,0</t>
  </si>
  <si>
    <t>20</t>
  </si>
  <si>
    <t>M</t>
  </si>
  <si>
    <t>58344229</t>
  </si>
  <si>
    <t>štěrkodrť frakce 0/125</t>
  </si>
  <si>
    <t>-218933703</t>
  </si>
  <si>
    <t>"pro zásyp jímky =" 2,0*72,0</t>
  </si>
  <si>
    <t>181152302</t>
  </si>
  <si>
    <t>Úprava pláně pro silnice a dálnice v zářezech se zhutněním</t>
  </si>
  <si>
    <t>-1663734207</t>
  </si>
  <si>
    <t>"parkoviště =" 190+18</t>
  </si>
  <si>
    <t>22</t>
  </si>
  <si>
    <t>181351103</t>
  </si>
  <si>
    <t>Rozprostření ornice tl vrstvy do 200 mm pl přes 100 do 500 m2 v rovině nebo ve svahu do 1:5 strojně</t>
  </si>
  <si>
    <t>-871517197</t>
  </si>
  <si>
    <t>ohumusování ploch kolem obrub</t>
  </si>
  <si>
    <t>"zpětná úprava ploch-ohumusování v tl. 150 mm =" 110,0</t>
  </si>
  <si>
    <t>23</t>
  </si>
  <si>
    <t>10364101</t>
  </si>
  <si>
    <t>zemina pro terénní úpravy -  ornice</t>
  </si>
  <si>
    <t>519378419</t>
  </si>
  <si>
    <t>"spotřeba =" 1,35*0,15*110,0</t>
  </si>
  <si>
    <t>24</t>
  </si>
  <si>
    <t>181411121</t>
  </si>
  <si>
    <t>Založení lučního trávníku výsevem pl do 1000 m2 v rovině a ve svahu do 1:5</t>
  </si>
  <si>
    <t>-1267240164</t>
  </si>
  <si>
    <t>"úprava ploch po ohumusování =" 110,0</t>
  </si>
  <si>
    <t>25</t>
  </si>
  <si>
    <t>00572472</t>
  </si>
  <si>
    <t>osivo směs travní krajinná-rovinná</t>
  </si>
  <si>
    <t>kg</t>
  </si>
  <si>
    <t>108177761</t>
  </si>
  <si>
    <t>"spotřeba =" 0,035*110,0</t>
  </si>
  <si>
    <t>26</t>
  </si>
  <si>
    <t>182313101.1</t>
  </si>
  <si>
    <t>Vyplnění otvorů tvárnic nebo panelů kamenivem</t>
  </si>
  <si>
    <t>369599638</t>
  </si>
  <si>
    <t>"vysypání spár zatrávňovací dlažby štěrkodtí 4/8 =" 190,0</t>
  </si>
  <si>
    <t>27</t>
  </si>
  <si>
    <t>58343810</t>
  </si>
  <si>
    <t>kamenivo drcené hrubé frakce 4/8</t>
  </si>
  <si>
    <t>-1703958867</t>
  </si>
  <si>
    <t>podíl spár na m2 = 28%</t>
  </si>
  <si>
    <t>"výplň spár =" (0,28*190,0)*0,08 * 2,20</t>
  </si>
  <si>
    <t>28</t>
  </si>
  <si>
    <t>183403114</t>
  </si>
  <si>
    <t>Obdělání půdy kultivátorováním v rovině a svahu do 1:5</t>
  </si>
  <si>
    <t>-1121738383</t>
  </si>
  <si>
    <t>"zpětná úprava ploch =" 110,0</t>
  </si>
  <si>
    <t>29</t>
  </si>
  <si>
    <t>183403153</t>
  </si>
  <si>
    <t>Obdělání půdy hrabáním v rovině a svahu do 1:5</t>
  </si>
  <si>
    <t>-1561334136</t>
  </si>
  <si>
    <t>30</t>
  </si>
  <si>
    <t>183403161</t>
  </si>
  <si>
    <t>Obdělání půdy válením v rovině a svahu do 1:5</t>
  </si>
  <si>
    <t>-1021869555</t>
  </si>
  <si>
    <t>31</t>
  </si>
  <si>
    <t>184818232</t>
  </si>
  <si>
    <t>Ochrana kmene průměru přes 300 do 500 mm bedněním výšky do 2 m zřízení včetně odstranění</t>
  </si>
  <si>
    <t>568012127</t>
  </si>
  <si>
    <t>"Ochrana stromů dřevěným bedněním =" 5</t>
  </si>
  <si>
    <t>Vodorovné konstrukce</t>
  </si>
  <si>
    <t>32</t>
  </si>
  <si>
    <t>452311131</t>
  </si>
  <si>
    <t>Podkladní desky z betonu prostého tř. C 12/15 otevřený výkop</t>
  </si>
  <si>
    <t>-296997246</t>
  </si>
  <si>
    <t>"chránička PODA =" 21,0 * 0,5 * 0,10</t>
  </si>
  <si>
    <t>"chránička Rio Media =" (7,0+19,0) * 0,5 * 0,10</t>
  </si>
  <si>
    <t>"chránička CETIN =" (8,0+11) * 0,5 * 0,10</t>
  </si>
  <si>
    <t>Komunikace pozemní</t>
  </si>
  <si>
    <t>33</t>
  </si>
  <si>
    <t>564871111</t>
  </si>
  <si>
    <t>Podklad ze štěrkodrtě ŠD plochy přes 100 m2 tl 250 mm</t>
  </si>
  <si>
    <t>1758920394</t>
  </si>
  <si>
    <t>"parkoviště-zatravňovací dlažba =" 190,0</t>
  </si>
  <si>
    <t>"parkoviště-zámková dlažba =" 18,0</t>
  </si>
  <si>
    <t>34</t>
  </si>
  <si>
    <t>596212211</t>
  </si>
  <si>
    <t>Kladení zámkové dlažby pozemních komunikací ručně tl 80 mm skupiny A pl přes 50 do 100 m2</t>
  </si>
  <si>
    <t>-982724790</t>
  </si>
  <si>
    <t>"šedá-zatravňovací dlažba =" 180,0</t>
  </si>
  <si>
    <t>"černá-zámková dlažba =" 10,0</t>
  </si>
  <si>
    <t>"šedá-zámková dlažba =" 17,0</t>
  </si>
  <si>
    <t>"černá-zámková dlažba =" 1,0</t>
  </si>
  <si>
    <t>35</t>
  </si>
  <si>
    <t>59245031</t>
  </si>
  <si>
    <t>dlažba tvar čtverec betonová 200x200x80mm přírodní zatravňovací</t>
  </si>
  <si>
    <t>900097141</t>
  </si>
  <si>
    <t>"spořeba =" 1,02*180,0</t>
  </si>
  <si>
    <t>36</t>
  </si>
  <si>
    <t>59245030</t>
  </si>
  <si>
    <t>dlažba tvar čtverec betonová 200x200x80mm přírodní</t>
  </si>
  <si>
    <t>-1405783883</t>
  </si>
  <si>
    <t>"spotřeba =" 1,03*17,0</t>
  </si>
  <si>
    <t>37</t>
  </si>
  <si>
    <t>59245004</t>
  </si>
  <si>
    <t>dlažba tvar čtverec betonová 200x200x80mm barevná</t>
  </si>
  <si>
    <t>-374044577</t>
  </si>
  <si>
    <t>"spotřeba =" 1,03*(10,0+1,0)</t>
  </si>
  <si>
    <t>38</t>
  </si>
  <si>
    <t>596212214</t>
  </si>
  <si>
    <t>Příplatek za kombinaci dvou barev u betonových dlažeb pozemních komunikací ručně tl 80 mm skupiny A</t>
  </si>
  <si>
    <t>1899990256</t>
  </si>
  <si>
    <t>10+1</t>
  </si>
  <si>
    <t>Trubní vedení</t>
  </si>
  <si>
    <t>39</t>
  </si>
  <si>
    <t>899623141</t>
  </si>
  <si>
    <t>Obetonování potrubí nebo zdiva stok betonem prostým tř. C 12/15 v otevřeném výkopu</t>
  </si>
  <si>
    <t>530967389</t>
  </si>
  <si>
    <t>"chránička PODA =" 21,0 * 0,5 * 0,25</t>
  </si>
  <si>
    <t>"chránička Rio Media =" (7,0+19,0) * 0,5 * 0,25</t>
  </si>
  <si>
    <t>"chránička CETIN =" (8,0+11) * 0,5 * 0,25</t>
  </si>
  <si>
    <t>40</t>
  </si>
  <si>
    <t>899722113</t>
  </si>
  <si>
    <t>Krytí potrubí z plastů výstražnou fólií z PVC 34cm</t>
  </si>
  <si>
    <t>-2114753445</t>
  </si>
  <si>
    <t>"chránička PODA =" 21,0</t>
  </si>
  <si>
    <t>"chránička Rio Media =" (7,0+19,0)</t>
  </si>
  <si>
    <t>"chránička CETIN =" (8,0+11)</t>
  </si>
  <si>
    <t>Ostatní konstrukce a práce, bourání</t>
  </si>
  <si>
    <t>41</t>
  </si>
  <si>
    <t>914111111</t>
  </si>
  <si>
    <t>Montáž svislé dopravní značky do velikosti 1 m2 objímkami na sloupek nebo konzolu</t>
  </si>
  <si>
    <t>1910742558</t>
  </si>
  <si>
    <t>"IP12 + 225 =" 1</t>
  </si>
  <si>
    <t>"E8e =" 1</t>
  </si>
  <si>
    <t>42</t>
  </si>
  <si>
    <t>40445649</t>
  </si>
  <si>
    <t>dodatkové tabulky E3-E5, E8, E14-E16 500x150mm</t>
  </si>
  <si>
    <t>177804988</t>
  </si>
  <si>
    <t>43</t>
  </si>
  <si>
    <t>40445625</t>
  </si>
  <si>
    <t>informativní značky provozní IP8, IP9, IP11-IP13 500x700mm</t>
  </si>
  <si>
    <t>-1408068834</t>
  </si>
  <si>
    <t>44</t>
  </si>
  <si>
    <t>914511112</t>
  </si>
  <si>
    <t>Montáž sloupku dopravních značek délky do 3,5 m s betonovým základem a patkou</t>
  </si>
  <si>
    <t>236602594</t>
  </si>
  <si>
    <t>"IP12 + 225 a E8e =" 1</t>
  </si>
  <si>
    <t>45</t>
  </si>
  <si>
    <t>40445225</t>
  </si>
  <si>
    <t>sloupek pro dopravní značku Zn D 60mm v 3,5m</t>
  </si>
  <si>
    <t>-314655995</t>
  </si>
  <si>
    <t>46</t>
  </si>
  <si>
    <t>915131112</t>
  </si>
  <si>
    <t>Vodorovné dopravní značení přechody pro chodce, šipky, symboly retroreflexní bílá barva</t>
  </si>
  <si>
    <t>-144877984</t>
  </si>
  <si>
    <t>"Logo ZTP – bílý nástřik =" 1,50</t>
  </si>
  <si>
    <t>47</t>
  </si>
  <si>
    <t>915621111</t>
  </si>
  <si>
    <t>Předznačení vodorovného plošného značení</t>
  </si>
  <si>
    <t>-1451128129</t>
  </si>
  <si>
    <t>48</t>
  </si>
  <si>
    <t>916131213.2</t>
  </si>
  <si>
    <t>Osazení silničního obrubníku betonového stojatého s boční opěrou do lože z betonu prostého C20/25</t>
  </si>
  <si>
    <t>185138616</t>
  </si>
  <si>
    <t>"obrubník 15/25, lože z betonu C20/25n XF3 =" 60,0</t>
  </si>
  <si>
    <t>"Rohová obruba vnitřní =" 4*(0,4+0,4)</t>
  </si>
  <si>
    <t>49</t>
  </si>
  <si>
    <t>59217031</t>
  </si>
  <si>
    <t>obrubník betonový silniční 1000x150x250mm</t>
  </si>
  <si>
    <t>842302323</t>
  </si>
  <si>
    <t>"spotřeba =" 1,01*60,0</t>
  </si>
  <si>
    <t>50</t>
  </si>
  <si>
    <t>59217030.1</t>
  </si>
  <si>
    <t>ROHOVÝ VNITŘNÍ PŘÍRODNÍ 400/400x150x250</t>
  </si>
  <si>
    <t>1363175679</t>
  </si>
  <si>
    <t>51</t>
  </si>
  <si>
    <t>916241213.2</t>
  </si>
  <si>
    <t>Osazení obrubníku kamenného stojatého s boční opěrou do lože z betonu prostého C20/25</t>
  </si>
  <si>
    <t>1849866023</t>
  </si>
  <si>
    <t>"zpětné osazení obruby OP6 do snížené polohy =" 44,0</t>
  </si>
  <si>
    <t>52</t>
  </si>
  <si>
    <t>966001115</t>
  </si>
  <si>
    <t>Odstranění konstrukce sušáků prádla</t>
  </si>
  <si>
    <t>-1342120389</t>
  </si>
  <si>
    <t>53</t>
  </si>
  <si>
    <t>979024443</t>
  </si>
  <si>
    <t>Očištění vybouraných obrubníků a krajníků silničních</t>
  </si>
  <si>
    <t>-580857425</t>
  </si>
  <si>
    <t>"očištění vybouraných kamenných obrubníků =" 44,0</t>
  </si>
  <si>
    <t>54</t>
  </si>
  <si>
    <t>990-102R1</t>
  </si>
  <si>
    <t>Půlená chránička DN 110 - dodávka a montáž</t>
  </si>
  <si>
    <t>-355093950</t>
  </si>
  <si>
    <t>55</t>
  </si>
  <si>
    <t>990-102R2</t>
  </si>
  <si>
    <t>Chránička DN 110 - dodávka a montáž</t>
  </si>
  <si>
    <t>1327387760</t>
  </si>
  <si>
    <t>56</t>
  </si>
  <si>
    <t>990-102R3</t>
  </si>
  <si>
    <t>Označení konců chrániček - elektronické markry - dodávka a montáž</t>
  </si>
  <si>
    <t>884686491</t>
  </si>
  <si>
    <t>"chránička PODA =" 2</t>
  </si>
  <si>
    <t>"chránička Rio Media =" 4</t>
  </si>
  <si>
    <t>"chránička CETIN =" 4</t>
  </si>
  <si>
    <t>57</t>
  </si>
  <si>
    <t>990-102R4</t>
  </si>
  <si>
    <t>Překládka SEK CETIN</t>
  </si>
  <si>
    <t>113021236</t>
  </si>
  <si>
    <t>"viz TZ =" 1</t>
  </si>
  <si>
    <t>997</t>
  </si>
  <si>
    <t>Přesun sutě</t>
  </si>
  <si>
    <t>58</t>
  </si>
  <si>
    <t>997221561</t>
  </si>
  <si>
    <t>Vodorovná doprava suti z kusových materiálů do 1 km</t>
  </si>
  <si>
    <t>-1561228655</t>
  </si>
  <si>
    <t>"suť z vybourání ploch z dlažby 0,06m dlažba =" 0,260*24,48</t>
  </si>
  <si>
    <t>"suť z vybourání kamenných obrubníků-pouze lože =" 0,090*44,0</t>
  </si>
  <si>
    <t>59</t>
  </si>
  <si>
    <t>997221569</t>
  </si>
  <si>
    <t>Příplatek ZKD 1 km u vodorovné dopravy suti z kusových materiálů</t>
  </si>
  <si>
    <t>-2017458321</t>
  </si>
  <si>
    <t>předpokládaná vzdálenost 10 km</t>
  </si>
  <si>
    <t>"suť z vybourání ploch z dlažby 0,06m dlažba =" (10-1)*6,365</t>
  </si>
  <si>
    <t>"suť z vybourání kamenných obrubníků-pouze lože =" (10-1)*3,960</t>
  </si>
  <si>
    <t>60</t>
  </si>
  <si>
    <t>997221571</t>
  </si>
  <si>
    <t>Vodorovná doprava vybouraných hmot do 1 km</t>
  </si>
  <si>
    <t>-1133270016</t>
  </si>
  <si>
    <t>"Hmoty z vybourání stávající silniční obruby =" 0,205*(20,0+10,0)</t>
  </si>
  <si>
    <t>61</t>
  </si>
  <si>
    <t>997221579</t>
  </si>
  <si>
    <t>Příplatek ZKD 1 km u vodorovné dopravy vybouraných hmot</t>
  </si>
  <si>
    <t>-1848724817</t>
  </si>
  <si>
    <t>"Hmoty z vybourání stávající silniční obruby =" (10-1)*6,150</t>
  </si>
  <si>
    <t>62</t>
  </si>
  <si>
    <t>997221861</t>
  </si>
  <si>
    <t>Poplatek za uložení stavebního odpadu na recyklační skládce (skládkovné) z prostého betonu pod kódem 17 01 01</t>
  </si>
  <si>
    <t>-1123873624</t>
  </si>
  <si>
    <t>"suť z vybourání ploch z dlažby 0,06m dlažba =" 6,365</t>
  </si>
  <si>
    <t>"suť z vybourání kamenných obrubníků-pouze lože =" 3,960</t>
  </si>
  <si>
    <t>"Hmoty z vybourání stávající silniční obruby =" 6,150</t>
  </si>
  <si>
    <t>998</t>
  </si>
  <si>
    <t>Přesun hmot</t>
  </si>
  <si>
    <t>63</t>
  </si>
  <si>
    <t>998223011</t>
  </si>
  <si>
    <t>Přesun hmot pro pozemní komunikace s krytem dlážděným</t>
  </si>
  <si>
    <t>-1290138278</t>
  </si>
  <si>
    <t>1.2 - Parkoviště - případná výměna podloží se souhlasem investora</t>
  </si>
  <si>
    <t>-600621470</t>
  </si>
  <si>
    <t>"odkop výměny podloží v tl. 30 cm =" 0,30*208,0</t>
  </si>
  <si>
    <t>1012723490</t>
  </si>
  <si>
    <t>"z odkopu pro výměnu podloží v tl. 30 cm =" 62,40</t>
  </si>
  <si>
    <t>16551797</t>
  </si>
  <si>
    <t>"z odkopu pro výměnu podloží v tl. 30 cm =" 1,80*62,40</t>
  </si>
  <si>
    <t>-1317821574</t>
  </si>
  <si>
    <t>"z výkopu pro výměnu pláně v tl. 30 cm =" 62,40</t>
  </si>
  <si>
    <t>303291646</t>
  </si>
  <si>
    <t>"plocha výměny podloží v tl. 30 cm =" 208,0</t>
  </si>
  <si>
    <t>564851111</t>
  </si>
  <si>
    <t>Podklad ze štěrkodrtě ŠD plochy přes 100 m2 tl 150 mm</t>
  </si>
  <si>
    <t>-155027389</t>
  </si>
  <si>
    <t>zeminová deska mocnosti 0,3 m z hutněného drceného kameniva po vrstvách 150 mm</t>
  </si>
  <si>
    <t>"v místě chodníku, ŠDb 0/63 =" 2*208,0</t>
  </si>
  <si>
    <t>919726122</t>
  </si>
  <si>
    <t>Geotextilie pro ochranu, separaci a filtraci netkaná měrná hm přes 200 do 300 g/m2</t>
  </si>
  <si>
    <t>1644485981</t>
  </si>
  <si>
    <t>998225111</t>
  </si>
  <si>
    <t>Přesun hmot pro pozemní komunikace s krytem z kamene, monolitickým betonovým nebo živičným</t>
  </si>
  <si>
    <t>1289780793</t>
  </si>
  <si>
    <t>2 - SO 401 Osvětlení parkoviště</t>
  </si>
  <si>
    <t>M - Práce a dodávky M</t>
  </si>
  <si>
    <t xml:space="preserve">    Oddíl 1 - REVIZE VC-7/222/89 PERIODICKE REVIZE</t>
  </si>
  <si>
    <t xml:space="preserve">    Oddíl 2 - PSV SILNOPROUD VC 7/155-M M21 Elektromontaze</t>
  </si>
  <si>
    <t xml:space="preserve">    Oddíl 3 - SPECIF.PSV SILNOPROUD </t>
  </si>
  <si>
    <t xml:space="preserve">    Oddíl 4 - PSV ZEMNI PRACE VC 7/202-M M46 Zemni práce</t>
  </si>
  <si>
    <t xml:space="preserve">    Oddíl 5 - SPECIF.PSV ZEMNI PRACE        </t>
  </si>
  <si>
    <t xml:space="preserve">    Oddíl 6 - POPLATEK Pravidla M FCU c. 5043\5.1\90</t>
  </si>
  <si>
    <t xml:space="preserve">    Oddíl 7 - HL.III-HZS  Pravidla M FCU c. 5043\5.1\90</t>
  </si>
  <si>
    <t>Práce a dodávky M</t>
  </si>
  <si>
    <t>Oddíl 1</t>
  </si>
  <si>
    <t>REVIZE VC-7/222/89 PERIODICKE REVIZE</t>
  </si>
  <si>
    <t>38010001</t>
  </si>
  <si>
    <t>Vychozi revize</t>
  </si>
  <si>
    <t>hod</t>
  </si>
  <si>
    <t>38010002</t>
  </si>
  <si>
    <t>Spoluprace s reviznim technikem</t>
  </si>
  <si>
    <t>Oddíl 2</t>
  </si>
  <si>
    <t>PSV SILNOPROUD VC 7/155-M M21 Elektromontaze</t>
  </si>
  <si>
    <t>210020952</t>
  </si>
  <si>
    <t>Samolepka</t>
  </si>
  <si>
    <t>210100003</t>
  </si>
  <si>
    <t>Ukonceni vodicu v rozv do 16mm2</t>
  </si>
  <si>
    <t>210100251</t>
  </si>
  <si>
    <t>Ukonceni kabelu do 4x10mm2 smrst.z.</t>
  </si>
  <si>
    <t>210100252</t>
  </si>
  <si>
    <t>Ukonceni kabelu do 4x25mm2 smrst.z.</t>
  </si>
  <si>
    <t>210101131</t>
  </si>
  <si>
    <t>Koncovka do 4x25 mm2</t>
  </si>
  <si>
    <t>210120001</t>
  </si>
  <si>
    <t>Pojistka E27 do 25A,500V</t>
  </si>
  <si>
    <t>210204011</t>
  </si>
  <si>
    <t>Stozar osvetlov ocelovy</t>
  </si>
  <si>
    <t>210204201</t>
  </si>
  <si>
    <t>El.vyzbroj pro 1 okruh</t>
  </si>
  <si>
    <t>210204202</t>
  </si>
  <si>
    <t>Elektrovyzbroj stozaru 2 okruhy</t>
  </si>
  <si>
    <t>210220021</t>
  </si>
  <si>
    <t>Vedeni uzem FeZn do 120 mm2  v zemi</t>
  </si>
  <si>
    <t>2102203025</t>
  </si>
  <si>
    <t>Svorka hromosvodova SR 02</t>
  </si>
  <si>
    <t>2108100452</t>
  </si>
  <si>
    <t>Kabel CYKY 3Jx1,5 ul pevne</t>
  </si>
  <si>
    <t>210901015</t>
  </si>
  <si>
    <t>Kabel AYKY 4Jx16 ul volne</t>
  </si>
  <si>
    <t>211190001</t>
  </si>
  <si>
    <t>Montaz silikonoveho tmelu</t>
  </si>
  <si>
    <t>211207012</t>
  </si>
  <si>
    <t>Svitidlo montaz</t>
  </si>
  <si>
    <t>Oddíl 3</t>
  </si>
  <si>
    <t xml:space="preserve">SPECIF.PSV SILNOPROUD </t>
  </si>
  <si>
    <t>31673521</t>
  </si>
  <si>
    <t>Stozar BM60 zarovy zinek</t>
  </si>
  <si>
    <t>34111032</t>
  </si>
  <si>
    <t>Kabel CYKY 3Jx1,5 mm2-</t>
  </si>
  <si>
    <t>34112316</t>
  </si>
  <si>
    <t>Kabel AYKY 4Bx16 mm2-</t>
  </si>
  <si>
    <t>34523420</t>
  </si>
  <si>
    <t>Vlozka poj E27 6A</t>
  </si>
  <si>
    <t>34562041</t>
  </si>
  <si>
    <t>Elektrovyzbroj 1-pojistkova</t>
  </si>
  <si>
    <t>34562042</t>
  </si>
  <si>
    <t>Elektrovyzbroj 2-pojistkova</t>
  </si>
  <si>
    <t>34880212</t>
  </si>
  <si>
    <t>Svitidlo LED LUMA BGP702 T25 DX10/740,22W</t>
  </si>
  <si>
    <t>34880213</t>
  </si>
  <si>
    <t>Svitidlo LED LUMA BGP702 T25 DW10/740,22W</t>
  </si>
  <si>
    <t>35436721</t>
  </si>
  <si>
    <t>Koncovka kabelova do 4x25mm2</t>
  </si>
  <si>
    <t>35441120</t>
  </si>
  <si>
    <t>Pasek uzemnovaci FeZn 30x4 mm/</t>
  </si>
  <si>
    <t>35441986</t>
  </si>
  <si>
    <t>Svorka vodov SR 02 30x4mm pas</t>
  </si>
  <si>
    <t>6005927</t>
  </si>
  <si>
    <t>Silikonovy tmel</t>
  </si>
  <si>
    <t>73534510</t>
  </si>
  <si>
    <t>Samolepka na dvirka stozaru cerveny vystrazny blesk</t>
  </si>
  <si>
    <t>Oddíl 4</t>
  </si>
  <si>
    <t>PSV ZEMNI PRACE VC 7/202-M M46 Zemni práce</t>
  </si>
  <si>
    <t>460010024</t>
  </si>
  <si>
    <t>Vytyc tra kabel ved v zast prostoru</t>
  </si>
  <si>
    <t>km</t>
  </si>
  <si>
    <t>460030011</t>
  </si>
  <si>
    <t>Sejmuti drnu</t>
  </si>
  <si>
    <t>64</t>
  </si>
  <si>
    <t>460030052</t>
  </si>
  <si>
    <t>Vytrhani zamkove dlazby</t>
  </si>
  <si>
    <t>66</t>
  </si>
  <si>
    <t>4600300520</t>
  </si>
  <si>
    <t>Polozeni zamkove dlazby</t>
  </si>
  <si>
    <t>68</t>
  </si>
  <si>
    <t>460050602</t>
  </si>
  <si>
    <t>Jama stoz vykop rucne zem4</t>
  </si>
  <si>
    <t>70</t>
  </si>
  <si>
    <t>460080001</t>
  </si>
  <si>
    <t>Beton.zaklad do rostle zeminy</t>
  </si>
  <si>
    <t>72</t>
  </si>
  <si>
    <t>460080101</t>
  </si>
  <si>
    <t>Beton.zaklad - rozbourani</t>
  </si>
  <si>
    <t>74</t>
  </si>
  <si>
    <t>460100002</t>
  </si>
  <si>
    <t>Pouzdrovy zaklad 600x1200</t>
  </si>
  <si>
    <t>76</t>
  </si>
  <si>
    <t>460120002</t>
  </si>
  <si>
    <t>Zahoz jamy zem4</t>
  </si>
  <si>
    <t>78</t>
  </si>
  <si>
    <t>460120061</t>
  </si>
  <si>
    <t>Odvoz zeminy</t>
  </si>
  <si>
    <t>80</t>
  </si>
  <si>
    <t>460120082</t>
  </si>
  <si>
    <t>Nasyp zeminy zem4</t>
  </si>
  <si>
    <t>82</t>
  </si>
  <si>
    <t>460200164</t>
  </si>
  <si>
    <t>Kabel ryhy s  35  hl  80 zem4</t>
  </si>
  <si>
    <t>84</t>
  </si>
  <si>
    <t>460200304</t>
  </si>
  <si>
    <t>Kabel ryhy s  50  hl 120 zem4</t>
  </si>
  <si>
    <t>86</t>
  </si>
  <si>
    <t>460300006</t>
  </si>
  <si>
    <t>Hutneni zeminy do  20 cm</t>
  </si>
  <si>
    <t>88</t>
  </si>
  <si>
    <t>460420022</t>
  </si>
  <si>
    <t>Zri kab loz bez zakr  35/10 cm pis</t>
  </si>
  <si>
    <t>90</t>
  </si>
  <si>
    <t>460490012</t>
  </si>
  <si>
    <t>Zakryti kab 110 kV folie PVC 33 cm</t>
  </si>
  <si>
    <t>92</t>
  </si>
  <si>
    <t>460510003</t>
  </si>
  <si>
    <t>Kab bet trouba  50 cm</t>
  </si>
  <si>
    <t>94</t>
  </si>
  <si>
    <t>460510021</t>
  </si>
  <si>
    <t>Kab prostup PVC roura 63mm</t>
  </si>
  <si>
    <t>96</t>
  </si>
  <si>
    <t>460510022</t>
  </si>
  <si>
    <t>Kab prostup PVC roura 110mm</t>
  </si>
  <si>
    <t>98</t>
  </si>
  <si>
    <t>460560164</t>
  </si>
  <si>
    <t>Zahoz ryhy s  35 cm hl  80 cm  zem4</t>
  </si>
  <si>
    <t>100</t>
  </si>
  <si>
    <t>460560304</t>
  </si>
  <si>
    <t>Zahoz ryhy s  50 cm hl 120 cm  zem4</t>
  </si>
  <si>
    <t>102</t>
  </si>
  <si>
    <t>460620001</t>
  </si>
  <si>
    <t>Polozeni drnu</t>
  </si>
  <si>
    <t>104</t>
  </si>
  <si>
    <t>460620006</t>
  </si>
  <si>
    <t>Oseti povrchu travou</t>
  </si>
  <si>
    <t>106</t>
  </si>
  <si>
    <t>460620014</t>
  </si>
  <si>
    <t>Provizorni uprava terenu zem4</t>
  </si>
  <si>
    <t>108</t>
  </si>
  <si>
    <t>460650016</t>
  </si>
  <si>
    <t>Podkladova vrstva beton</t>
  </si>
  <si>
    <t>110</t>
  </si>
  <si>
    <t>461630001</t>
  </si>
  <si>
    <t>Poplatek za ulozeni na skladku-zeminy</t>
  </si>
  <si>
    <t>112</t>
  </si>
  <si>
    <t>461630002</t>
  </si>
  <si>
    <t>Poplatek za ulozeni na skladku-skodlivého odpadu</t>
  </si>
  <si>
    <t>114</t>
  </si>
  <si>
    <t>Oddíl 5</t>
  </si>
  <si>
    <t xml:space="preserve">SPECIF.PSV ZEMNI PRACE        </t>
  </si>
  <si>
    <t>14125321</t>
  </si>
  <si>
    <t>Trubka chranicka PVC 63m</t>
  </si>
  <si>
    <t>116</t>
  </si>
  <si>
    <t>14125323</t>
  </si>
  <si>
    <t>Trubka chranicka AROT 110mm</t>
  </si>
  <si>
    <t>118</t>
  </si>
  <si>
    <t>6005923</t>
  </si>
  <si>
    <t>Pisek</t>
  </si>
  <si>
    <t>120</t>
  </si>
  <si>
    <t>6005924</t>
  </si>
  <si>
    <t>Folie 33 cm</t>
  </si>
  <si>
    <t>122</t>
  </si>
  <si>
    <t>6005926</t>
  </si>
  <si>
    <t>Travni smes</t>
  </si>
  <si>
    <t>124</t>
  </si>
  <si>
    <t>Oddíl 6</t>
  </si>
  <si>
    <t>POPLATEK Pravidla M FCU c. 5043\5.1\90</t>
  </si>
  <si>
    <t>50435105</t>
  </si>
  <si>
    <t>Poplatek za ekologickou likvidaci-svítidlo</t>
  </si>
  <si>
    <t>126</t>
  </si>
  <si>
    <t>50435106</t>
  </si>
  <si>
    <t>Poplatek za ekologickou likvidaci-zdroj</t>
  </si>
  <si>
    <t>128</t>
  </si>
  <si>
    <t>65</t>
  </si>
  <si>
    <t>50435107</t>
  </si>
  <si>
    <t>Poplatek za ekologickou likvidaci-demontovaného materiálu</t>
  </si>
  <si>
    <t>130</t>
  </si>
  <si>
    <t>Oddíl 7</t>
  </si>
  <si>
    <t>HL.III-HZS  Pravidla M FCU c. 5043\5.1\90</t>
  </si>
  <si>
    <t>50435099</t>
  </si>
  <si>
    <t>Vypinani site</t>
  </si>
  <si>
    <t>132</t>
  </si>
  <si>
    <t>67</t>
  </si>
  <si>
    <t>50435100</t>
  </si>
  <si>
    <t>Kompletace VO</t>
  </si>
  <si>
    <t>134</t>
  </si>
  <si>
    <t>50435101</t>
  </si>
  <si>
    <t>Prace nepolozkoveho charakteru</t>
  </si>
  <si>
    <t>136</t>
  </si>
  <si>
    <t>69</t>
  </si>
  <si>
    <t>50435102</t>
  </si>
  <si>
    <t>Koordinace prace s jinymi profesemi</t>
  </si>
  <si>
    <t>138</t>
  </si>
  <si>
    <t>50435103</t>
  </si>
  <si>
    <t>Montazni mechanismy montaz</t>
  </si>
  <si>
    <t>140</t>
  </si>
  <si>
    <t>71</t>
  </si>
  <si>
    <t>50435106.1</t>
  </si>
  <si>
    <t>Mereni intenzity osvetleni</t>
  </si>
  <si>
    <t>144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</si>
</sst>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11" fillId="0" borderId="2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53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55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54</v>
      </c>
      <c r="AI60" s="43"/>
      <c r="AJ60" s="43"/>
      <c r="AK60" s="43"/>
      <c r="AL60" s="43"/>
      <c r="AM60" s="65" t="s">
        <v>55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56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57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55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54</v>
      </c>
      <c r="AI75" s="43"/>
      <c r="AJ75" s="43"/>
      <c r="AK75" s="43"/>
      <c r="AL75" s="43"/>
      <c r="AM75" s="65" t="s">
        <v>55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58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2127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Úprava vnitrobloku ul. Husova v Bohumíně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Bohumín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14. 3. 2022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Bohumín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Ing. Miroslav Knápek</v>
      </c>
      <c r="AN89" s="72"/>
      <c r="AO89" s="72"/>
      <c r="AP89" s="72"/>
      <c r="AQ89" s="41"/>
      <c r="AR89" s="45"/>
      <c r="AS89" s="82" t="s">
        <v>59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36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60</v>
      </c>
      <c r="D92" s="95"/>
      <c r="E92" s="95"/>
      <c r="F92" s="95"/>
      <c r="G92" s="95"/>
      <c r="H92" s="96"/>
      <c r="I92" s="97" t="s">
        <v>61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62</v>
      </c>
      <c r="AH92" s="95"/>
      <c r="AI92" s="95"/>
      <c r="AJ92" s="95"/>
      <c r="AK92" s="95"/>
      <c r="AL92" s="95"/>
      <c r="AM92" s="95"/>
      <c r="AN92" s="97" t="s">
        <v>63</v>
      </c>
      <c r="AO92" s="95"/>
      <c r="AP92" s="99"/>
      <c r="AQ92" s="100" t="s">
        <v>64</v>
      </c>
      <c r="AR92" s="45"/>
      <c r="AS92" s="101" t="s">
        <v>65</v>
      </c>
      <c r="AT92" s="102" t="s">
        <v>66</v>
      </c>
      <c r="AU92" s="102" t="s">
        <v>67</v>
      </c>
      <c r="AV92" s="102" t="s">
        <v>68</v>
      </c>
      <c r="AW92" s="102" t="s">
        <v>69</v>
      </c>
      <c r="AX92" s="102" t="s">
        <v>70</v>
      </c>
      <c r="AY92" s="102" t="s">
        <v>71</v>
      </c>
      <c r="AZ92" s="102" t="s">
        <v>72</v>
      </c>
      <c r="BA92" s="102" t="s">
        <v>73</v>
      </c>
      <c r="BB92" s="102" t="s">
        <v>74</v>
      </c>
      <c r="BC92" s="102" t="s">
        <v>75</v>
      </c>
      <c r="BD92" s="103" t="s">
        <v>76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ROUND(AG95+AG96+AG99,2)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ROUND(AS95+AS96+AS99,2)</f>
        <v>0</v>
      </c>
      <c r="AT94" s="115">
        <f>ROUND(SUM(AV94:AW94),2)</f>
        <v>0</v>
      </c>
      <c r="AU94" s="116">
        <f>ROUND(AU95+AU96+AU99,5)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ROUND(AZ95+AZ96+AZ99,2)</f>
        <v>0</v>
      </c>
      <c r="BA94" s="115">
        <f>ROUND(BA95+BA96+BA99,2)</f>
        <v>0</v>
      </c>
      <c r="BB94" s="115">
        <f>ROUND(BB95+BB96+BB99,2)</f>
        <v>0</v>
      </c>
      <c r="BC94" s="115">
        <f>ROUND(BC95+BC96+BC99,2)</f>
        <v>0</v>
      </c>
      <c r="BD94" s="117">
        <f>ROUND(BD95+BD96+BD99,2)</f>
        <v>0</v>
      </c>
      <c r="BE94" s="6"/>
      <c r="BS94" s="118" t="s">
        <v>78</v>
      </c>
      <c r="BT94" s="118" t="s">
        <v>79</v>
      </c>
      <c r="BU94" s="119" t="s">
        <v>80</v>
      </c>
      <c r="BV94" s="118" t="s">
        <v>81</v>
      </c>
      <c r="BW94" s="118" t="s">
        <v>5</v>
      </c>
      <c r="BX94" s="118" t="s">
        <v>82</v>
      </c>
      <c r="CL94" s="118" t="s">
        <v>1</v>
      </c>
    </row>
    <row r="95" spans="1:91" s="7" customFormat="1" ht="16.5" customHeight="1">
      <c r="A95" s="120" t="s">
        <v>83</v>
      </c>
      <c r="B95" s="121"/>
      <c r="C95" s="122"/>
      <c r="D95" s="123" t="s">
        <v>79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'0 - Ostatní a vedlejší ná...'!J30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'0 - Ostatní a vedlejší ná...'!P118</f>
        <v>0</v>
      </c>
      <c r="AV95" s="129">
        <f>'0 - Ostatní a vedlejší ná...'!J33</f>
        <v>0</v>
      </c>
      <c r="AW95" s="129">
        <f>'0 - Ostatní a vedlejší ná...'!J34</f>
        <v>0</v>
      </c>
      <c r="AX95" s="129">
        <f>'0 - Ostatní a vedlejší ná...'!J35</f>
        <v>0</v>
      </c>
      <c r="AY95" s="129">
        <f>'0 - Ostatní a vedlejší ná...'!J36</f>
        <v>0</v>
      </c>
      <c r="AZ95" s="129">
        <f>'0 - Ostatní a vedlejší ná...'!F33</f>
        <v>0</v>
      </c>
      <c r="BA95" s="129">
        <f>'0 - Ostatní a vedlejší ná...'!F34</f>
        <v>0</v>
      </c>
      <c r="BB95" s="129">
        <f>'0 - Ostatní a vedlejší ná...'!F35</f>
        <v>0</v>
      </c>
      <c r="BC95" s="129">
        <f>'0 - Ostatní a vedlejší ná...'!F36</f>
        <v>0</v>
      </c>
      <c r="BD95" s="131">
        <f>'0 - Ostatní a vedlejší ná...'!F37</f>
        <v>0</v>
      </c>
      <c r="BE95" s="7"/>
      <c r="BT95" s="132" t="s">
        <v>86</v>
      </c>
      <c r="BV95" s="132" t="s">
        <v>81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91" s="7" customFormat="1" ht="16.5" customHeight="1">
      <c r="A96" s="7"/>
      <c r="B96" s="121"/>
      <c r="C96" s="122"/>
      <c r="D96" s="123" t="s">
        <v>86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33">
        <f>ROUND(SUM(AG97:AG98),2)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f>ROUND(SUM(AS97:AS98),2)</f>
        <v>0</v>
      </c>
      <c r="AT96" s="129">
        <f>ROUND(SUM(AV96:AW96),2)</f>
        <v>0</v>
      </c>
      <c r="AU96" s="130">
        <f>ROUND(SUM(AU97:AU98),5)</f>
        <v>0</v>
      </c>
      <c r="AV96" s="129">
        <f>ROUND(AZ96*L29,2)</f>
        <v>0</v>
      </c>
      <c r="AW96" s="129">
        <f>ROUND(BA96*L30,2)</f>
        <v>0</v>
      </c>
      <c r="AX96" s="129">
        <f>ROUND(BB96*L29,2)</f>
        <v>0</v>
      </c>
      <c r="AY96" s="129">
        <f>ROUND(BC96*L30,2)</f>
        <v>0</v>
      </c>
      <c r="AZ96" s="129">
        <f>ROUND(SUM(AZ97:AZ98),2)</f>
        <v>0</v>
      </c>
      <c r="BA96" s="129">
        <f>ROUND(SUM(BA97:BA98),2)</f>
        <v>0</v>
      </c>
      <c r="BB96" s="129">
        <f>ROUND(SUM(BB97:BB98),2)</f>
        <v>0</v>
      </c>
      <c r="BC96" s="129">
        <f>ROUND(SUM(BC97:BC98),2)</f>
        <v>0</v>
      </c>
      <c r="BD96" s="131">
        <f>ROUND(SUM(BD97:BD98),2)</f>
        <v>0</v>
      </c>
      <c r="BE96" s="7"/>
      <c r="BS96" s="132" t="s">
        <v>78</v>
      </c>
      <c r="BT96" s="132" t="s">
        <v>86</v>
      </c>
      <c r="BU96" s="132" t="s">
        <v>80</v>
      </c>
      <c r="BV96" s="132" t="s">
        <v>81</v>
      </c>
      <c r="BW96" s="132" t="s">
        <v>90</v>
      </c>
      <c r="BX96" s="132" t="s">
        <v>5</v>
      </c>
      <c r="CL96" s="132" t="s">
        <v>1</v>
      </c>
      <c r="CM96" s="132" t="s">
        <v>88</v>
      </c>
    </row>
    <row r="97" spans="1:90" s="4" customFormat="1" ht="16.5" customHeight="1">
      <c r="A97" s="120" t="s">
        <v>83</v>
      </c>
      <c r="B97" s="71"/>
      <c r="C97" s="134"/>
      <c r="D97" s="134"/>
      <c r="E97" s="135" t="s">
        <v>91</v>
      </c>
      <c r="F97" s="135"/>
      <c r="G97" s="135"/>
      <c r="H97" s="135"/>
      <c r="I97" s="135"/>
      <c r="J97" s="134"/>
      <c r="K97" s="135" t="s">
        <v>92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'1.1 - Parkoviště'!J32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93</v>
      </c>
      <c r="AR97" s="73"/>
      <c r="AS97" s="138">
        <v>0</v>
      </c>
      <c r="AT97" s="139">
        <f>ROUND(SUM(AV97:AW97),2)</f>
        <v>0</v>
      </c>
      <c r="AU97" s="140">
        <f>'1.1 - Parkoviště'!P128</f>
        <v>0</v>
      </c>
      <c r="AV97" s="139">
        <f>'1.1 - Parkoviště'!J35</f>
        <v>0</v>
      </c>
      <c r="AW97" s="139">
        <f>'1.1 - Parkoviště'!J36</f>
        <v>0</v>
      </c>
      <c r="AX97" s="139">
        <f>'1.1 - Parkoviště'!J37</f>
        <v>0</v>
      </c>
      <c r="AY97" s="139">
        <f>'1.1 - Parkoviště'!J38</f>
        <v>0</v>
      </c>
      <c r="AZ97" s="139">
        <f>'1.1 - Parkoviště'!F35</f>
        <v>0</v>
      </c>
      <c r="BA97" s="139">
        <f>'1.1 - Parkoviště'!F36</f>
        <v>0</v>
      </c>
      <c r="BB97" s="139">
        <f>'1.1 - Parkoviště'!F37</f>
        <v>0</v>
      </c>
      <c r="BC97" s="139">
        <f>'1.1 - Parkoviště'!F38</f>
        <v>0</v>
      </c>
      <c r="BD97" s="141">
        <f>'1.1 - Parkoviště'!F39</f>
        <v>0</v>
      </c>
      <c r="BE97" s="4"/>
      <c r="BT97" s="142" t="s">
        <v>88</v>
      </c>
      <c r="BV97" s="142" t="s">
        <v>81</v>
      </c>
      <c r="BW97" s="142" t="s">
        <v>94</v>
      </c>
      <c r="BX97" s="142" t="s">
        <v>90</v>
      </c>
      <c r="CL97" s="142" t="s">
        <v>1</v>
      </c>
    </row>
    <row r="98" spans="1:90" s="4" customFormat="1" ht="23.25" customHeight="1">
      <c r="A98" s="120" t="s">
        <v>83</v>
      </c>
      <c r="B98" s="71"/>
      <c r="C98" s="134"/>
      <c r="D98" s="134"/>
      <c r="E98" s="135" t="s">
        <v>95</v>
      </c>
      <c r="F98" s="135"/>
      <c r="G98" s="135"/>
      <c r="H98" s="135"/>
      <c r="I98" s="135"/>
      <c r="J98" s="134"/>
      <c r="K98" s="135" t="s">
        <v>96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'1.2 - Parkoviště - případ...'!J32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93</v>
      </c>
      <c r="AR98" s="73"/>
      <c r="AS98" s="138">
        <v>0</v>
      </c>
      <c r="AT98" s="139">
        <f>ROUND(SUM(AV98:AW98),2)</f>
        <v>0</v>
      </c>
      <c r="AU98" s="140">
        <f>'1.2 - Parkoviště - případ...'!P125</f>
        <v>0</v>
      </c>
      <c r="AV98" s="139">
        <f>'1.2 - Parkoviště - případ...'!J35</f>
        <v>0</v>
      </c>
      <c r="AW98" s="139">
        <f>'1.2 - Parkoviště - případ...'!J36</f>
        <v>0</v>
      </c>
      <c r="AX98" s="139">
        <f>'1.2 - Parkoviště - případ...'!J37</f>
        <v>0</v>
      </c>
      <c r="AY98" s="139">
        <f>'1.2 - Parkoviště - případ...'!J38</f>
        <v>0</v>
      </c>
      <c r="AZ98" s="139">
        <f>'1.2 - Parkoviště - případ...'!F35</f>
        <v>0</v>
      </c>
      <c r="BA98" s="139">
        <f>'1.2 - Parkoviště - případ...'!F36</f>
        <v>0</v>
      </c>
      <c r="BB98" s="139">
        <f>'1.2 - Parkoviště - případ...'!F37</f>
        <v>0</v>
      </c>
      <c r="BC98" s="139">
        <f>'1.2 - Parkoviště - případ...'!F38</f>
        <v>0</v>
      </c>
      <c r="BD98" s="141">
        <f>'1.2 - Parkoviště - případ...'!F39</f>
        <v>0</v>
      </c>
      <c r="BE98" s="4"/>
      <c r="BT98" s="142" t="s">
        <v>88</v>
      </c>
      <c r="BV98" s="142" t="s">
        <v>81</v>
      </c>
      <c r="BW98" s="142" t="s">
        <v>97</v>
      </c>
      <c r="BX98" s="142" t="s">
        <v>90</v>
      </c>
      <c r="CL98" s="142" t="s">
        <v>1</v>
      </c>
    </row>
    <row r="99" spans="1:91" s="7" customFormat="1" ht="16.5" customHeight="1">
      <c r="A99" s="120" t="s">
        <v>83</v>
      </c>
      <c r="B99" s="121"/>
      <c r="C99" s="122"/>
      <c r="D99" s="123" t="s">
        <v>88</v>
      </c>
      <c r="E99" s="123"/>
      <c r="F99" s="123"/>
      <c r="G99" s="123"/>
      <c r="H99" s="123"/>
      <c r="I99" s="124"/>
      <c r="J99" s="123" t="s">
        <v>98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'2 - SO 401 Osvětlení park...'!J30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85</v>
      </c>
      <c r="AR99" s="127"/>
      <c r="AS99" s="143">
        <v>0</v>
      </c>
      <c r="AT99" s="144">
        <f>ROUND(SUM(AV99:AW99),2)</f>
        <v>0</v>
      </c>
      <c r="AU99" s="145">
        <f>'2 - SO 401 Osvětlení park...'!P124</f>
        <v>0</v>
      </c>
      <c r="AV99" s="144">
        <f>'2 - SO 401 Osvětlení park...'!J33</f>
        <v>0</v>
      </c>
      <c r="AW99" s="144">
        <f>'2 - SO 401 Osvětlení park...'!J34</f>
        <v>0</v>
      </c>
      <c r="AX99" s="144">
        <f>'2 - SO 401 Osvětlení park...'!J35</f>
        <v>0</v>
      </c>
      <c r="AY99" s="144">
        <f>'2 - SO 401 Osvětlení park...'!J36</f>
        <v>0</v>
      </c>
      <c r="AZ99" s="144">
        <f>'2 - SO 401 Osvětlení park...'!F33</f>
        <v>0</v>
      </c>
      <c r="BA99" s="144">
        <f>'2 - SO 401 Osvětlení park...'!F34</f>
        <v>0</v>
      </c>
      <c r="BB99" s="144">
        <f>'2 - SO 401 Osvětlení park...'!F35</f>
        <v>0</v>
      </c>
      <c r="BC99" s="144">
        <f>'2 - SO 401 Osvětlení park...'!F36</f>
        <v>0</v>
      </c>
      <c r="BD99" s="146">
        <f>'2 - SO 401 Osvětlení park...'!F37</f>
        <v>0</v>
      </c>
      <c r="BE99" s="7"/>
      <c r="BT99" s="132" t="s">
        <v>86</v>
      </c>
      <c r="BV99" s="132" t="s">
        <v>81</v>
      </c>
      <c r="BW99" s="132" t="s">
        <v>99</v>
      </c>
      <c r="BX99" s="132" t="s">
        <v>5</v>
      </c>
      <c r="CL99" s="132" t="s">
        <v>1</v>
      </c>
      <c r="CM99" s="132" t="s">
        <v>88</v>
      </c>
    </row>
    <row r="100" spans="1:57" s="2" customFormat="1" ht="30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0 - Ostatní a vedlejší ná...'!C2" display="/"/>
    <hyperlink ref="A97" location="'1.1 - Parkoviště'!C2" display="/"/>
    <hyperlink ref="A98" location="'1.2 - Parkoviště - případ...'!C2" display="/"/>
    <hyperlink ref="A99" location="'2 - SO 401 Osvětlení par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100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Úprava vnitrobloku ul. Husova v Bohumíně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101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102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14. 3. 2022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27</v>
      </c>
      <c r="F15" s="39"/>
      <c r="G15" s="39"/>
      <c r="H15" s="39"/>
      <c r="I15" s="151" t="s">
        <v>28</v>
      </c>
      <c r="J15" s="142" t="s">
        <v>29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25</v>
      </c>
      <c r="J20" s="142" t="s">
        <v>33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34</v>
      </c>
      <c r="F21" s="39"/>
      <c r="G21" s="39"/>
      <c r="H21" s="39"/>
      <c r="I21" s="151" t="s">
        <v>28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36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28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39</v>
      </c>
      <c r="E30" s="39"/>
      <c r="F30" s="39"/>
      <c r="G30" s="39"/>
      <c r="H30" s="39"/>
      <c r="I30" s="39"/>
      <c r="J30" s="161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41</v>
      </c>
      <c r="G32" s="39"/>
      <c r="H32" s="39"/>
      <c r="I32" s="162" t="s">
        <v>40</v>
      </c>
      <c r="J32" s="162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43</v>
      </c>
      <c r="E33" s="151" t="s">
        <v>44</v>
      </c>
      <c r="F33" s="164">
        <f>ROUND((SUM(BE118:BE142)),2)</f>
        <v>0</v>
      </c>
      <c r="G33" s="39"/>
      <c r="H33" s="39"/>
      <c r="I33" s="165">
        <v>0.21</v>
      </c>
      <c r="J33" s="164">
        <f>ROUND(((SUM(BE118:BE142))*I33),2)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45</v>
      </c>
      <c r="F34" s="164">
        <f>ROUND((SUM(BF118:BF142)),2)</f>
        <v>0</v>
      </c>
      <c r="G34" s="39"/>
      <c r="H34" s="39"/>
      <c r="I34" s="165">
        <v>0.15</v>
      </c>
      <c r="J34" s="164">
        <f>ROUND(((SUM(BF118:BF142))*I34),2)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46</v>
      </c>
      <c r="F35" s="164">
        <f>ROUND((SUM(BG118:BG142)),2)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47</v>
      </c>
      <c r="F36" s="164">
        <f>ROUND((SUM(BH118:BH142)),2)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ROUND((SUM(BI118:BI142)),2)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49</v>
      </c>
      <c r="E39" s="168"/>
      <c r="F39" s="168"/>
      <c r="G39" s="169" t="s">
        <v>50</v>
      </c>
      <c r="H39" s="170" t="s">
        <v>51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Úprava vnitrobloku ul. Husova v Bohumíně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0 - Ostatní a vedlejší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Bohumín</v>
      </c>
      <c r="G89" s="41"/>
      <c r="H89" s="41"/>
      <c r="I89" s="33" t="s">
        <v>22</v>
      </c>
      <c r="J89" s="80" t="str">
        <f>IF(J12="","",J12)</f>
        <v>14. 3. 2022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Bohumín</v>
      </c>
      <c r="G91" s="41"/>
      <c r="H91" s="41"/>
      <c r="I91" s="33" t="s">
        <v>32</v>
      </c>
      <c r="J91" s="37" t="str">
        <f>E21</f>
        <v>Ing. Miroslav Knápek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36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104</v>
      </c>
      <c r="D94" s="186"/>
      <c r="E94" s="186"/>
      <c r="F94" s="186"/>
      <c r="G94" s="186"/>
      <c r="H94" s="186"/>
      <c r="I94" s="186"/>
      <c r="J94" s="187" t="s">
        <v>105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106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107</v>
      </c>
    </row>
    <row r="97" spans="1:31" s="9" customFormat="1" ht="24.95" customHeight="1">
      <c r="A97" s="9"/>
      <c r="B97" s="189"/>
      <c r="C97" s="190"/>
      <c r="D97" s="191" t="s">
        <v>108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9"/>
      <c r="C98" s="190"/>
      <c r="D98" s="191" t="s">
        <v>109</v>
      </c>
      <c r="E98" s="192"/>
      <c r="F98" s="192"/>
      <c r="G98" s="192"/>
      <c r="H98" s="192"/>
      <c r="I98" s="192"/>
      <c r="J98" s="193">
        <f>J141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110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84" t="str">
        <f>E7</f>
        <v>Úprava vnitrobloku ul. Husova v Bohumíně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101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0 - Ostatní a vedlejší náklady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Bohumín</v>
      </c>
      <c r="G112" s="41"/>
      <c r="H112" s="41"/>
      <c r="I112" s="33" t="s">
        <v>22</v>
      </c>
      <c r="J112" s="80" t="str">
        <f>IF(J12="","",J12)</f>
        <v>14. 3. 2022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Město Bohumín</v>
      </c>
      <c r="G114" s="41"/>
      <c r="H114" s="41"/>
      <c r="I114" s="33" t="s">
        <v>32</v>
      </c>
      <c r="J114" s="37" t="str">
        <f>E21</f>
        <v>Ing. Miroslav Knápek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30</v>
      </c>
      <c r="D115" s="41"/>
      <c r="E115" s="41"/>
      <c r="F115" s="28" t="str">
        <f>IF(E18="","",E18)</f>
        <v>Vyplň údaj</v>
      </c>
      <c r="G115" s="41"/>
      <c r="H115" s="41"/>
      <c r="I115" s="33" t="s">
        <v>36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0" customFormat="1" ht="29.25" customHeight="1">
      <c r="A117" s="195"/>
      <c r="B117" s="196"/>
      <c r="C117" s="197" t="s">
        <v>111</v>
      </c>
      <c r="D117" s="198" t="s">
        <v>64</v>
      </c>
      <c r="E117" s="198" t="s">
        <v>60</v>
      </c>
      <c r="F117" s="198" t="s">
        <v>61</v>
      </c>
      <c r="G117" s="198" t="s">
        <v>112</v>
      </c>
      <c r="H117" s="198" t="s">
        <v>113</v>
      </c>
      <c r="I117" s="198" t="s">
        <v>114</v>
      </c>
      <c r="J117" s="198" t="s">
        <v>105</v>
      </c>
      <c r="K117" s="199" t="s">
        <v>115</v>
      </c>
      <c r="L117" s="200"/>
      <c r="M117" s="101" t="s">
        <v>1</v>
      </c>
      <c r="N117" s="102" t="s">
        <v>43</v>
      </c>
      <c r="O117" s="102" t="s">
        <v>116</v>
      </c>
      <c r="P117" s="102" t="s">
        <v>117</v>
      </c>
      <c r="Q117" s="102" t="s">
        <v>118</v>
      </c>
      <c r="R117" s="102" t="s">
        <v>119</v>
      </c>
      <c r="S117" s="102" t="s">
        <v>120</v>
      </c>
      <c r="T117" s="103" t="s">
        <v>121</v>
      </c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</row>
    <row r="118" spans="1:63" s="2" customFormat="1" ht="22.8" customHeight="1">
      <c r="A118" s="39"/>
      <c r="B118" s="40"/>
      <c r="C118" s="108" t="s">
        <v>122</v>
      </c>
      <c r="D118" s="41"/>
      <c r="E118" s="41"/>
      <c r="F118" s="41"/>
      <c r="G118" s="41"/>
      <c r="H118" s="41"/>
      <c r="I118" s="41"/>
      <c r="J118" s="201">
        <f>BK118</f>
        <v>0</v>
      </c>
      <c r="K118" s="41"/>
      <c r="L118" s="45"/>
      <c r="M118" s="104"/>
      <c r="N118" s="202"/>
      <c r="O118" s="105"/>
      <c r="P118" s="203">
        <f>P119+P141</f>
        <v>0</v>
      </c>
      <c r="Q118" s="105"/>
      <c r="R118" s="203">
        <f>R119+R141</f>
        <v>0</v>
      </c>
      <c r="S118" s="105"/>
      <c r="T118" s="204">
        <f>T119+T141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78</v>
      </c>
      <c r="AU118" s="18" t="s">
        <v>107</v>
      </c>
      <c r="BK118" s="205">
        <f>BK119+BK141</f>
        <v>0</v>
      </c>
    </row>
    <row r="119" spans="1:63" s="11" customFormat="1" ht="25.9" customHeight="1">
      <c r="A119" s="11"/>
      <c r="B119" s="206"/>
      <c r="C119" s="207"/>
      <c r="D119" s="208" t="s">
        <v>78</v>
      </c>
      <c r="E119" s="209" t="s">
        <v>123</v>
      </c>
      <c r="F119" s="209" t="s">
        <v>124</v>
      </c>
      <c r="G119" s="207"/>
      <c r="H119" s="207"/>
      <c r="I119" s="210"/>
      <c r="J119" s="211">
        <f>BK119</f>
        <v>0</v>
      </c>
      <c r="K119" s="207"/>
      <c r="L119" s="212"/>
      <c r="M119" s="213"/>
      <c r="N119" s="214"/>
      <c r="O119" s="214"/>
      <c r="P119" s="215">
        <f>SUM(P120:P140)</f>
        <v>0</v>
      </c>
      <c r="Q119" s="214"/>
      <c r="R119" s="215">
        <f>SUM(R120:R140)</f>
        <v>0</v>
      </c>
      <c r="S119" s="214"/>
      <c r="T119" s="216">
        <f>SUM(T120:T140)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17" t="s">
        <v>125</v>
      </c>
      <c r="AT119" s="218" t="s">
        <v>78</v>
      </c>
      <c r="AU119" s="218" t="s">
        <v>79</v>
      </c>
      <c r="AY119" s="217" t="s">
        <v>126</v>
      </c>
      <c r="BK119" s="219">
        <f>SUM(BK120:BK140)</f>
        <v>0</v>
      </c>
    </row>
    <row r="120" spans="1:65" s="2" customFormat="1" ht="16.5" customHeight="1">
      <c r="A120" s="39"/>
      <c r="B120" s="40"/>
      <c r="C120" s="220" t="s">
        <v>86</v>
      </c>
      <c r="D120" s="220" t="s">
        <v>127</v>
      </c>
      <c r="E120" s="221" t="s">
        <v>128</v>
      </c>
      <c r="F120" s="222" t="s">
        <v>129</v>
      </c>
      <c r="G120" s="223" t="s">
        <v>130</v>
      </c>
      <c r="H120" s="224">
        <v>1</v>
      </c>
      <c r="I120" s="225"/>
      <c r="J120" s="226">
        <f>ROUND(I120*H120,2)</f>
        <v>0</v>
      </c>
      <c r="K120" s="222" t="s">
        <v>131</v>
      </c>
      <c r="L120" s="45"/>
      <c r="M120" s="227" t="s">
        <v>1</v>
      </c>
      <c r="N120" s="228" t="s">
        <v>44</v>
      </c>
      <c r="O120" s="92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1" t="s">
        <v>132</v>
      </c>
      <c r="AT120" s="231" t="s">
        <v>127</v>
      </c>
      <c r="AU120" s="231" t="s">
        <v>86</v>
      </c>
      <c r="AY120" s="18" t="s">
        <v>126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8" t="s">
        <v>86</v>
      </c>
      <c r="BK120" s="232">
        <f>ROUND(I120*H120,2)</f>
        <v>0</v>
      </c>
      <c r="BL120" s="18" t="s">
        <v>132</v>
      </c>
      <c r="BM120" s="231" t="s">
        <v>133</v>
      </c>
    </row>
    <row r="121" spans="1:47" s="2" customFormat="1" ht="12">
      <c r="A121" s="39"/>
      <c r="B121" s="40"/>
      <c r="C121" s="41"/>
      <c r="D121" s="233" t="s">
        <v>134</v>
      </c>
      <c r="E121" s="41"/>
      <c r="F121" s="234" t="s">
        <v>135</v>
      </c>
      <c r="G121" s="41"/>
      <c r="H121" s="41"/>
      <c r="I121" s="235"/>
      <c r="J121" s="41"/>
      <c r="K121" s="41"/>
      <c r="L121" s="45"/>
      <c r="M121" s="236"/>
      <c r="N121" s="237"/>
      <c r="O121" s="92"/>
      <c r="P121" s="92"/>
      <c r="Q121" s="92"/>
      <c r="R121" s="92"/>
      <c r="S121" s="92"/>
      <c r="T121" s="93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134</v>
      </c>
      <c r="AU121" s="18" t="s">
        <v>86</v>
      </c>
    </row>
    <row r="122" spans="1:65" s="2" customFormat="1" ht="16.5" customHeight="1">
      <c r="A122" s="39"/>
      <c r="B122" s="40"/>
      <c r="C122" s="220" t="s">
        <v>88</v>
      </c>
      <c r="D122" s="220" t="s">
        <v>127</v>
      </c>
      <c r="E122" s="221" t="s">
        <v>136</v>
      </c>
      <c r="F122" s="222" t="s">
        <v>137</v>
      </c>
      <c r="G122" s="223" t="s">
        <v>130</v>
      </c>
      <c r="H122" s="224">
        <v>1</v>
      </c>
      <c r="I122" s="225"/>
      <c r="J122" s="226">
        <f>ROUND(I122*H122,2)</f>
        <v>0</v>
      </c>
      <c r="K122" s="222" t="s">
        <v>131</v>
      </c>
      <c r="L122" s="45"/>
      <c r="M122" s="227" t="s">
        <v>1</v>
      </c>
      <c r="N122" s="228" t="s">
        <v>44</v>
      </c>
      <c r="O122" s="92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1" t="s">
        <v>132</v>
      </c>
      <c r="AT122" s="231" t="s">
        <v>127</v>
      </c>
      <c r="AU122" s="231" t="s">
        <v>86</v>
      </c>
      <c r="AY122" s="18" t="s">
        <v>126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86</v>
      </c>
      <c r="BK122" s="232">
        <f>ROUND(I122*H122,2)</f>
        <v>0</v>
      </c>
      <c r="BL122" s="18" t="s">
        <v>132</v>
      </c>
      <c r="BM122" s="231" t="s">
        <v>138</v>
      </c>
    </row>
    <row r="123" spans="1:47" s="2" customFormat="1" ht="12">
      <c r="A123" s="39"/>
      <c r="B123" s="40"/>
      <c r="C123" s="41"/>
      <c r="D123" s="233" t="s">
        <v>134</v>
      </c>
      <c r="E123" s="41"/>
      <c r="F123" s="234" t="s">
        <v>139</v>
      </c>
      <c r="G123" s="41"/>
      <c r="H123" s="41"/>
      <c r="I123" s="235"/>
      <c r="J123" s="41"/>
      <c r="K123" s="41"/>
      <c r="L123" s="45"/>
      <c r="M123" s="236"/>
      <c r="N123" s="237"/>
      <c r="O123" s="92"/>
      <c r="P123" s="92"/>
      <c r="Q123" s="92"/>
      <c r="R123" s="92"/>
      <c r="S123" s="92"/>
      <c r="T123" s="9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134</v>
      </c>
      <c r="AU123" s="18" t="s">
        <v>86</v>
      </c>
    </row>
    <row r="124" spans="1:65" s="2" customFormat="1" ht="16.5" customHeight="1">
      <c r="A124" s="39"/>
      <c r="B124" s="40"/>
      <c r="C124" s="220" t="s">
        <v>140</v>
      </c>
      <c r="D124" s="220" t="s">
        <v>127</v>
      </c>
      <c r="E124" s="221" t="s">
        <v>141</v>
      </c>
      <c r="F124" s="222" t="s">
        <v>142</v>
      </c>
      <c r="G124" s="223" t="s">
        <v>130</v>
      </c>
      <c r="H124" s="224">
        <v>1</v>
      </c>
      <c r="I124" s="225"/>
      <c r="J124" s="226">
        <f>ROUND(I124*H124,2)</f>
        <v>0</v>
      </c>
      <c r="K124" s="222" t="s">
        <v>131</v>
      </c>
      <c r="L124" s="45"/>
      <c r="M124" s="227" t="s">
        <v>1</v>
      </c>
      <c r="N124" s="228" t="s">
        <v>44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132</v>
      </c>
      <c r="AT124" s="231" t="s">
        <v>127</v>
      </c>
      <c r="AU124" s="231" t="s">
        <v>86</v>
      </c>
      <c r="AY124" s="18" t="s">
        <v>126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86</v>
      </c>
      <c r="BK124" s="232">
        <f>ROUND(I124*H124,2)</f>
        <v>0</v>
      </c>
      <c r="BL124" s="18" t="s">
        <v>132</v>
      </c>
      <c r="BM124" s="231" t="s">
        <v>143</v>
      </c>
    </row>
    <row r="125" spans="1:47" s="2" customFormat="1" ht="12">
      <c r="A125" s="39"/>
      <c r="B125" s="40"/>
      <c r="C125" s="41"/>
      <c r="D125" s="233" t="s">
        <v>134</v>
      </c>
      <c r="E125" s="41"/>
      <c r="F125" s="234" t="s">
        <v>144</v>
      </c>
      <c r="G125" s="41"/>
      <c r="H125" s="41"/>
      <c r="I125" s="235"/>
      <c r="J125" s="41"/>
      <c r="K125" s="41"/>
      <c r="L125" s="45"/>
      <c r="M125" s="236"/>
      <c r="N125" s="237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134</v>
      </c>
      <c r="AU125" s="18" t="s">
        <v>86</v>
      </c>
    </row>
    <row r="126" spans="1:65" s="2" customFormat="1" ht="16.5" customHeight="1">
      <c r="A126" s="39"/>
      <c r="B126" s="40"/>
      <c r="C126" s="220" t="s">
        <v>125</v>
      </c>
      <c r="D126" s="220" t="s">
        <v>127</v>
      </c>
      <c r="E126" s="221" t="s">
        <v>145</v>
      </c>
      <c r="F126" s="222" t="s">
        <v>146</v>
      </c>
      <c r="G126" s="223" t="s">
        <v>130</v>
      </c>
      <c r="H126" s="224">
        <v>1</v>
      </c>
      <c r="I126" s="225"/>
      <c r="J126" s="226">
        <f>ROUND(I126*H126,2)</f>
        <v>0</v>
      </c>
      <c r="K126" s="222" t="s">
        <v>131</v>
      </c>
      <c r="L126" s="45"/>
      <c r="M126" s="227" t="s">
        <v>1</v>
      </c>
      <c r="N126" s="228" t="s">
        <v>44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132</v>
      </c>
      <c r="AT126" s="231" t="s">
        <v>127</v>
      </c>
      <c r="AU126" s="231" t="s">
        <v>86</v>
      </c>
      <c r="AY126" s="18" t="s">
        <v>126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86</v>
      </c>
      <c r="BK126" s="232">
        <f>ROUND(I126*H126,2)</f>
        <v>0</v>
      </c>
      <c r="BL126" s="18" t="s">
        <v>132</v>
      </c>
      <c r="BM126" s="231" t="s">
        <v>147</v>
      </c>
    </row>
    <row r="127" spans="1:47" s="2" customFormat="1" ht="12">
      <c r="A127" s="39"/>
      <c r="B127" s="40"/>
      <c r="C127" s="41"/>
      <c r="D127" s="233" t="s">
        <v>134</v>
      </c>
      <c r="E127" s="41"/>
      <c r="F127" s="234" t="s">
        <v>148</v>
      </c>
      <c r="G127" s="41"/>
      <c r="H127" s="41"/>
      <c r="I127" s="235"/>
      <c r="J127" s="41"/>
      <c r="K127" s="41"/>
      <c r="L127" s="45"/>
      <c r="M127" s="236"/>
      <c r="N127" s="237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134</v>
      </c>
      <c r="AU127" s="18" t="s">
        <v>86</v>
      </c>
    </row>
    <row r="128" spans="1:65" s="2" customFormat="1" ht="16.5" customHeight="1">
      <c r="A128" s="39"/>
      <c r="B128" s="40"/>
      <c r="C128" s="220" t="s">
        <v>149</v>
      </c>
      <c r="D128" s="220" t="s">
        <v>127</v>
      </c>
      <c r="E128" s="221" t="s">
        <v>150</v>
      </c>
      <c r="F128" s="222" t="s">
        <v>151</v>
      </c>
      <c r="G128" s="223" t="s">
        <v>130</v>
      </c>
      <c r="H128" s="224">
        <v>2</v>
      </c>
      <c r="I128" s="225"/>
      <c r="J128" s="226">
        <f>ROUND(I128*H128,2)</f>
        <v>0</v>
      </c>
      <c r="K128" s="222" t="s">
        <v>131</v>
      </c>
      <c r="L128" s="45"/>
      <c r="M128" s="227" t="s">
        <v>1</v>
      </c>
      <c r="N128" s="228" t="s">
        <v>44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132</v>
      </c>
      <c r="AT128" s="231" t="s">
        <v>127</v>
      </c>
      <c r="AU128" s="231" t="s">
        <v>86</v>
      </c>
      <c r="AY128" s="18" t="s">
        <v>126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86</v>
      </c>
      <c r="BK128" s="232">
        <f>ROUND(I128*H128,2)</f>
        <v>0</v>
      </c>
      <c r="BL128" s="18" t="s">
        <v>132</v>
      </c>
      <c r="BM128" s="231" t="s">
        <v>152</v>
      </c>
    </row>
    <row r="129" spans="1:51" s="12" customFormat="1" ht="12">
      <c r="A129" s="12"/>
      <c r="B129" s="238"/>
      <c r="C129" s="239"/>
      <c r="D129" s="233" t="s">
        <v>153</v>
      </c>
      <c r="E129" s="240" t="s">
        <v>1</v>
      </c>
      <c r="F129" s="241" t="s">
        <v>154</v>
      </c>
      <c r="G129" s="239"/>
      <c r="H129" s="242">
        <v>2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48" t="s">
        <v>153</v>
      </c>
      <c r="AU129" s="248" t="s">
        <v>86</v>
      </c>
      <c r="AV129" s="12" t="s">
        <v>88</v>
      </c>
      <c r="AW129" s="12" t="s">
        <v>35</v>
      </c>
      <c r="AX129" s="12" t="s">
        <v>79</v>
      </c>
      <c r="AY129" s="248" t="s">
        <v>126</v>
      </c>
    </row>
    <row r="130" spans="1:51" s="13" customFormat="1" ht="12">
      <c r="A130" s="13"/>
      <c r="B130" s="249"/>
      <c r="C130" s="250"/>
      <c r="D130" s="233" t="s">
        <v>153</v>
      </c>
      <c r="E130" s="251" t="s">
        <v>1</v>
      </c>
      <c r="F130" s="252" t="s">
        <v>155</v>
      </c>
      <c r="G130" s="250"/>
      <c r="H130" s="253">
        <v>2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153</v>
      </c>
      <c r="AU130" s="259" t="s">
        <v>86</v>
      </c>
      <c r="AV130" s="13" t="s">
        <v>125</v>
      </c>
      <c r="AW130" s="13" t="s">
        <v>35</v>
      </c>
      <c r="AX130" s="13" t="s">
        <v>86</v>
      </c>
      <c r="AY130" s="259" t="s">
        <v>126</v>
      </c>
    </row>
    <row r="131" spans="1:65" s="2" customFormat="1" ht="16.5" customHeight="1">
      <c r="A131" s="39"/>
      <c r="B131" s="40"/>
      <c r="C131" s="220" t="s">
        <v>156</v>
      </c>
      <c r="D131" s="220" t="s">
        <v>127</v>
      </c>
      <c r="E131" s="221" t="s">
        <v>157</v>
      </c>
      <c r="F131" s="222" t="s">
        <v>158</v>
      </c>
      <c r="G131" s="223" t="s">
        <v>130</v>
      </c>
      <c r="H131" s="224">
        <v>1</v>
      </c>
      <c r="I131" s="225"/>
      <c r="J131" s="226">
        <f>ROUND(I131*H131,2)</f>
        <v>0</v>
      </c>
      <c r="K131" s="222" t="s">
        <v>131</v>
      </c>
      <c r="L131" s="45"/>
      <c r="M131" s="227" t="s">
        <v>1</v>
      </c>
      <c r="N131" s="228" t="s">
        <v>44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132</v>
      </c>
      <c r="AT131" s="231" t="s">
        <v>127</v>
      </c>
      <c r="AU131" s="231" t="s">
        <v>86</v>
      </c>
      <c r="AY131" s="18" t="s">
        <v>126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86</v>
      </c>
      <c r="BK131" s="232">
        <f>ROUND(I131*H131,2)</f>
        <v>0</v>
      </c>
      <c r="BL131" s="18" t="s">
        <v>132</v>
      </c>
      <c r="BM131" s="231" t="s">
        <v>159</v>
      </c>
    </row>
    <row r="132" spans="1:47" s="2" customFormat="1" ht="12">
      <c r="A132" s="39"/>
      <c r="B132" s="40"/>
      <c r="C132" s="41"/>
      <c r="D132" s="233" t="s">
        <v>134</v>
      </c>
      <c r="E132" s="41"/>
      <c r="F132" s="234" t="s">
        <v>160</v>
      </c>
      <c r="G132" s="41"/>
      <c r="H132" s="41"/>
      <c r="I132" s="235"/>
      <c r="J132" s="41"/>
      <c r="K132" s="41"/>
      <c r="L132" s="45"/>
      <c r="M132" s="236"/>
      <c r="N132" s="237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134</v>
      </c>
      <c r="AU132" s="18" t="s">
        <v>86</v>
      </c>
    </row>
    <row r="133" spans="1:65" s="2" customFormat="1" ht="16.5" customHeight="1">
      <c r="A133" s="39"/>
      <c r="B133" s="40"/>
      <c r="C133" s="220" t="s">
        <v>161</v>
      </c>
      <c r="D133" s="220" t="s">
        <v>127</v>
      </c>
      <c r="E133" s="221" t="s">
        <v>162</v>
      </c>
      <c r="F133" s="222" t="s">
        <v>163</v>
      </c>
      <c r="G133" s="223" t="s">
        <v>130</v>
      </c>
      <c r="H133" s="224">
        <v>1</v>
      </c>
      <c r="I133" s="225"/>
      <c r="J133" s="226">
        <f>ROUND(I133*H133,2)</f>
        <v>0</v>
      </c>
      <c r="K133" s="222" t="s">
        <v>131</v>
      </c>
      <c r="L133" s="45"/>
      <c r="M133" s="227" t="s">
        <v>1</v>
      </c>
      <c r="N133" s="228" t="s">
        <v>44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132</v>
      </c>
      <c r="AT133" s="231" t="s">
        <v>127</v>
      </c>
      <c r="AU133" s="231" t="s">
        <v>86</v>
      </c>
      <c r="AY133" s="18" t="s">
        <v>126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86</v>
      </c>
      <c r="BK133" s="232">
        <f>ROUND(I133*H133,2)</f>
        <v>0</v>
      </c>
      <c r="BL133" s="18" t="s">
        <v>132</v>
      </c>
      <c r="BM133" s="231" t="s">
        <v>164</v>
      </c>
    </row>
    <row r="134" spans="1:47" s="2" customFormat="1" ht="12">
      <c r="A134" s="39"/>
      <c r="B134" s="40"/>
      <c r="C134" s="41"/>
      <c r="D134" s="233" t="s">
        <v>134</v>
      </c>
      <c r="E134" s="41"/>
      <c r="F134" s="234" t="s">
        <v>165</v>
      </c>
      <c r="G134" s="41"/>
      <c r="H134" s="41"/>
      <c r="I134" s="235"/>
      <c r="J134" s="41"/>
      <c r="K134" s="41"/>
      <c r="L134" s="45"/>
      <c r="M134" s="236"/>
      <c r="N134" s="237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134</v>
      </c>
      <c r="AU134" s="18" t="s">
        <v>86</v>
      </c>
    </row>
    <row r="135" spans="1:65" s="2" customFormat="1" ht="16.5" customHeight="1">
      <c r="A135" s="39"/>
      <c r="B135" s="40"/>
      <c r="C135" s="220" t="s">
        <v>166</v>
      </c>
      <c r="D135" s="220" t="s">
        <v>127</v>
      </c>
      <c r="E135" s="221" t="s">
        <v>167</v>
      </c>
      <c r="F135" s="222" t="s">
        <v>168</v>
      </c>
      <c r="G135" s="223" t="s">
        <v>130</v>
      </c>
      <c r="H135" s="224">
        <v>1</v>
      </c>
      <c r="I135" s="225"/>
      <c r="J135" s="226">
        <f>ROUND(I135*H135,2)</f>
        <v>0</v>
      </c>
      <c r="K135" s="222" t="s">
        <v>131</v>
      </c>
      <c r="L135" s="45"/>
      <c r="M135" s="227" t="s">
        <v>1</v>
      </c>
      <c r="N135" s="228" t="s">
        <v>44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132</v>
      </c>
      <c r="AT135" s="231" t="s">
        <v>127</v>
      </c>
      <c r="AU135" s="231" t="s">
        <v>86</v>
      </c>
      <c r="AY135" s="18" t="s">
        <v>126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86</v>
      </c>
      <c r="BK135" s="232">
        <f>ROUND(I135*H135,2)</f>
        <v>0</v>
      </c>
      <c r="BL135" s="18" t="s">
        <v>132</v>
      </c>
      <c r="BM135" s="231" t="s">
        <v>169</v>
      </c>
    </row>
    <row r="136" spans="1:47" s="2" customFormat="1" ht="12">
      <c r="A136" s="39"/>
      <c r="B136" s="40"/>
      <c r="C136" s="41"/>
      <c r="D136" s="233" t="s">
        <v>134</v>
      </c>
      <c r="E136" s="41"/>
      <c r="F136" s="234" t="s">
        <v>170</v>
      </c>
      <c r="G136" s="41"/>
      <c r="H136" s="41"/>
      <c r="I136" s="235"/>
      <c r="J136" s="41"/>
      <c r="K136" s="41"/>
      <c r="L136" s="45"/>
      <c r="M136" s="236"/>
      <c r="N136" s="237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134</v>
      </c>
      <c r="AU136" s="18" t="s">
        <v>86</v>
      </c>
    </row>
    <row r="137" spans="1:65" s="2" customFormat="1" ht="16.5" customHeight="1">
      <c r="A137" s="39"/>
      <c r="B137" s="40"/>
      <c r="C137" s="220" t="s">
        <v>171</v>
      </c>
      <c r="D137" s="220" t="s">
        <v>127</v>
      </c>
      <c r="E137" s="221" t="s">
        <v>172</v>
      </c>
      <c r="F137" s="222" t="s">
        <v>173</v>
      </c>
      <c r="G137" s="223" t="s">
        <v>130</v>
      </c>
      <c r="H137" s="224">
        <v>1</v>
      </c>
      <c r="I137" s="225"/>
      <c r="J137" s="226">
        <f>ROUND(I137*H137,2)</f>
        <v>0</v>
      </c>
      <c r="K137" s="222" t="s">
        <v>131</v>
      </c>
      <c r="L137" s="45"/>
      <c r="M137" s="227" t="s">
        <v>1</v>
      </c>
      <c r="N137" s="228" t="s">
        <v>44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132</v>
      </c>
      <c r="AT137" s="231" t="s">
        <v>127</v>
      </c>
      <c r="AU137" s="231" t="s">
        <v>86</v>
      </c>
      <c r="AY137" s="18" t="s">
        <v>126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86</v>
      </c>
      <c r="BK137" s="232">
        <f>ROUND(I137*H137,2)</f>
        <v>0</v>
      </c>
      <c r="BL137" s="18" t="s">
        <v>132</v>
      </c>
      <c r="BM137" s="231" t="s">
        <v>174</v>
      </c>
    </row>
    <row r="138" spans="1:47" s="2" customFormat="1" ht="12">
      <c r="A138" s="39"/>
      <c r="B138" s="40"/>
      <c r="C138" s="41"/>
      <c r="D138" s="233" t="s">
        <v>134</v>
      </c>
      <c r="E138" s="41"/>
      <c r="F138" s="234" t="s">
        <v>175</v>
      </c>
      <c r="G138" s="41"/>
      <c r="H138" s="41"/>
      <c r="I138" s="235"/>
      <c r="J138" s="41"/>
      <c r="K138" s="41"/>
      <c r="L138" s="45"/>
      <c r="M138" s="236"/>
      <c r="N138" s="237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134</v>
      </c>
      <c r="AU138" s="18" t="s">
        <v>86</v>
      </c>
    </row>
    <row r="139" spans="1:65" s="2" customFormat="1" ht="16.5" customHeight="1">
      <c r="A139" s="39"/>
      <c r="B139" s="40"/>
      <c r="C139" s="220" t="s">
        <v>176</v>
      </c>
      <c r="D139" s="220" t="s">
        <v>127</v>
      </c>
      <c r="E139" s="221" t="s">
        <v>177</v>
      </c>
      <c r="F139" s="222" t="s">
        <v>178</v>
      </c>
      <c r="G139" s="223" t="s">
        <v>130</v>
      </c>
      <c r="H139" s="224">
        <v>1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44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132</v>
      </c>
      <c r="AT139" s="231" t="s">
        <v>127</v>
      </c>
      <c r="AU139" s="231" t="s">
        <v>86</v>
      </c>
      <c r="AY139" s="18" t="s">
        <v>126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86</v>
      </c>
      <c r="BK139" s="232">
        <f>ROUND(I139*H139,2)</f>
        <v>0</v>
      </c>
      <c r="BL139" s="18" t="s">
        <v>132</v>
      </c>
      <c r="BM139" s="231" t="s">
        <v>180</v>
      </c>
    </row>
    <row r="140" spans="1:47" s="2" customFormat="1" ht="12">
      <c r="A140" s="39"/>
      <c r="B140" s="40"/>
      <c r="C140" s="41"/>
      <c r="D140" s="233" t="s">
        <v>134</v>
      </c>
      <c r="E140" s="41"/>
      <c r="F140" s="234" t="s">
        <v>181</v>
      </c>
      <c r="G140" s="41"/>
      <c r="H140" s="41"/>
      <c r="I140" s="235"/>
      <c r="J140" s="41"/>
      <c r="K140" s="41"/>
      <c r="L140" s="45"/>
      <c r="M140" s="236"/>
      <c r="N140" s="237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134</v>
      </c>
      <c r="AU140" s="18" t="s">
        <v>86</v>
      </c>
    </row>
    <row r="141" spans="1:63" s="11" customFormat="1" ht="25.9" customHeight="1">
      <c r="A141" s="11"/>
      <c r="B141" s="206"/>
      <c r="C141" s="207"/>
      <c r="D141" s="208" t="s">
        <v>78</v>
      </c>
      <c r="E141" s="209" t="s">
        <v>182</v>
      </c>
      <c r="F141" s="209" t="s">
        <v>183</v>
      </c>
      <c r="G141" s="207"/>
      <c r="H141" s="207"/>
      <c r="I141" s="210"/>
      <c r="J141" s="211">
        <f>BK141</f>
        <v>0</v>
      </c>
      <c r="K141" s="207"/>
      <c r="L141" s="212"/>
      <c r="M141" s="213"/>
      <c r="N141" s="214"/>
      <c r="O141" s="214"/>
      <c r="P141" s="215">
        <f>P142</f>
        <v>0</v>
      </c>
      <c r="Q141" s="214"/>
      <c r="R141" s="215">
        <f>R142</f>
        <v>0</v>
      </c>
      <c r="S141" s="214"/>
      <c r="T141" s="216">
        <f>T142</f>
        <v>0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R141" s="217" t="s">
        <v>149</v>
      </c>
      <c r="AT141" s="218" t="s">
        <v>78</v>
      </c>
      <c r="AU141" s="218" t="s">
        <v>79</v>
      </c>
      <c r="AY141" s="217" t="s">
        <v>126</v>
      </c>
      <c r="BK141" s="219">
        <f>BK142</f>
        <v>0</v>
      </c>
    </row>
    <row r="142" spans="1:65" s="2" customFormat="1" ht="37.8" customHeight="1">
      <c r="A142" s="39"/>
      <c r="B142" s="40"/>
      <c r="C142" s="220" t="s">
        <v>184</v>
      </c>
      <c r="D142" s="220" t="s">
        <v>127</v>
      </c>
      <c r="E142" s="221" t="s">
        <v>185</v>
      </c>
      <c r="F142" s="222" t="s">
        <v>186</v>
      </c>
      <c r="G142" s="223" t="s">
        <v>130</v>
      </c>
      <c r="H142" s="224">
        <v>1</v>
      </c>
      <c r="I142" s="225"/>
      <c r="J142" s="226">
        <f>ROUND(I142*H142,2)</f>
        <v>0</v>
      </c>
      <c r="K142" s="222" t="s">
        <v>131</v>
      </c>
      <c r="L142" s="45"/>
      <c r="M142" s="260" t="s">
        <v>1</v>
      </c>
      <c r="N142" s="261" t="s">
        <v>44</v>
      </c>
      <c r="O142" s="262"/>
      <c r="P142" s="263">
        <f>O142*H142</f>
        <v>0</v>
      </c>
      <c r="Q142" s="263">
        <v>0</v>
      </c>
      <c r="R142" s="263">
        <f>Q142*H142</f>
        <v>0</v>
      </c>
      <c r="S142" s="263">
        <v>0</v>
      </c>
      <c r="T142" s="26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132</v>
      </c>
      <c r="AT142" s="231" t="s">
        <v>127</v>
      </c>
      <c r="AU142" s="231" t="s">
        <v>86</v>
      </c>
      <c r="AY142" s="18" t="s">
        <v>126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86</v>
      </c>
      <c r="BK142" s="232">
        <f>ROUND(I142*H142,2)</f>
        <v>0</v>
      </c>
      <c r="BL142" s="18" t="s">
        <v>132</v>
      </c>
      <c r="BM142" s="231" t="s">
        <v>187</v>
      </c>
    </row>
    <row r="143" spans="1:31" s="2" customFormat="1" ht="6.95" customHeight="1">
      <c r="A143" s="39"/>
      <c r="B143" s="67"/>
      <c r="C143" s="68"/>
      <c r="D143" s="68"/>
      <c r="E143" s="68"/>
      <c r="F143" s="68"/>
      <c r="G143" s="68"/>
      <c r="H143" s="68"/>
      <c r="I143" s="68"/>
      <c r="J143" s="68"/>
      <c r="K143" s="68"/>
      <c r="L143" s="45"/>
      <c r="M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C35" sheet="1" objects="1" scenarios="1" formatColumns="0" formatRows="0" autoFilter="0"/>
  <autoFilter ref="C117:K14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100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Úprava vnitrobloku ul. Husova v Bohumíně</v>
      </c>
      <c r="F7" s="151"/>
      <c r="G7" s="151"/>
      <c r="H7" s="151"/>
      <c r="L7" s="21"/>
    </row>
    <row r="8" spans="2:12" s="1" customFormat="1" ht="12" customHeight="1">
      <c r="B8" s="21"/>
      <c r="D8" s="151" t="s">
        <v>101</v>
      </c>
      <c r="L8" s="21"/>
    </row>
    <row r="9" spans="1:31" s="2" customFormat="1" ht="16.5" customHeight="1">
      <c r="A9" s="39"/>
      <c r="B9" s="45"/>
      <c r="C9" s="39"/>
      <c r="D9" s="39"/>
      <c r="E9" s="152" t="s">
        <v>188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189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190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14. 3. 2022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27</v>
      </c>
      <c r="F17" s="39"/>
      <c r="G17" s="39"/>
      <c r="H17" s="39"/>
      <c r="I17" s="151" t="s">
        <v>28</v>
      </c>
      <c r="J17" s="142" t="s">
        <v>29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25</v>
      </c>
      <c r="J22" s="142" t="s">
        <v>33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34</v>
      </c>
      <c r="F23" s="39"/>
      <c r="G23" s="39"/>
      <c r="H23" s="39"/>
      <c r="I23" s="151" t="s">
        <v>28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36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28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38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39</v>
      </c>
      <c r="E32" s="39"/>
      <c r="F32" s="39"/>
      <c r="G32" s="39"/>
      <c r="H32" s="39"/>
      <c r="I32" s="39"/>
      <c r="J32" s="161">
        <f>ROUND(J128,2)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41</v>
      </c>
      <c r="G34" s="39"/>
      <c r="H34" s="39"/>
      <c r="I34" s="162" t="s">
        <v>40</v>
      </c>
      <c r="J34" s="162" t="s">
        <v>42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43</v>
      </c>
      <c r="E35" s="151" t="s">
        <v>44</v>
      </c>
      <c r="F35" s="164">
        <f>ROUND((SUM(BE128:BE363)),2)</f>
        <v>0</v>
      </c>
      <c r="G35" s="39"/>
      <c r="H35" s="39"/>
      <c r="I35" s="165">
        <v>0.21</v>
      </c>
      <c r="J35" s="164">
        <f>ROUND(((SUM(BE128:BE363))*I35),2)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45</v>
      </c>
      <c r="F36" s="164">
        <f>ROUND((SUM(BF128:BF363)),2)</f>
        <v>0</v>
      </c>
      <c r="G36" s="39"/>
      <c r="H36" s="39"/>
      <c r="I36" s="165">
        <v>0.15</v>
      </c>
      <c r="J36" s="164">
        <f>ROUND(((SUM(BF128:BF363))*I36),2)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46</v>
      </c>
      <c r="F37" s="164">
        <f>ROUND((SUM(BG128:BG363)),2)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47</v>
      </c>
      <c r="F38" s="164">
        <f>ROUND((SUM(BH128:BH363)),2)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48</v>
      </c>
      <c r="F39" s="164">
        <f>ROUND((SUM(BI128:BI363)),2)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49</v>
      </c>
      <c r="E41" s="168"/>
      <c r="F41" s="168"/>
      <c r="G41" s="169" t="s">
        <v>50</v>
      </c>
      <c r="H41" s="170" t="s">
        <v>51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Úprava vnitrobloku ul. Husova v Bohumíně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101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188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189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1.1 - Parkoviště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Bohumín</v>
      </c>
      <c r="G91" s="41"/>
      <c r="H91" s="41"/>
      <c r="I91" s="33" t="s">
        <v>22</v>
      </c>
      <c r="J91" s="80" t="str">
        <f>IF(J14="","",J14)</f>
        <v>14. 3. 2022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Bohumín</v>
      </c>
      <c r="G93" s="41"/>
      <c r="H93" s="41"/>
      <c r="I93" s="33" t="s">
        <v>32</v>
      </c>
      <c r="J93" s="37" t="str">
        <f>E23</f>
        <v>Ing. Miroslav Knápek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36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104</v>
      </c>
      <c r="D96" s="186"/>
      <c r="E96" s="186"/>
      <c r="F96" s="186"/>
      <c r="G96" s="186"/>
      <c r="H96" s="186"/>
      <c r="I96" s="186"/>
      <c r="J96" s="187" t="s">
        <v>105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106</v>
      </c>
      <c r="D98" s="41"/>
      <c r="E98" s="41"/>
      <c r="F98" s="41"/>
      <c r="G98" s="41"/>
      <c r="H98" s="41"/>
      <c r="I98" s="41"/>
      <c r="J98" s="111">
        <f>J128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107</v>
      </c>
    </row>
    <row r="99" spans="1:31" s="9" customFormat="1" ht="24.95" customHeight="1">
      <c r="A99" s="9"/>
      <c r="B99" s="189"/>
      <c r="C99" s="190"/>
      <c r="D99" s="191" t="s">
        <v>191</v>
      </c>
      <c r="E99" s="192"/>
      <c r="F99" s="192"/>
      <c r="G99" s="192"/>
      <c r="H99" s="192"/>
      <c r="I99" s="192"/>
      <c r="J99" s="193">
        <f>J129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4" customFormat="1" ht="19.9" customHeight="1">
      <c r="A100" s="14"/>
      <c r="B100" s="265"/>
      <c r="C100" s="134"/>
      <c r="D100" s="266" t="s">
        <v>192</v>
      </c>
      <c r="E100" s="267"/>
      <c r="F100" s="267"/>
      <c r="G100" s="267"/>
      <c r="H100" s="267"/>
      <c r="I100" s="267"/>
      <c r="J100" s="268">
        <f>J130</f>
        <v>0</v>
      </c>
      <c r="K100" s="134"/>
      <c r="L100" s="269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5"/>
      <c r="C101" s="134"/>
      <c r="D101" s="266" t="s">
        <v>193</v>
      </c>
      <c r="E101" s="267"/>
      <c r="F101" s="267"/>
      <c r="G101" s="267"/>
      <c r="H101" s="267"/>
      <c r="I101" s="267"/>
      <c r="J101" s="268">
        <f>J251</f>
        <v>0</v>
      </c>
      <c r="K101" s="134"/>
      <c r="L101" s="269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5"/>
      <c r="C102" s="134"/>
      <c r="D102" s="266" t="s">
        <v>194</v>
      </c>
      <c r="E102" s="267"/>
      <c r="F102" s="267"/>
      <c r="G102" s="267"/>
      <c r="H102" s="267"/>
      <c r="I102" s="267"/>
      <c r="J102" s="268">
        <f>J257</f>
        <v>0</v>
      </c>
      <c r="K102" s="134"/>
      <c r="L102" s="269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5"/>
      <c r="C103" s="134"/>
      <c r="D103" s="266" t="s">
        <v>195</v>
      </c>
      <c r="E103" s="267"/>
      <c r="F103" s="267"/>
      <c r="G103" s="267"/>
      <c r="H103" s="267"/>
      <c r="I103" s="267"/>
      <c r="J103" s="268">
        <f>J279</f>
        <v>0</v>
      </c>
      <c r="K103" s="134"/>
      <c r="L103" s="269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14" customFormat="1" ht="19.9" customHeight="1">
      <c r="A104" s="14"/>
      <c r="B104" s="265"/>
      <c r="C104" s="134"/>
      <c r="D104" s="266" t="s">
        <v>196</v>
      </c>
      <c r="E104" s="267"/>
      <c r="F104" s="267"/>
      <c r="G104" s="267"/>
      <c r="H104" s="267"/>
      <c r="I104" s="267"/>
      <c r="J104" s="268">
        <f>J290</f>
        <v>0</v>
      </c>
      <c r="K104" s="134"/>
      <c r="L104" s="269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14" customFormat="1" ht="19.9" customHeight="1">
      <c r="A105" s="14"/>
      <c r="B105" s="265"/>
      <c r="C105" s="134"/>
      <c r="D105" s="266" t="s">
        <v>197</v>
      </c>
      <c r="E105" s="267"/>
      <c r="F105" s="267"/>
      <c r="G105" s="267"/>
      <c r="H105" s="267"/>
      <c r="I105" s="267"/>
      <c r="J105" s="268">
        <f>J340</f>
        <v>0</v>
      </c>
      <c r="K105" s="134"/>
      <c r="L105" s="269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14" customFormat="1" ht="19.9" customHeight="1">
      <c r="A106" s="14"/>
      <c r="B106" s="265"/>
      <c r="C106" s="134"/>
      <c r="D106" s="266" t="s">
        <v>198</v>
      </c>
      <c r="E106" s="267"/>
      <c r="F106" s="267"/>
      <c r="G106" s="267"/>
      <c r="H106" s="267"/>
      <c r="I106" s="267"/>
      <c r="J106" s="268">
        <f>J362</f>
        <v>0</v>
      </c>
      <c r="K106" s="134"/>
      <c r="L106" s="269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110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4" t="str">
        <f>E7</f>
        <v>Úprava vnitrobloku ul. Husova v Bohumíně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101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9"/>
      <c r="B118" s="40"/>
      <c r="C118" s="41"/>
      <c r="D118" s="41"/>
      <c r="E118" s="184" t="s">
        <v>188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189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E11</f>
        <v>1.1 - Parkoviště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F14</f>
        <v>Bohumín</v>
      </c>
      <c r="G122" s="41"/>
      <c r="H122" s="41"/>
      <c r="I122" s="33" t="s">
        <v>22</v>
      </c>
      <c r="J122" s="80" t="str">
        <f>IF(J14="","",J14)</f>
        <v>14. 3. 2022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E17</f>
        <v>Město Bohumín</v>
      </c>
      <c r="G124" s="41"/>
      <c r="H124" s="41"/>
      <c r="I124" s="33" t="s">
        <v>32</v>
      </c>
      <c r="J124" s="37" t="str">
        <f>E23</f>
        <v>Ing. Miroslav Knápek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30</v>
      </c>
      <c r="D125" s="41"/>
      <c r="E125" s="41"/>
      <c r="F125" s="28" t="str">
        <f>IF(E20="","",E20)</f>
        <v>Vyplň údaj</v>
      </c>
      <c r="G125" s="41"/>
      <c r="H125" s="41"/>
      <c r="I125" s="33" t="s">
        <v>36</v>
      </c>
      <c r="J125" s="37" t="str">
        <f>E26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0" customFormat="1" ht="29.25" customHeight="1">
      <c r="A127" s="195"/>
      <c r="B127" s="196"/>
      <c r="C127" s="197" t="s">
        <v>111</v>
      </c>
      <c r="D127" s="198" t="s">
        <v>64</v>
      </c>
      <c r="E127" s="198" t="s">
        <v>60</v>
      </c>
      <c r="F127" s="198" t="s">
        <v>61</v>
      </c>
      <c r="G127" s="198" t="s">
        <v>112</v>
      </c>
      <c r="H127" s="198" t="s">
        <v>113</v>
      </c>
      <c r="I127" s="198" t="s">
        <v>114</v>
      </c>
      <c r="J127" s="198" t="s">
        <v>105</v>
      </c>
      <c r="K127" s="199" t="s">
        <v>115</v>
      </c>
      <c r="L127" s="200"/>
      <c r="M127" s="101" t="s">
        <v>1</v>
      </c>
      <c r="N127" s="102" t="s">
        <v>43</v>
      </c>
      <c r="O127" s="102" t="s">
        <v>116</v>
      </c>
      <c r="P127" s="102" t="s">
        <v>117</v>
      </c>
      <c r="Q127" s="102" t="s">
        <v>118</v>
      </c>
      <c r="R127" s="102" t="s">
        <v>119</v>
      </c>
      <c r="S127" s="102" t="s">
        <v>120</v>
      </c>
      <c r="T127" s="103" t="s">
        <v>121</v>
      </c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</row>
    <row r="128" spans="1:63" s="2" customFormat="1" ht="22.8" customHeight="1">
      <c r="A128" s="39"/>
      <c r="B128" s="40"/>
      <c r="C128" s="108" t="s">
        <v>122</v>
      </c>
      <c r="D128" s="41"/>
      <c r="E128" s="41"/>
      <c r="F128" s="41"/>
      <c r="G128" s="41"/>
      <c r="H128" s="41"/>
      <c r="I128" s="41"/>
      <c r="J128" s="201">
        <f>BK128</f>
        <v>0</v>
      </c>
      <c r="K128" s="41"/>
      <c r="L128" s="45"/>
      <c r="M128" s="104"/>
      <c r="N128" s="202"/>
      <c r="O128" s="105"/>
      <c r="P128" s="203">
        <f>P129</f>
        <v>0</v>
      </c>
      <c r="Q128" s="105"/>
      <c r="R128" s="203">
        <f>R129</f>
        <v>371.92644</v>
      </c>
      <c r="S128" s="105"/>
      <c r="T128" s="204">
        <f>T129</f>
        <v>25.4648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78</v>
      </c>
      <c r="AU128" s="18" t="s">
        <v>107</v>
      </c>
      <c r="BK128" s="205">
        <f>BK129</f>
        <v>0</v>
      </c>
    </row>
    <row r="129" spans="1:63" s="11" customFormat="1" ht="25.9" customHeight="1">
      <c r="A129" s="11"/>
      <c r="B129" s="206"/>
      <c r="C129" s="207"/>
      <c r="D129" s="208" t="s">
        <v>78</v>
      </c>
      <c r="E129" s="209" t="s">
        <v>199</v>
      </c>
      <c r="F129" s="209" t="s">
        <v>200</v>
      </c>
      <c r="G129" s="207"/>
      <c r="H129" s="207"/>
      <c r="I129" s="210"/>
      <c r="J129" s="211">
        <f>BK129</f>
        <v>0</v>
      </c>
      <c r="K129" s="207"/>
      <c r="L129" s="212"/>
      <c r="M129" s="213"/>
      <c r="N129" s="214"/>
      <c r="O129" s="214"/>
      <c r="P129" s="215">
        <f>P130+P251+P257+P279+P290+P340+P362</f>
        <v>0</v>
      </c>
      <c r="Q129" s="214"/>
      <c r="R129" s="215">
        <f>R130+R251+R257+R279+R290+R340+R362</f>
        <v>371.92644</v>
      </c>
      <c r="S129" s="214"/>
      <c r="T129" s="216">
        <f>T130+T251+T257+T279+T290+T340+T362</f>
        <v>25.4648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17" t="s">
        <v>86</v>
      </c>
      <c r="AT129" s="218" t="s">
        <v>78</v>
      </c>
      <c r="AU129" s="218" t="s">
        <v>79</v>
      </c>
      <c r="AY129" s="217" t="s">
        <v>126</v>
      </c>
      <c r="BK129" s="219">
        <f>BK130+BK251+BK257+BK279+BK290+BK340+BK362</f>
        <v>0</v>
      </c>
    </row>
    <row r="130" spans="1:63" s="11" customFormat="1" ht="22.8" customHeight="1">
      <c r="A130" s="11"/>
      <c r="B130" s="206"/>
      <c r="C130" s="207"/>
      <c r="D130" s="208" t="s">
        <v>78</v>
      </c>
      <c r="E130" s="270" t="s">
        <v>86</v>
      </c>
      <c r="F130" s="270" t="s">
        <v>201</v>
      </c>
      <c r="G130" s="207"/>
      <c r="H130" s="207"/>
      <c r="I130" s="210"/>
      <c r="J130" s="271">
        <f>BK130</f>
        <v>0</v>
      </c>
      <c r="K130" s="207"/>
      <c r="L130" s="212"/>
      <c r="M130" s="213"/>
      <c r="N130" s="214"/>
      <c r="O130" s="214"/>
      <c r="P130" s="215">
        <f>SUM(P131:P250)</f>
        <v>0</v>
      </c>
      <c r="Q130" s="214"/>
      <c r="R130" s="215">
        <f>SUM(R131:R250)</f>
        <v>175.7486</v>
      </c>
      <c r="S130" s="214"/>
      <c r="T130" s="216">
        <f>SUM(T131:T250)</f>
        <v>21.5348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17" t="s">
        <v>86</v>
      </c>
      <c r="AT130" s="218" t="s">
        <v>78</v>
      </c>
      <c r="AU130" s="218" t="s">
        <v>86</v>
      </c>
      <c r="AY130" s="217" t="s">
        <v>126</v>
      </c>
      <c r="BK130" s="219">
        <f>SUM(BK131:BK250)</f>
        <v>0</v>
      </c>
    </row>
    <row r="131" spans="1:65" s="2" customFormat="1" ht="24.15" customHeight="1">
      <c r="A131" s="39"/>
      <c r="B131" s="40"/>
      <c r="C131" s="220" t="s">
        <v>86</v>
      </c>
      <c r="D131" s="220" t="s">
        <v>127</v>
      </c>
      <c r="E131" s="221" t="s">
        <v>202</v>
      </c>
      <c r="F131" s="222" t="s">
        <v>203</v>
      </c>
      <c r="G131" s="223" t="s">
        <v>204</v>
      </c>
      <c r="H131" s="224">
        <v>2</v>
      </c>
      <c r="I131" s="225"/>
      <c r="J131" s="226">
        <f>ROUND(I131*H131,2)</f>
        <v>0</v>
      </c>
      <c r="K131" s="222" t="s">
        <v>131</v>
      </c>
      <c r="L131" s="45"/>
      <c r="M131" s="227" t="s">
        <v>1</v>
      </c>
      <c r="N131" s="228" t="s">
        <v>44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125</v>
      </c>
      <c r="AT131" s="231" t="s">
        <v>127</v>
      </c>
      <c r="AU131" s="231" t="s">
        <v>88</v>
      </c>
      <c r="AY131" s="18" t="s">
        <v>126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86</v>
      </c>
      <c r="BK131" s="232">
        <f>ROUND(I131*H131,2)</f>
        <v>0</v>
      </c>
      <c r="BL131" s="18" t="s">
        <v>125</v>
      </c>
      <c r="BM131" s="231" t="s">
        <v>205</v>
      </c>
    </row>
    <row r="132" spans="1:51" s="12" customFormat="1" ht="12">
      <c r="A132" s="12"/>
      <c r="B132" s="238"/>
      <c r="C132" s="239"/>
      <c r="D132" s="233" t="s">
        <v>153</v>
      </c>
      <c r="E132" s="240" t="s">
        <v>1</v>
      </c>
      <c r="F132" s="241" t="s">
        <v>206</v>
      </c>
      <c r="G132" s="239"/>
      <c r="H132" s="242">
        <v>1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48" t="s">
        <v>153</v>
      </c>
      <c r="AU132" s="248" t="s">
        <v>88</v>
      </c>
      <c r="AV132" s="12" t="s">
        <v>88</v>
      </c>
      <c r="AW132" s="12" t="s">
        <v>35</v>
      </c>
      <c r="AX132" s="12" t="s">
        <v>79</v>
      </c>
      <c r="AY132" s="248" t="s">
        <v>126</v>
      </c>
    </row>
    <row r="133" spans="1:51" s="12" customFormat="1" ht="12">
      <c r="A133" s="12"/>
      <c r="B133" s="238"/>
      <c r="C133" s="239"/>
      <c r="D133" s="233" t="s">
        <v>153</v>
      </c>
      <c r="E133" s="240" t="s">
        <v>1</v>
      </c>
      <c r="F133" s="241" t="s">
        <v>207</v>
      </c>
      <c r="G133" s="239"/>
      <c r="H133" s="242">
        <v>1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48" t="s">
        <v>153</v>
      </c>
      <c r="AU133" s="248" t="s">
        <v>88</v>
      </c>
      <c r="AV133" s="12" t="s">
        <v>88</v>
      </c>
      <c r="AW133" s="12" t="s">
        <v>35</v>
      </c>
      <c r="AX133" s="12" t="s">
        <v>79</v>
      </c>
      <c r="AY133" s="248" t="s">
        <v>126</v>
      </c>
    </row>
    <row r="134" spans="1:51" s="13" customFormat="1" ht="12">
      <c r="A134" s="13"/>
      <c r="B134" s="249"/>
      <c r="C134" s="250"/>
      <c r="D134" s="233" t="s">
        <v>153</v>
      </c>
      <c r="E134" s="251" t="s">
        <v>1</v>
      </c>
      <c r="F134" s="252" t="s">
        <v>155</v>
      </c>
      <c r="G134" s="250"/>
      <c r="H134" s="253">
        <v>2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153</v>
      </c>
      <c r="AU134" s="259" t="s">
        <v>88</v>
      </c>
      <c r="AV134" s="13" t="s">
        <v>125</v>
      </c>
      <c r="AW134" s="13" t="s">
        <v>35</v>
      </c>
      <c r="AX134" s="13" t="s">
        <v>86</v>
      </c>
      <c r="AY134" s="259" t="s">
        <v>126</v>
      </c>
    </row>
    <row r="135" spans="1:65" s="2" customFormat="1" ht="24.15" customHeight="1">
      <c r="A135" s="39"/>
      <c r="B135" s="40"/>
      <c r="C135" s="220" t="s">
        <v>88</v>
      </c>
      <c r="D135" s="220" t="s">
        <v>127</v>
      </c>
      <c r="E135" s="221" t="s">
        <v>208</v>
      </c>
      <c r="F135" s="222" t="s">
        <v>209</v>
      </c>
      <c r="G135" s="223" t="s">
        <v>210</v>
      </c>
      <c r="H135" s="224">
        <v>0.652</v>
      </c>
      <c r="I135" s="225"/>
      <c r="J135" s="226">
        <f>ROUND(I135*H135,2)</f>
        <v>0</v>
      </c>
      <c r="K135" s="222" t="s">
        <v>131</v>
      </c>
      <c r="L135" s="45"/>
      <c r="M135" s="227" t="s">
        <v>1</v>
      </c>
      <c r="N135" s="228" t="s">
        <v>44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125</v>
      </c>
      <c r="AT135" s="231" t="s">
        <v>127</v>
      </c>
      <c r="AU135" s="231" t="s">
        <v>88</v>
      </c>
      <c r="AY135" s="18" t="s">
        <v>126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86</v>
      </c>
      <c r="BK135" s="232">
        <f>ROUND(I135*H135,2)</f>
        <v>0</v>
      </c>
      <c r="BL135" s="18" t="s">
        <v>125</v>
      </c>
      <c r="BM135" s="231" t="s">
        <v>211</v>
      </c>
    </row>
    <row r="136" spans="1:51" s="12" customFormat="1" ht="12">
      <c r="A136" s="12"/>
      <c r="B136" s="238"/>
      <c r="C136" s="239"/>
      <c r="D136" s="233" t="s">
        <v>153</v>
      </c>
      <c r="E136" s="240" t="s">
        <v>1</v>
      </c>
      <c r="F136" s="241" t="s">
        <v>212</v>
      </c>
      <c r="G136" s="239"/>
      <c r="H136" s="242">
        <v>0.071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48" t="s">
        <v>153</v>
      </c>
      <c r="AU136" s="248" t="s">
        <v>88</v>
      </c>
      <c r="AV136" s="12" t="s">
        <v>88</v>
      </c>
      <c r="AW136" s="12" t="s">
        <v>35</v>
      </c>
      <c r="AX136" s="12" t="s">
        <v>79</v>
      </c>
      <c r="AY136" s="248" t="s">
        <v>126</v>
      </c>
    </row>
    <row r="137" spans="1:51" s="12" customFormat="1" ht="12">
      <c r="A137" s="12"/>
      <c r="B137" s="238"/>
      <c r="C137" s="239"/>
      <c r="D137" s="233" t="s">
        <v>153</v>
      </c>
      <c r="E137" s="240" t="s">
        <v>1</v>
      </c>
      <c r="F137" s="241" t="s">
        <v>213</v>
      </c>
      <c r="G137" s="239"/>
      <c r="H137" s="242">
        <v>0.196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48" t="s">
        <v>153</v>
      </c>
      <c r="AU137" s="248" t="s">
        <v>88</v>
      </c>
      <c r="AV137" s="12" t="s">
        <v>88</v>
      </c>
      <c r="AW137" s="12" t="s">
        <v>35</v>
      </c>
      <c r="AX137" s="12" t="s">
        <v>79</v>
      </c>
      <c r="AY137" s="248" t="s">
        <v>126</v>
      </c>
    </row>
    <row r="138" spans="1:51" s="12" customFormat="1" ht="12">
      <c r="A138" s="12"/>
      <c r="B138" s="238"/>
      <c r="C138" s="239"/>
      <c r="D138" s="233" t="s">
        <v>153</v>
      </c>
      <c r="E138" s="240" t="s">
        <v>1</v>
      </c>
      <c r="F138" s="241" t="s">
        <v>214</v>
      </c>
      <c r="G138" s="239"/>
      <c r="H138" s="242">
        <v>0.385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48" t="s">
        <v>153</v>
      </c>
      <c r="AU138" s="248" t="s">
        <v>88</v>
      </c>
      <c r="AV138" s="12" t="s">
        <v>88</v>
      </c>
      <c r="AW138" s="12" t="s">
        <v>35</v>
      </c>
      <c r="AX138" s="12" t="s">
        <v>79</v>
      </c>
      <c r="AY138" s="248" t="s">
        <v>126</v>
      </c>
    </row>
    <row r="139" spans="1:51" s="13" customFormat="1" ht="12">
      <c r="A139" s="13"/>
      <c r="B139" s="249"/>
      <c r="C139" s="250"/>
      <c r="D139" s="233" t="s">
        <v>153</v>
      </c>
      <c r="E139" s="251" t="s">
        <v>1</v>
      </c>
      <c r="F139" s="252" t="s">
        <v>155</v>
      </c>
      <c r="G139" s="250"/>
      <c r="H139" s="253">
        <v>0.652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153</v>
      </c>
      <c r="AU139" s="259" t="s">
        <v>88</v>
      </c>
      <c r="AV139" s="13" t="s">
        <v>125</v>
      </c>
      <c r="AW139" s="13" t="s">
        <v>35</v>
      </c>
      <c r="AX139" s="13" t="s">
        <v>86</v>
      </c>
      <c r="AY139" s="259" t="s">
        <v>126</v>
      </c>
    </row>
    <row r="140" spans="1:65" s="2" customFormat="1" ht="24.15" customHeight="1">
      <c r="A140" s="39"/>
      <c r="B140" s="40"/>
      <c r="C140" s="220" t="s">
        <v>140</v>
      </c>
      <c r="D140" s="220" t="s">
        <v>127</v>
      </c>
      <c r="E140" s="221" t="s">
        <v>215</v>
      </c>
      <c r="F140" s="222" t="s">
        <v>216</v>
      </c>
      <c r="G140" s="223" t="s">
        <v>210</v>
      </c>
      <c r="H140" s="224">
        <v>24.48</v>
      </c>
      <c r="I140" s="225"/>
      <c r="J140" s="226">
        <f>ROUND(I140*H140,2)</f>
        <v>0</v>
      </c>
      <c r="K140" s="222" t="s">
        <v>131</v>
      </c>
      <c r="L140" s="45"/>
      <c r="M140" s="227" t="s">
        <v>1</v>
      </c>
      <c r="N140" s="228" t="s">
        <v>44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0.26</v>
      </c>
      <c r="T140" s="230">
        <f>S140*H140</f>
        <v>6.364800000000001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125</v>
      </c>
      <c r="AT140" s="231" t="s">
        <v>127</v>
      </c>
      <c r="AU140" s="231" t="s">
        <v>88</v>
      </c>
      <c r="AY140" s="18" t="s">
        <v>126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86</v>
      </c>
      <c r="BK140" s="232">
        <f>ROUND(I140*H140,2)</f>
        <v>0</v>
      </c>
      <c r="BL140" s="18" t="s">
        <v>125</v>
      </c>
      <c r="BM140" s="231" t="s">
        <v>217</v>
      </c>
    </row>
    <row r="141" spans="1:51" s="12" customFormat="1" ht="12">
      <c r="A141" s="12"/>
      <c r="B141" s="238"/>
      <c r="C141" s="239"/>
      <c r="D141" s="233" t="s">
        <v>153</v>
      </c>
      <c r="E141" s="240" t="s">
        <v>1</v>
      </c>
      <c r="F141" s="241" t="s">
        <v>218</v>
      </c>
      <c r="G141" s="239"/>
      <c r="H141" s="242">
        <v>24.48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48" t="s">
        <v>153</v>
      </c>
      <c r="AU141" s="248" t="s">
        <v>88</v>
      </c>
      <c r="AV141" s="12" t="s">
        <v>88</v>
      </c>
      <c r="AW141" s="12" t="s">
        <v>35</v>
      </c>
      <c r="AX141" s="12" t="s">
        <v>79</v>
      </c>
      <c r="AY141" s="248" t="s">
        <v>126</v>
      </c>
    </row>
    <row r="142" spans="1:51" s="13" customFormat="1" ht="12">
      <c r="A142" s="13"/>
      <c r="B142" s="249"/>
      <c r="C142" s="250"/>
      <c r="D142" s="233" t="s">
        <v>153</v>
      </c>
      <c r="E142" s="251" t="s">
        <v>1</v>
      </c>
      <c r="F142" s="252" t="s">
        <v>155</v>
      </c>
      <c r="G142" s="250"/>
      <c r="H142" s="253">
        <v>24.48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153</v>
      </c>
      <c r="AU142" s="259" t="s">
        <v>88</v>
      </c>
      <c r="AV142" s="13" t="s">
        <v>125</v>
      </c>
      <c r="AW142" s="13" t="s">
        <v>35</v>
      </c>
      <c r="AX142" s="13" t="s">
        <v>86</v>
      </c>
      <c r="AY142" s="259" t="s">
        <v>126</v>
      </c>
    </row>
    <row r="143" spans="1:65" s="2" customFormat="1" ht="16.5" customHeight="1">
      <c r="A143" s="39"/>
      <c r="B143" s="40"/>
      <c r="C143" s="220" t="s">
        <v>125</v>
      </c>
      <c r="D143" s="220" t="s">
        <v>127</v>
      </c>
      <c r="E143" s="221" t="s">
        <v>219</v>
      </c>
      <c r="F143" s="222" t="s">
        <v>220</v>
      </c>
      <c r="G143" s="223" t="s">
        <v>221</v>
      </c>
      <c r="H143" s="224">
        <v>74</v>
      </c>
      <c r="I143" s="225"/>
      <c r="J143" s="226">
        <f>ROUND(I143*H143,2)</f>
        <v>0</v>
      </c>
      <c r="K143" s="222" t="s">
        <v>131</v>
      </c>
      <c r="L143" s="45"/>
      <c r="M143" s="227" t="s">
        <v>1</v>
      </c>
      <c r="N143" s="228" t="s">
        <v>44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0.205</v>
      </c>
      <c r="T143" s="230">
        <f>S143*H143</f>
        <v>15.17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125</v>
      </c>
      <c r="AT143" s="231" t="s">
        <v>127</v>
      </c>
      <c r="AU143" s="231" t="s">
        <v>88</v>
      </c>
      <c r="AY143" s="18" t="s">
        <v>126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86</v>
      </c>
      <c r="BK143" s="232">
        <f>ROUND(I143*H143,2)</f>
        <v>0</v>
      </c>
      <c r="BL143" s="18" t="s">
        <v>125</v>
      </c>
      <c r="BM143" s="231" t="s">
        <v>222</v>
      </c>
    </row>
    <row r="144" spans="1:51" s="12" customFormat="1" ht="12">
      <c r="A144" s="12"/>
      <c r="B144" s="238"/>
      <c r="C144" s="239"/>
      <c r="D144" s="233" t="s">
        <v>153</v>
      </c>
      <c r="E144" s="240" t="s">
        <v>1</v>
      </c>
      <c r="F144" s="241" t="s">
        <v>223</v>
      </c>
      <c r="G144" s="239"/>
      <c r="H144" s="242">
        <v>30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48" t="s">
        <v>153</v>
      </c>
      <c r="AU144" s="248" t="s">
        <v>88</v>
      </c>
      <c r="AV144" s="12" t="s">
        <v>88</v>
      </c>
      <c r="AW144" s="12" t="s">
        <v>35</v>
      </c>
      <c r="AX144" s="12" t="s">
        <v>79</v>
      </c>
      <c r="AY144" s="248" t="s">
        <v>126</v>
      </c>
    </row>
    <row r="145" spans="1:51" s="12" customFormat="1" ht="12">
      <c r="A145" s="12"/>
      <c r="B145" s="238"/>
      <c r="C145" s="239"/>
      <c r="D145" s="233" t="s">
        <v>153</v>
      </c>
      <c r="E145" s="240" t="s">
        <v>1</v>
      </c>
      <c r="F145" s="241" t="s">
        <v>224</v>
      </c>
      <c r="G145" s="239"/>
      <c r="H145" s="242">
        <v>44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T145" s="248" t="s">
        <v>153</v>
      </c>
      <c r="AU145" s="248" t="s">
        <v>88</v>
      </c>
      <c r="AV145" s="12" t="s">
        <v>88</v>
      </c>
      <c r="AW145" s="12" t="s">
        <v>35</v>
      </c>
      <c r="AX145" s="12" t="s">
        <v>79</v>
      </c>
      <c r="AY145" s="248" t="s">
        <v>126</v>
      </c>
    </row>
    <row r="146" spans="1:51" s="13" customFormat="1" ht="12">
      <c r="A146" s="13"/>
      <c r="B146" s="249"/>
      <c r="C146" s="250"/>
      <c r="D146" s="233" t="s">
        <v>153</v>
      </c>
      <c r="E146" s="251" t="s">
        <v>1</v>
      </c>
      <c r="F146" s="252" t="s">
        <v>155</v>
      </c>
      <c r="G146" s="250"/>
      <c r="H146" s="253">
        <v>74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153</v>
      </c>
      <c r="AU146" s="259" t="s">
        <v>88</v>
      </c>
      <c r="AV146" s="13" t="s">
        <v>125</v>
      </c>
      <c r="AW146" s="13" t="s">
        <v>35</v>
      </c>
      <c r="AX146" s="13" t="s">
        <v>86</v>
      </c>
      <c r="AY146" s="259" t="s">
        <v>126</v>
      </c>
    </row>
    <row r="147" spans="1:65" s="2" customFormat="1" ht="37.8" customHeight="1">
      <c r="A147" s="39"/>
      <c r="B147" s="40"/>
      <c r="C147" s="220" t="s">
        <v>149</v>
      </c>
      <c r="D147" s="220" t="s">
        <v>127</v>
      </c>
      <c r="E147" s="221" t="s">
        <v>225</v>
      </c>
      <c r="F147" s="222" t="s">
        <v>226</v>
      </c>
      <c r="G147" s="223" t="s">
        <v>227</v>
      </c>
      <c r="H147" s="224">
        <v>80</v>
      </c>
      <c r="I147" s="225"/>
      <c r="J147" s="226">
        <f>ROUND(I147*H147,2)</f>
        <v>0</v>
      </c>
      <c r="K147" s="222" t="s">
        <v>131</v>
      </c>
      <c r="L147" s="45"/>
      <c r="M147" s="227" t="s">
        <v>1</v>
      </c>
      <c r="N147" s="228" t="s">
        <v>44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125</v>
      </c>
      <c r="AT147" s="231" t="s">
        <v>127</v>
      </c>
      <c r="AU147" s="231" t="s">
        <v>88</v>
      </c>
      <c r="AY147" s="18" t="s">
        <v>126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86</v>
      </c>
      <c r="BK147" s="232">
        <f>ROUND(I147*H147,2)</f>
        <v>0</v>
      </c>
      <c r="BL147" s="18" t="s">
        <v>125</v>
      </c>
      <c r="BM147" s="231" t="s">
        <v>228</v>
      </c>
    </row>
    <row r="148" spans="1:51" s="15" customFormat="1" ht="12">
      <c r="A148" s="15"/>
      <c r="B148" s="272"/>
      <c r="C148" s="273"/>
      <c r="D148" s="233" t="s">
        <v>153</v>
      </c>
      <c r="E148" s="274" t="s">
        <v>1</v>
      </c>
      <c r="F148" s="275" t="s">
        <v>229</v>
      </c>
      <c r="G148" s="273"/>
      <c r="H148" s="274" t="s">
        <v>1</v>
      </c>
      <c r="I148" s="276"/>
      <c r="J148" s="273"/>
      <c r="K148" s="273"/>
      <c r="L148" s="277"/>
      <c r="M148" s="278"/>
      <c r="N148" s="279"/>
      <c r="O148" s="279"/>
      <c r="P148" s="279"/>
      <c r="Q148" s="279"/>
      <c r="R148" s="279"/>
      <c r="S148" s="279"/>
      <c r="T148" s="28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81" t="s">
        <v>153</v>
      </c>
      <c r="AU148" s="281" t="s">
        <v>88</v>
      </c>
      <c r="AV148" s="15" t="s">
        <v>86</v>
      </c>
      <c r="AW148" s="15" t="s">
        <v>35</v>
      </c>
      <c r="AX148" s="15" t="s">
        <v>79</v>
      </c>
      <c r="AY148" s="281" t="s">
        <v>126</v>
      </c>
    </row>
    <row r="149" spans="1:51" s="12" customFormat="1" ht="12">
      <c r="A149" s="12"/>
      <c r="B149" s="238"/>
      <c r="C149" s="239"/>
      <c r="D149" s="233" t="s">
        <v>153</v>
      </c>
      <c r="E149" s="240" t="s">
        <v>1</v>
      </c>
      <c r="F149" s="241" t="s">
        <v>230</v>
      </c>
      <c r="G149" s="239"/>
      <c r="H149" s="242">
        <v>80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48" t="s">
        <v>153</v>
      </c>
      <c r="AU149" s="248" t="s">
        <v>88</v>
      </c>
      <c r="AV149" s="12" t="s">
        <v>88</v>
      </c>
      <c r="AW149" s="12" t="s">
        <v>35</v>
      </c>
      <c r="AX149" s="12" t="s">
        <v>79</v>
      </c>
      <c r="AY149" s="248" t="s">
        <v>126</v>
      </c>
    </row>
    <row r="150" spans="1:51" s="13" customFormat="1" ht="12">
      <c r="A150" s="13"/>
      <c r="B150" s="249"/>
      <c r="C150" s="250"/>
      <c r="D150" s="233" t="s">
        <v>153</v>
      </c>
      <c r="E150" s="251" t="s">
        <v>1</v>
      </c>
      <c r="F150" s="252" t="s">
        <v>155</v>
      </c>
      <c r="G150" s="250"/>
      <c r="H150" s="253">
        <v>80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153</v>
      </c>
      <c r="AU150" s="259" t="s">
        <v>88</v>
      </c>
      <c r="AV150" s="13" t="s">
        <v>125</v>
      </c>
      <c r="AW150" s="13" t="s">
        <v>35</v>
      </c>
      <c r="AX150" s="13" t="s">
        <v>86</v>
      </c>
      <c r="AY150" s="259" t="s">
        <v>126</v>
      </c>
    </row>
    <row r="151" spans="1:65" s="2" customFormat="1" ht="24.15" customHeight="1">
      <c r="A151" s="39"/>
      <c r="B151" s="40"/>
      <c r="C151" s="220" t="s">
        <v>156</v>
      </c>
      <c r="D151" s="220" t="s">
        <v>127</v>
      </c>
      <c r="E151" s="221" t="s">
        <v>231</v>
      </c>
      <c r="F151" s="222" t="s">
        <v>232</v>
      </c>
      <c r="G151" s="223" t="s">
        <v>210</v>
      </c>
      <c r="H151" s="224">
        <v>0.652</v>
      </c>
      <c r="I151" s="225"/>
      <c r="J151" s="226">
        <f>ROUND(I151*H151,2)</f>
        <v>0</v>
      </c>
      <c r="K151" s="222" t="s">
        <v>131</v>
      </c>
      <c r="L151" s="45"/>
      <c r="M151" s="227" t="s">
        <v>1</v>
      </c>
      <c r="N151" s="228" t="s">
        <v>44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125</v>
      </c>
      <c r="AT151" s="231" t="s">
        <v>127</v>
      </c>
      <c r="AU151" s="231" t="s">
        <v>88</v>
      </c>
      <c r="AY151" s="18" t="s">
        <v>126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86</v>
      </c>
      <c r="BK151" s="232">
        <f>ROUND(I151*H151,2)</f>
        <v>0</v>
      </c>
      <c r="BL151" s="18" t="s">
        <v>125</v>
      </c>
      <c r="BM151" s="231" t="s">
        <v>233</v>
      </c>
    </row>
    <row r="152" spans="1:65" s="2" customFormat="1" ht="24.15" customHeight="1">
      <c r="A152" s="39"/>
      <c r="B152" s="40"/>
      <c r="C152" s="220" t="s">
        <v>161</v>
      </c>
      <c r="D152" s="220" t="s">
        <v>127</v>
      </c>
      <c r="E152" s="221" t="s">
        <v>234</v>
      </c>
      <c r="F152" s="222" t="s">
        <v>235</v>
      </c>
      <c r="G152" s="223" t="s">
        <v>227</v>
      </c>
      <c r="H152" s="224">
        <v>20</v>
      </c>
      <c r="I152" s="225"/>
      <c r="J152" s="226">
        <f>ROUND(I152*H152,2)</f>
        <v>0</v>
      </c>
      <c r="K152" s="222" t="s">
        <v>131</v>
      </c>
      <c r="L152" s="45"/>
      <c r="M152" s="227" t="s">
        <v>1</v>
      </c>
      <c r="N152" s="228" t="s">
        <v>44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125</v>
      </c>
      <c r="AT152" s="231" t="s">
        <v>127</v>
      </c>
      <c r="AU152" s="231" t="s">
        <v>88</v>
      </c>
      <c r="AY152" s="18" t="s">
        <v>126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86</v>
      </c>
      <c r="BK152" s="232">
        <f>ROUND(I152*H152,2)</f>
        <v>0</v>
      </c>
      <c r="BL152" s="18" t="s">
        <v>125</v>
      </c>
      <c r="BM152" s="231" t="s">
        <v>236</v>
      </c>
    </row>
    <row r="153" spans="1:51" s="15" customFormat="1" ht="12">
      <c r="A153" s="15"/>
      <c r="B153" s="272"/>
      <c r="C153" s="273"/>
      <c r="D153" s="233" t="s">
        <v>153</v>
      </c>
      <c r="E153" s="274" t="s">
        <v>1</v>
      </c>
      <c r="F153" s="275" t="s">
        <v>237</v>
      </c>
      <c r="G153" s="273"/>
      <c r="H153" s="274" t="s">
        <v>1</v>
      </c>
      <c r="I153" s="276"/>
      <c r="J153" s="273"/>
      <c r="K153" s="273"/>
      <c r="L153" s="277"/>
      <c r="M153" s="278"/>
      <c r="N153" s="279"/>
      <c r="O153" s="279"/>
      <c r="P153" s="279"/>
      <c r="Q153" s="279"/>
      <c r="R153" s="279"/>
      <c r="S153" s="279"/>
      <c r="T153" s="280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1" t="s">
        <v>153</v>
      </c>
      <c r="AU153" s="281" t="s">
        <v>88</v>
      </c>
      <c r="AV153" s="15" t="s">
        <v>86</v>
      </c>
      <c r="AW153" s="15" t="s">
        <v>35</v>
      </c>
      <c r="AX153" s="15" t="s">
        <v>79</v>
      </c>
      <c r="AY153" s="281" t="s">
        <v>126</v>
      </c>
    </row>
    <row r="154" spans="1:51" s="12" customFormat="1" ht="12">
      <c r="A154" s="12"/>
      <c r="B154" s="238"/>
      <c r="C154" s="239"/>
      <c r="D154" s="233" t="s">
        <v>153</v>
      </c>
      <c r="E154" s="240" t="s">
        <v>1</v>
      </c>
      <c r="F154" s="241" t="s">
        <v>238</v>
      </c>
      <c r="G154" s="239"/>
      <c r="H154" s="242">
        <v>20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48" t="s">
        <v>153</v>
      </c>
      <c r="AU154" s="248" t="s">
        <v>88</v>
      </c>
      <c r="AV154" s="12" t="s">
        <v>88</v>
      </c>
      <c r="AW154" s="12" t="s">
        <v>35</v>
      </c>
      <c r="AX154" s="12" t="s">
        <v>79</v>
      </c>
      <c r="AY154" s="248" t="s">
        <v>126</v>
      </c>
    </row>
    <row r="155" spans="1:51" s="13" customFormat="1" ht="12">
      <c r="A155" s="13"/>
      <c r="B155" s="249"/>
      <c r="C155" s="250"/>
      <c r="D155" s="233" t="s">
        <v>153</v>
      </c>
      <c r="E155" s="251" t="s">
        <v>1</v>
      </c>
      <c r="F155" s="252" t="s">
        <v>155</v>
      </c>
      <c r="G155" s="250"/>
      <c r="H155" s="253">
        <v>20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153</v>
      </c>
      <c r="AU155" s="259" t="s">
        <v>88</v>
      </c>
      <c r="AV155" s="13" t="s">
        <v>125</v>
      </c>
      <c r="AW155" s="13" t="s">
        <v>35</v>
      </c>
      <c r="AX155" s="13" t="s">
        <v>86</v>
      </c>
      <c r="AY155" s="259" t="s">
        <v>126</v>
      </c>
    </row>
    <row r="156" spans="1:65" s="2" customFormat="1" ht="33" customHeight="1">
      <c r="A156" s="39"/>
      <c r="B156" s="40"/>
      <c r="C156" s="220" t="s">
        <v>166</v>
      </c>
      <c r="D156" s="220" t="s">
        <v>127</v>
      </c>
      <c r="E156" s="221" t="s">
        <v>239</v>
      </c>
      <c r="F156" s="222" t="s">
        <v>240</v>
      </c>
      <c r="G156" s="223" t="s">
        <v>227</v>
      </c>
      <c r="H156" s="224">
        <v>39.6</v>
      </c>
      <c r="I156" s="225"/>
      <c r="J156" s="226">
        <f>ROUND(I156*H156,2)</f>
        <v>0</v>
      </c>
      <c r="K156" s="222" t="s">
        <v>131</v>
      </c>
      <c r="L156" s="45"/>
      <c r="M156" s="227" t="s">
        <v>1</v>
      </c>
      <c r="N156" s="228" t="s">
        <v>44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125</v>
      </c>
      <c r="AT156" s="231" t="s">
        <v>127</v>
      </c>
      <c r="AU156" s="231" t="s">
        <v>88</v>
      </c>
      <c r="AY156" s="18" t="s">
        <v>126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86</v>
      </c>
      <c r="BK156" s="232">
        <f>ROUND(I156*H156,2)</f>
        <v>0</v>
      </c>
      <c r="BL156" s="18" t="s">
        <v>125</v>
      </c>
      <c r="BM156" s="231" t="s">
        <v>241</v>
      </c>
    </row>
    <row r="157" spans="1:51" s="12" customFormat="1" ht="12">
      <c r="A157" s="12"/>
      <c r="B157" s="238"/>
      <c r="C157" s="239"/>
      <c r="D157" s="233" t="s">
        <v>153</v>
      </c>
      <c r="E157" s="240" t="s">
        <v>1</v>
      </c>
      <c r="F157" s="241" t="s">
        <v>242</v>
      </c>
      <c r="G157" s="239"/>
      <c r="H157" s="242">
        <v>12.6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8" t="s">
        <v>153</v>
      </c>
      <c r="AU157" s="248" t="s">
        <v>88</v>
      </c>
      <c r="AV157" s="12" t="s">
        <v>88</v>
      </c>
      <c r="AW157" s="12" t="s">
        <v>35</v>
      </c>
      <c r="AX157" s="12" t="s">
        <v>79</v>
      </c>
      <c r="AY157" s="248" t="s">
        <v>126</v>
      </c>
    </row>
    <row r="158" spans="1:51" s="12" customFormat="1" ht="12">
      <c r="A158" s="12"/>
      <c r="B158" s="238"/>
      <c r="C158" s="239"/>
      <c r="D158" s="233" t="s">
        <v>153</v>
      </c>
      <c r="E158" s="240" t="s">
        <v>1</v>
      </c>
      <c r="F158" s="241" t="s">
        <v>243</v>
      </c>
      <c r="G158" s="239"/>
      <c r="H158" s="242">
        <v>15.6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48" t="s">
        <v>153</v>
      </c>
      <c r="AU158" s="248" t="s">
        <v>88</v>
      </c>
      <c r="AV158" s="12" t="s">
        <v>88</v>
      </c>
      <c r="AW158" s="12" t="s">
        <v>35</v>
      </c>
      <c r="AX158" s="12" t="s">
        <v>79</v>
      </c>
      <c r="AY158" s="248" t="s">
        <v>126</v>
      </c>
    </row>
    <row r="159" spans="1:51" s="12" customFormat="1" ht="12">
      <c r="A159" s="12"/>
      <c r="B159" s="238"/>
      <c r="C159" s="239"/>
      <c r="D159" s="233" t="s">
        <v>153</v>
      </c>
      <c r="E159" s="240" t="s">
        <v>1</v>
      </c>
      <c r="F159" s="241" t="s">
        <v>244</v>
      </c>
      <c r="G159" s="239"/>
      <c r="H159" s="242">
        <v>11.4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48" t="s">
        <v>153</v>
      </c>
      <c r="AU159" s="248" t="s">
        <v>88</v>
      </c>
      <c r="AV159" s="12" t="s">
        <v>88</v>
      </c>
      <c r="AW159" s="12" t="s">
        <v>35</v>
      </c>
      <c r="AX159" s="12" t="s">
        <v>79</v>
      </c>
      <c r="AY159" s="248" t="s">
        <v>126</v>
      </c>
    </row>
    <row r="160" spans="1:51" s="13" customFormat="1" ht="12">
      <c r="A160" s="13"/>
      <c r="B160" s="249"/>
      <c r="C160" s="250"/>
      <c r="D160" s="233" t="s">
        <v>153</v>
      </c>
      <c r="E160" s="251" t="s">
        <v>1</v>
      </c>
      <c r="F160" s="252" t="s">
        <v>155</v>
      </c>
      <c r="G160" s="250"/>
      <c r="H160" s="253">
        <v>39.6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153</v>
      </c>
      <c r="AU160" s="259" t="s">
        <v>88</v>
      </c>
      <c r="AV160" s="13" t="s">
        <v>125</v>
      </c>
      <c r="AW160" s="13" t="s">
        <v>35</v>
      </c>
      <c r="AX160" s="13" t="s">
        <v>86</v>
      </c>
      <c r="AY160" s="259" t="s">
        <v>126</v>
      </c>
    </row>
    <row r="161" spans="1:65" s="2" customFormat="1" ht="24.15" customHeight="1">
      <c r="A161" s="39"/>
      <c r="B161" s="40"/>
      <c r="C161" s="220" t="s">
        <v>171</v>
      </c>
      <c r="D161" s="220" t="s">
        <v>127</v>
      </c>
      <c r="E161" s="221" t="s">
        <v>245</v>
      </c>
      <c r="F161" s="222" t="s">
        <v>246</v>
      </c>
      <c r="G161" s="223" t="s">
        <v>227</v>
      </c>
      <c r="H161" s="224">
        <v>19.8</v>
      </c>
      <c r="I161" s="225"/>
      <c r="J161" s="226">
        <f>ROUND(I161*H161,2)</f>
        <v>0</v>
      </c>
      <c r="K161" s="222" t="s">
        <v>131</v>
      </c>
      <c r="L161" s="45"/>
      <c r="M161" s="227" t="s">
        <v>1</v>
      </c>
      <c r="N161" s="228" t="s">
        <v>44</v>
      </c>
      <c r="O161" s="92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125</v>
      </c>
      <c r="AT161" s="231" t="s">
        <v>127</v>
      </c>
      <c r="AU161" s="231" t="s">
        <v>88</v>
      </c>
      <c r="AY161" s="18" t="s">
        <v>126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86</v>
      </c>
      <c r="BK161" s="232">
        <f>ROUND(I161*H161,2)</f>
        <v>0</v>
      </c>
      <c r="BL161" s="18" t="s">
        <v>125</v>
      </c>
      <c r="BM161" s="231" t="s">
        <v>247</v>
      </c>
    </row>
    <row r="162" spans="1:51" s="12" customFormat="1" ht="12">
      <c r="A162" s="12"/>
      <c r="B162" s="238"/>
      <c r="C162" s="239"/>
      <c r="D162" s="233" t="s">
        <v>153</v>
      </c>
      <c r="E162" s="240" t="s">
        <v>1</v>
      </c>
      <c r="F162" s="241" t="s">
        <v>248</v>
      </c>
      <c r="G162" s="239"/>
      <c r="H162" s="242">
        <v>19.8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48" t="s">
        <v>153</v>
      </c>
      <c r="AU162" s="248" t="s">
        <v>88</v>
      </c>
      <c r="AV162" s="12" t="s">
        <v>88</v>
      </c>
      <c r="AW162" s="12" t="s">
        <v>35</v>
      </c>
      <c r="AX162" s="12" t="s">
        <v>86</v>
      </c>
      <c r="AY162" s="248" t="s">
        <v>126</v>
      </c>
    </row>
    <row r="163" spans="1:65" s="2" customFormat="1" ht="24.15" customHeight="1">
      <c r="A163" s="39"/>
      <c r="B163" s="40"/>
      <c r="C163" s="220" t="s">
        <v>176</v>
      </c>
      <c r="D163" s="220" t="s">
        <v>127</v>
      </c>
      <c r="E163" s="221" t="s">
        <v>249</v>
      </c>
      <c r="F163" s="222" t="s">
        <v>250</v>
      </c>
      <c r="G163" s="223" t="s">
        <v>204</v>
      </c>
      <c r="H163" s="224">
        <v>2</v>
      </c>
      <c r="I163" s="225"/>
      <c r="J163" s="226">
        <f>ROUND(I163*H163,2)</f>
        <v>0</v>
      </c>
      <c r="K163" s="222" t="s">
        <v>131</v>
      </c>
      <c r="L163" s="45"/>
      <c r="M163" s="227" t="s">
        <v>1</v>
      </c>
      <c r="N163" s="228" t="s">
        <v>44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125</v>
      </c>
      <c r="AT163" s="231" t="s">
        <v>127</v>
      </c>
      <c r="AU163" s="231" t="s">
        <v>88</v>
      </c>
      <c r="AY163" s="18" t="s">
        <v>126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86</v>
      </c>
      <c r="BK163" s="232">
        <f>ROUND(I163*H163,2)</f>
        <v>0</v>
      </c>
      <c r="BL163" s="18" t="s">
        <v>125</v>
      </c>
      <c r="BM163" s="231" t="s">
        <v>251</v>
      </c>
    </row>
    <row r="164" spans="1:51" s="12" customFormat="1" ht="12">
      <c r="A164" s="12"/>
      <c r="B164" s="238"/>
      <c r="C164" s="239"/>
      <c r="D164" s="233" t="s">
        <v>153</v>
      </c>
      <c r="E164" s="240" t="s">
        <v>1</v>
      </c>
      <c r="F164" s="241" t="s">
        <v>252</v>
      </c>
      <c r="G164" s="239"/>
      <c r="H164" s="242">
        <v>1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48" t="s">
        <v>153</v>
      </c>
      <c r="AU164" s="248" t="s">
        <v>88</v>
      </c>
      <c r="AV164" s="12" t="s">
        <v>88</v>
      </c>
      <c r="AW164" s="12" t="s">
        <v>35</v>
      </c>
      <c r="AX164" s="12" t="s">
        <v>79</v>
      </c>
      <c r="AY164" s="248" t="s">
        <v>126</v>
      </c>
    </row>
    <row r="165" spans="1:51" s="12" customFormat="1" ht="12">
      <c r="A165" s="12"/>
      <c r="B165" s="238"/>
      <c r="C165" s="239"/>
      <c r="D165" s="233" t="s">
        <v>153</v>
      </c>
      <c r="E165" s="240" t="s">
        <v>1</v>
      </c>
      <c r="F165" s="241" t="s">
        <v>253</v>
      </c>
      <c r="G165" s="239"/>
      <c r="H165" s="242">
        <v>1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48" t="s">
        <v>153</v>
      </c>
      <c r="AU165" s="248" t="s">
        <v>88</v>
      </c>
      <c r="AV165" s="12" t="s">
        <v>88</v>
      </c>
      <c r="AW165" s="12" t="s">
        <v>35</v>
      </c>
      <c r="AX165" s="12" t="s">
        <v>79</v>
      </c>
      <c r="AY165" s="248" t="s">
        <v>126</v>
      </c>
    </row>
    <row r="166" spans="1:51" s="13" customFormat="1" ht="12">
      <c r="A166" s="13"/>
      <c r="B166" s="249"/>
      <c r="C166" s="250"/>
      <c r="D166" s="233" t="s">
        <v>153</v>
      </c>
      <c r="E166" s="251" t="s">
        <v>1</v>
      </c>
      <c r="F166" s="252" t="s">
        <v>155</v>
      </c>
      <c r="G166" s="250"/>
      <c r="H166" s="253">
        <v>2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153</v>
      </c>
      <c r="AU166" s="259" t="s">
        <v>88</v>
      </c>
      <c r="AV166" s="13" t="s">
        <v>125</v>
      </c>
      <c r="AW166" s="13" t="s">
        <v>35</v>
      </c>
      <c r="AX166" s="13" t="s">
        <v>86</v>
      </c>
      <c r="AY166" s="259" t="s">
        <v>126</v>
      </c>
    </row>
    <row r="167" spans="1:65" s="2" customFormat="1" ht="24.15" customHeight="1">
      <c r="A167" s="39"/>
      <c r="B167" s="40"/>
      <c r="C167" s="220" t="s">
        <v>184</v>
      </c>
      <c r="D167" s="220" t="s">
        <v>127</v>
      </c>
      <c r="E167" s="221" t="s">
        <v>254</v>
      </c>
      <c r="F167" s="222" t="s">
        <v>255</v>
      </c>
      <c r="G167" s="223" t="s">
        <v>204</v>
      </c>
      <c r="H167" s="224">
        <v>2</v>
      </c>
      <c r="I167" s="225"/>
      <c r="J167" s="226">
        <f>ROUND(I167*H167,2)</f>
        <v>0</v>
      </c>
      <c r="K167" s="222" t="s">
        <v>131</v>
      </c>
      <c r="L167" s="45"/>
      <c r="M167" s="227" t="s">
        <v>1</v>
      </c>
      <c r="N167" s="228" t="s">
        <v>44</v>
      </c>
      <c r="O167" s="92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125</v>
      </c>
      <c r="AT167" s="231" t="s">
        <v>127</v>
      </c>
      <c r="AU167" s="231" t="s">
        <v>88</v>
      </c>
      <c r="AY167" s="18" t="s">
        <v>126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86</v>
      </c>
      <c r="BK167" s="232">
        <f>ROUND(I167*H167,2)</f>
        <v>0</v>
      </c>
      <c r="BL167" s="18" t="s">
        <v>125</v>
      </c>
      <c r="BM167" s="231" t="s">
        <v>256</v>
      </c>
    </row>
    <row r="168" spans="1:51" s="12" customFormat="1" ht="12">
      <c r="A168" s="12"/>
      <c r="B168" s="238"/>
      <c r="C168" s="239"/>
      <c r="D168" s="233" t="s">
        <v>153</v>
      </c>
      <c r="E168" s="240" t="s">
        <v>1</v>
      </c>
      <c r="F168" s="241" t="s">
        <v>252</v>
      </c>
      <c r="G168" s="239"/>
      <c r="H168" s="242">
        <v>1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48" t="s">
        <v>153</v>
      </c>
      <c r="AU168" s="248" t="s">
        <v>88</v>
      </c>
      <c r="AV168" s="12" t="s">
        <v>88</v>
      </c>
      <c r="AW168" s="12" t="s">
        <v>35</v>
      </c>
      <c r="AX168" s="12" t="s">
        <v>79</v>
      </c>
      <c r="AY168" s="248" t="s">
        <v>126</v>
      </c>
    </row>
    <row r="169" spans="1:51" s="12" customFormat="1" ht="12">
      <c r="A169" s="12"/>
      <c r="B169" s="238"/>
      <c r="C169" s="239"/>
      <c r="D169" s="233" t="s">
        <v>153</v>
      </c>
      <c r="E169" s="240" t="s">
        <v>1</v>
      </c>
      <c r="F169" s="241" t="s">
        <v>253</v>
      </c>
      <c r="G169" s="239"/>
      <c r="H169" s="242">
        <v>1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48" t="s">
        <v>153</v>
      </c>
      <c r="AU169" s="248" t="s">
        <v>88</v>
      </c>
      <c r="AV169" s="12" t="s">
        <v>88</v>
      </c>
      <c r="AW169" s="12" t="s">
        <v>35</v>
      </c>
      <c r="AX169" s="12" t="s">
        <v>79</v>
      </c>
      <c r="AY169" s="248" t="s">
        <v>126</v>
      </c>
    </row>
    <row r="170" spans="1:51" s="13" customFormat="1" ht="12">
      <c r="A170" s="13"/>
      <c r="B170" s="249"/>
      <c r="C170" s="250"/>
      <c r="D170" s="233" t="s">
        <v>153</v>
      </c>
      <c r="E170" s="251" t="s">
        <v>1</v>
      </c>
      <c r="F170" s="252" t="s">
        <v>155</v>
      </c>
      <c r="G170" s="250"/>
      <c r="H170" s="253">
        <v>2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153</v>
      </c>
      <c r="AU170" s="259" t="s">
        <v>88</v>
      </c>
      <c r="AV170" s="13" t="s">
        <v>125</v>
      </c>
      <c r="AW170" s="13" t="s">
        <v>35</v>
      </c>
      <c r="AX170" s="13" t="s">
        <v>86</v>
      </c>
      <c r="AY170" s="259" t="s">
        <v>126</v>
      </c>
    </row>
    <row r="171" spans="1:65" s="2" customFormat="1" ht="33" customHeight="1">
      <c r="A171" s="39"/>
      <c r="B171" s="40"/>
      <c r="C171" s="220" t="s">
        <v>257</v>
      </c>
      <c r="D171" s="220" t="s">
        <v>127</v>
      </c>
      <c r="E171" s="221" t="s">
        <v>258</v>
      </c>
      <c r="F171" s="222" t="s">
        <v>259</v>
      </c>
      <c r="G171" s="223" t="s">
        <v>204</v>
      </c>
      <c r="H171" s="224">
        <v>38</v>
      </c>
      <c r="I171" s="225"/>
      <c r="J171" s="226">
        <f>ROUND(I171*H171,2)</f>
        <v>0</v>
      </c>
      <c r="K171" s="222" t="s">
        <v>131</v>
      </c>
      <c r="L171" s="45"/>
      <c r="M171" s="227" t="s">
        <v>1</v>
      </c>
      <c r="N171" s="228" t="s">
        <v>44</v>
      </c>
      <c r="O171" s="92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125</v>
      </c>
      <c r="AT171" s="231" t="s">
        <v>127</v>
      </c>
      <c r="AU171" s="231" t="s">
        <v>88</v>
      </c>
      <c r="AY171" s="18" t="s">
        <v>126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86</v>
      </c>
      <c r="BK171" s="232">
        <f>ROUND(I171*H171,2)</f>
        <v>0</v>
      </c>
      <c r="BL171" s="18" t="s">
        <v>125</v>
      </c>
      <c r="BM171" s="231" t="s">
        <v>260</v>
      </c>
    </row>
    <row r="172" spans="1:51" s="15" customFormat="1" ht="12">
      <c r="A172" s="15"/>
      <c r="B172" s="272"/>
      <c r="C172" s="273"/>
      <c r="D172" s="233" t="s">
        <v>153</v>
      </c>
      <c r="E172" s="274" t="s">
        <v>1</v>
      </c>
      <c r="F172" s="275" t="s">
        <v>261</v>
      </c>
      <c r="G172" s="273"/>
      <c r="H172" s="274" t="s">
        <v>1</v>
      </c>
      <c r="I172" s="276"/>
      <c r="J172" s="273"/>
      <c r="K172" s="273"/>
      <c r="L172" s="277"/>
      <c r="M172" s="278"/>
      <c r="N172" s="279"/>
      <c r="O172" s="279"/>
      <c r="P172" s="279"/>
      <c r="Q172" s="279"/>
      <c r="R172" s="279"/>
      <c r="S172" s="279"/>
      <c r="T172" s="28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1" t="s">
        <v>153</v>
      </c>
      <c r="AU172" s="281" t="s">
        <v>88</v>
      </c>
      <c r="AV172" s="15" t="s">
        <v>86</v>
      </c>
      <c r="AW172" s="15" t="s">
        <v>35</v>
      </c>
      <c r="AX172" s="15" t="s">
        <v>79</v>
      </c>
      <c r="AY172" s="281" t="s">
        <v>126</v>
      </c>
    </row>
    <row r="173" spans="1:51" s="12" customFormat="1" ht="12">
      <c r="A173" s="12"/>
      <c r="B173" s="238"/>
      <c r="C173" s="239"/>
      <c r="D173" s="233" t="s">
        <v>153</v>
      </c>
      <c r="E173" s="240" t="s">
        <v>1</v>
      </c>
      <c r="F173" s="241" t="s">
        <v>262</v>
      </c>
      <c r="G173" s="239"/>
      <c r="H173" s="242">
        <v>19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48" t="s">
        <v>153</v>
      </c>
      <c r="AU173" s="248" t="s">
        <v>88</v>
      </c>
      <c r="AV173" s="12" t="s">
        <v>88</v>
      </c>
      <c r="AW173" s="12" t="s">
        <v>35</v>
      </c>
      <c r="AX173" s="12" t="s">
        <v>79</v>
      </c>
      <c r="AY173" s="248" t="s">
        <v>126</v>
      </c>
    </row>
    <row r="174" spans="1:51" s="12" customFormat="1" ht="12">
      <c r="A174" s="12"/>
      <c r="B174" s="238"/>
      <c r="C174" s="239"/>
      <c r="D174" s="233" t="s">
        <v>153</v>
      </c>
      <c r="E174" s="240" t="s">
        <v>1</v>
      </c>
      <c r="F174" s="241" t="s">
        <v>263</v>
      </c>
      <c r="G174" s="239"/>
      <c r="H174" s="242">
        <v>19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248" t="s">
        <v>153</v>
      </c>
      <c r="AU174" s="248" t="s">
        <v>88</v>
      </c>
      <c r="AV174" s="12" t="s">
        <v>88</v>
      </c>
      <c r="AW174" s="12" t="s">
        <v>35</v>
      </c>
      <c r="AX174" s="12" t="s">
        <v>79</v>
      </c>
      <c r="AY174" s="248" t="s">
        <v>126</v>
      </c>
    </row>
    <row r="175" spans="1:51" s="13" customFormat="1" ht="12">
      <c r="A175" s="13"/>
      <c r="B175" s="249"/>
      <c r="C175" s="250"/>
      <c r="D175" s="233" t="s">
        <v>153</v>
      </c>
      <c r="E175" s="251" t="s">
        <v>1</v>
      </c>
      <c r="F175" s="252" t="s">
        <v>155</v>
      </c>
      <c r="G175" s="250"/>
      <c r="H175" s="253">
        <v>38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153</v>
      </c>
      <c r="AU175" s="259" t="s">
        <v>88</v>
      </c>
      <c r="AV175" s="13" t="s">
        <v>125</v>
      </c>
      <c r="AW175" s="13" t="s">
        <v>35</v>
      </c>
      <c r="AX175" s="13" t="s">
        <v>86</v>
      </c>
      <c r="AY175" s="259" t="s">
        <v>126</v>
      </c>
    </row>
    <row r="176" spans="1:65" s="2" customFormat="1" ht="33" customHeight="1">
      <c r="A176" s="39"/>
      <c r="B176" s="40"/>
      <c r="C176" s="220" t="s">
        <v>264</v>
      </c>
      <c r="D176" s="220" t="s">
        <v>127</v>
      </c>
      <c r="E176" s="221" t="s">
        <v>265</v>
      </c>
      <c r="F176" s="222" t="s">
        <v>266</v>
      </c>
      <c r="G176" s="223" t="s">
        <v>204</v>
      </c>
      <c r="H176" s="224">
        <v>38</v>
      </c>
      <c r="I176" s="225"/>
      <c r="J176" s="226">
        <f>ROUND(I176*H176,2)</f>
        <v>0</v>
      </c>
      <c r="K176" s="222" t="s">
        <v>131</v>
      </c>
      <c r="L176" s="45"/>
      <c r="M176" s="227" t="s">
        <v>1</v>
      </c>
      <c r="N176" s="228" t="s">
        <v>44</v>
      </c>
      <c r="O176" s="92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1" t="s">
        <v>125</v>
      </c>
      <c r="AT176" s="231" t="s">
        <v>127</v>
      </c>
      <c r="AU176" s="231" t="s">
        <v>88</v>
      </c>
      <c r="AY176" s="18" t="s">
        <v>126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86</v>
      </c>
      <c r="BK176" s="232">
        <f>ROUND(I176*H176,2)</f>
        <v>0</v>
      </c>
      <c r="BL176" s="18" t="s">
        <v>125</v>
      </c>
      <c r="BM176" s="231" t="s">
        <v>267</v>
      </c>
    </row>
    <row r="177" spans="1:51" s="15" customFormat="1" ht="12">
      <c r="A177" s="15"/>
      <c r="B177" s="272"/>
      <c r="C177" s="273"/>
      <c r="D177" s="233" t="s">
        <v>153</v>
      </c>
      <c r="E177" s="274" t="s">
        <v>1</v>
      </c>
      <c r="F177" s="275" t="s">
        <v>261</v>
      </c>
      <c r="G177" s="273"/>
      <c r="H177" s="274" t="s">
        <v>1</v>
      </c>
      <c r="I177" s="276"/>
      <c r="J177" s="273"/>
      <c r="K177" s="273"/>
      <c r="L177" s="277"/>
      <c r="M177" s="278"/>
      <c r="N177" s="279"/>
      <c r="O177" s="279"/>
      <c r="P177" s="279"/>
      <c r="Q177" s="279"/>
      <c r="R177" s="279"/>
      <c r="S177" s="279"/>
      <c r="T177" s="280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1" t="s">
        <v>153</v>
      </c>
      <c r="AU177" s="281" t="s">
        <v>88</v>
      </c>
      <c r="AV177" s="15" t="s">
        <v>86</v>
      </c>
      <c r="AW177" s="15" t="s">
        <v>35</v>
      </c>
      <c r="AX177" s="15" t="s">
        <v>79</v>
      </c>
      <c r="AY177" s="281" t="s">
        <v>126</v>
      </c>
    </row>
    <row r="178" spans="1:51" s="12" customFormat="1" ht="12">
      <c r="A178" s="12"/>
      <c r="B178" s="238"/>
      <c r="C178" s="239"/>
      <c r="D178" s="233" t="s">
        <v>153</v>
      </c>
      <c r="E178" s="240" t="s">
        <v>1</v>
      </c>
      <c r="F178" s="241" t="s">
        <v>262</v>
      </c>
      <c r="G178" s="239"/>
      <c r="H178" s="242">
        <v>19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48" t="s">
        <v>153</v>
      </c>
      <c r="AU178" s="248" t="s">
        <v>88</v>
      </c>
      <c r="AV178" s="12" t="s">
        <v>88</v>
      </c>
      <c r="AW178" s="12" t="s">
        <v>35</v>
      </c>
      <c r="AX178" s="12" t="s">
        <v>79</v>
      </c>
      <c r="AY178" s="248" t="s">
        <v>126</v>
      </c>
    </row>
    <row r="179" spans="1:51" s="12" customFormat="1" ht="12">
      <c r="A179" s="12"/>
      <c r="B179" s="238"/>
      <c r="C179" s="239"/>
      <c r="D179" s="233" t="s">
        <v>153</v>
      </c>
      <c r="E179" s="240" t="s">
        <v>1</v>
      </c>
      <c r="F179" s="241" t="s">
        <v>263</v>
      </c>
      <c r="G179" s="239"/>
      <c r="H179" s="242">
        <v>19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48" t="s">
        <v>153</v>
      </c>
      <c r="AU179" s="248" t="s">
        <v>88</v>
      </c>
      <c r="AV179" s="12" t="s">
        <v>88</v>
      </c>
      <c r="AW179" s="12" t="s">
        <v>35</v>
      </c>
      <c r="AX179" s="12" t="s">
        <v>79</v>
      </c>
      <c r="AY179" s="248" t="s">
        <v>126</v>
      </c>
    </row>
    <row r="180" spans="1:51" s="13" customFormat="1" ht="12">
      <c r="A180" s="13"/>
      <c r="B180" s="249"/>
      <c r="C180" s="250"/>
      <c r="D180" s="233" t="s">
        <v>153</v>
      </c>
      <c r="E180" s="251" t="s">
        <v>1</v>
      </c>
      <c r="F180" s="252" t="s">
        <v>155</v>
      </c>
      <c r="G180" s="250"/>
      <c r="H180" s="253">
        <v>38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153</v>
      </c>
      <c r="AU180" s="259" t="s">
        <v>88</v>
      </c>
      <c r="AV180" s="13" t="s">
        <v>125</v>
      </c>
      <c r="AW180" s="13" t="s">
        <v>35</v>
      </c>
      <c r="AX180" s="13" t="s">
        <v>86</v>
      </c>
      <c r="AY180" s="259" t="s">
        <v>126</v>
      </c>
    </row>
    <row r="181" spans="1:65" s="2" customFormat="1" ht="37.8" customHeight="1">
      <c r="A181" s="39"/>
      <c r="B181" s="40"/>
      <c r="C181" s="220" t="s">
        <v>268</v>
      </c>
      <c r="D181" s="220" t="s">
        <v>127</v>
      </c>
      <c r="E181" s="221" t="s">
        <v>269</v>
      </c>
      <c r="F181" s="222" t="s">
        <v>270</v>
      </c>
      <c r="G181" s="223" t="s">
        <v>227</v>
      </c>
      <c r="H181" s="224">
        <v>5</v>
      </c>
      <c r="I181" s="225"/>
      <c r="J181" s="226">
        <f>ROUND(I181*H181,2)</f>
        <v>0</v>
      </c>
      <c r="K181" s="222" t="s">
        <v>131</v>
      </c>
      <c r="L181" s="45"/>
      <c r="M181" s="227" t="s">
        <v>1</v>
      </c>
      <c r="N181" s="228" t="s">
        <v>44</v>
      </c>
      <c r="O181" s="92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1" t="s">
        <v>125</v>
      </c>
      <c r="AT181" s="231" t="s">
        <v>127</v>
      </c>
      <c r="AU181" s="231" t="s">
        <v>88</v>
      </c>
      <c r="AY181" s="18" t="s">
        <v>126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86</v>
      </c>
      <c r="BK181" s="232">
        <f>ROUND(I181*H181,2)</f>
        <v>0</v>
      </c>
      <c r="BL181" s="18" t="s">
        <v>125</v>
      </c>
      <c r="BM181" s="231" t="s">
        <v>271</v>
      </c>
    </row>
    <row r="182" spans="1:51" s="12" customFormat="1" ht="12">
      <c r="A182" s="12"/>
      <c r="B182" s="238"/>
      <c r="C182" s="239"/>
      <c r="D182" s="233" t="s">
        <v>153</v>
      </c>
      <c r="E182" s="240" t="s">
        <v>1</v>
      </c>
      <c r="F182" s="241" t="s">
        <v>272</v>
      </c>
      <c r="G182" s="239"/>
      <c r="H182" s="242">
        <v>5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48" t="s">
        <v>153</v>
      </c>
      <c r="AU182" s="248" t="s">
        <v>88</v>
      </c>
      <c r="AV182" s="12" t="s">
        <v>88</v>
      </c>
      <c r="AW182" s="12" t="s">
        <v>35</v>
      </c>
      <c r="AX182" s="12" t="s">
        <v>79</v>
      </c>
      <c r="AY182" s="248" t="s">
        <v>126</v>
      </c>
    </row>
    <row r="183" spans="1:51" s="13" customFormat="1" ht="12">
      <c r="A183" s="13"/>
      <c r="B183" s="249"/>
      <c r="C183" s="250"/>
      <c r="D183" s="233" t="s">
        <v>153</v>
      </c>
      <c r="E183" s="251" t="s">
        <v>1</v>
      </c>
      <c r="F183" s="252" t="s">
        <v>155</v>
      </c>
      <c r="G183" s="250"/>
      <c r="H183" s="253">
        <v>5</v>
      </c>
      <c r="I183" s="254"/>
      <c r="J183" s="250"/>
      <c r="K183" s="250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153</v>
      </c>
      <c r="AU183" s="259" t="s">
        <v>88</v>
      </c>
      <c r="AV183" s="13" t="s">
        <v>125</v>
      </c>
      <c r="AW183" s="13" t="s">
        <v>35</v>
      </c>
      <c r="AX183" s="13" t="s">
        <v>86</v>
      </c>
      <c r="AY183" s="259" t="s">
        <v>126</v>
      </c>
    </row>
    <row r="184" spans="1:65" s="2" customFormat="1" ht="37.8" customHeight="1">
      <c r="A184" s="39"/>
      <c r="B184" s="40"/>
      <c r="C184" s="220" t="s">
        <v>8</v>
      </c>
      <c r="D184" s="220" t="s">
        <v>127</v>
      </c>
      <c r="E184" s="221" t="s">
        <v>273</v>
      </c>
      <c r="F184" s="222" t="s">
        <v>274</v>
      </c>
      <c r="G184" s="223" t="s">
        <v>227</v>
      </c>
      <c r="H184" s="224">
        <v>86.55</v>
      </c>
      <c r="I184" s="225"/>
      <c r="J184" s="226">
        <f>ROUND(I184*H184,2)</f>
        <v>0</v>
      </c>
      <c r="K184" s="222" t="s">
        <v>131</v>
      </c>
      <c r="L184" s="45"/>
      <c r="M184" s="227" t="s">
        <v>1</v>
      </c>
      <c r="N184" s="228" t="s">
        <v>44</v>
      </c>
      <c r="O184" s="92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1" t="s">
        <v>125</v>
      </c>
      <c r="AT184" s="231" t="s">
        <v>127</v>
      </c>
      <c r="AU184" s="231" t="s">
        <v>88</v>
      </c>
      <c r="AY184" s="18" t="s">
        <v>126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86</v>
      </c>
      <c r="BK184" s="232">
        <f>ROUND(I184*H184,2)</f>
        <v>0</v>
      </c>
      <c r="BL184" s="18" t="s">
        <v>125</v>
      </c>
      <c r="BM184" s="231" t="s">
        <v>275</v>
      </c>
    </row>
    <row r="185" spans="1:51" s="12" customFormat="1" ht="12">
      <c r="A185" s="12"/>
      <c r="B185" s="238"/>
      <c r="C185" s="239"/>
      <c r="D185" s="233" t="s">
        <v>153</v>
      </c>
      <c r="E185" s="240" t="s">
        <v>1</v>
      </c>
      <c r="F185" s="241" t="s">
        <v>276</v>
      </c>
      <c r="G185" s="239"/>
      <c r="H185" s="242">
        <v>80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T185" s="248" t="s">
        <v>153</v>
      </c>
      <c r="AU185" s="248" t="s">
        <v>88</v>
      </c>
      <c r="AV185" s="12" t="s">
        <v>88</v>
      </c>
      <c r="AW185" s="12" t="s">
        <v>35</v>
      </c>
      <c r="AX185" s="12" t="s">
        <v>79</v>
      </c>
      <c r="AY185" s="248" t="s">
        <v>126</v>
      </c>
    </row>
    <row r="186" spans="1:51" s="12" customFormat="1" ht="12">
      <c r="A186" s="12"/>
      <c r="B186" s="238"/>
      <c r="C186" s="239"/>
      <c r="D186" s="233" t="s">
        <v>153</v>
      </c>
      <c r="E186" s="240" t="s">
        <v>1</v>
      </c>
      <c r="F186" s="241" t="s">
        <v>277</v>
      </c>
      <c r="G186" s="239"/>
      <c r="H186" s="242">
        <v>-5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48" t="s">
        <v>153</v>
      </c>
      <c r="AU186" s="248" t="s">
        <v>88</v>
      </c>
      <c r="AV186" s="12" t="s">
        <v>88</v>
      </c>
      <c r="AW186" s="12" t="s">
        <v>35</v>
      </c>
      <c r="AX186" s="12" t="s">
        <v>79</v>
      </c>
      <c r="AY186" s="248" t="s">
        <v>126</v>
      </c>
    </row>
    <row r="187" spans="1:51" s="16" customFormat="1" ht="12">
      <c r="A187" s="16"/>
      <c r="B187" s="282"/>
      <c r="C187" s="283"/>
      <c r="D187" s="233" t="s">
        <v>153</v>
      </c>
      <c r="E187" s="284" t="s">
        <v>1</v>
      </c>
      <c r="F187" s="285" t="s">
        <v>278</v>
      </c>
      <c r="G187" s="283"/>
      <c r="H187" s="286">
        <v>75</v>
      </c>
      <c r="I187" s="287"/>
      <c r="J187" s="283"/>
      <c r="K187" s="283"/>
      <c r="L187" s="288"/>
      <c r="M187" s="289"/>
      <c r="N187" s="290"/>
      <c r="O187" s="290"/>
      <c r="P187" s="290"/>
      <c r="Q187" s="290"/>
      <c r="R187" s="290"/>
      <c r="S187" s="290"/>
      <c r="T187" s="291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92" t="s">
        <v>153</v>
      </c>
      <c r="AU187" s="292" t="s">
        <v>88</v>
      </c>
      <c r="AV187" s="16" t="s">
        <v>140</v>
      </c>
      <c r="AW187" s="16" t="s">
        <v>35</v>
      </c>
      <c r="AX187" s="16" t="s">
        <v>79</v>
      </c>
      <c r="AY187" s="292" t="s">
        <v>126</v>
      </c>
    </row>
    <row r="188" spans="1:51" s="12" customFormat="1" ht="12">
      <c r="A188" s="12"/>
      <c r="B188" s="238"/>
      <c r="C188" s="239"/>
      <c r="D188" s="233" t="s">
        <v>153</v>
      </c>
      <c r="E188" s="240" t="s">
        <v>1</v>
      </c>
      <c r="F188" s="241" t="s">
        <v>279</v>
      </c>
      <c r="G188" s="239"/>
      <c r="H188" s="242">
        <v>11.55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T188" s="248" t="s">
        <v>153</v>
      </c>
      <c r="AU188" s="248" t="s">
        <v>88</v>
      </c>
      <c r="AV188" s="12" t="s">
        <v>88</v>
      </c>
      <c r="AW188" s="12" t="s">
        <v>35</v>
      </c>
      <c r="AX188" s="12" t="s">
        <v>79</v>
      </c>
      <c r="AY188" s="248" t="s">
        <v>126</v>
      </c>
    </row>
    <row r="189" spans="1:51" s="13" customFormat="1" ht="12">
      <c r="A189" s="13"/>
      <c r="B189" s="249"/>
      <c r="C189" s="250"/>
      <c r="D189" s="233" t="s">
        <v>153</v>
      </c>
      <c r="E189" s="251" t="s">
        <v>1</v>
      </c>
      <c r="F189" s="252" t="s">
        <v>155</v>
      </c>
      <c r="G189" s="250"/>
      <c r="H189" s="253">
        <v>86.55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153</v>
      </c>
      <c r="AU189" s="259" t="s">
        <v>88</v>
      </c>
      <c r="AV189" s="13" t="s">
        <v>125</v>
      </c>
      <c r="AW189" s="13" t="s">
        <v>35</v>
      </c>
      <c r="AX189" s="13" t="s">
        <v>86</v>
      </c>
      <c r="AY189" s="259" t="s">
        <v>126</v>
      </c>
    </row>
    <row r="190" spans="1:65" s="2" customFormat="1" ht="24.15" customHeight="1">
      <c r="A190" s="39"/>
      <c r="B190" s="40"/>
      <c r="C190" s="220" t="s">
        <v>280</v>
      </c>
      <c r="D190" s="220" t="s">
        <v>127</v>
      </c>
      <c r="E190" s="221" t="s">
        <v>281</v>
      </c>
      <c r="F190" s="222" t="s">
        <v>282</v>
      </c>
      <c r="G190" s="223" t="s">
        <v>227</v>
      </c>
      <c r="H190" s="224">
        <v>5</v>
      </c>
      <c r="I190" s="225"/>
      <c r="J190" s="226">
        <f>ROUND(I190*H190,2)</f>
        <v>0</v>
      </c>
      <c r="K190" s="222" t="s">
        <v>131</v>
      </c>
      <c r="L190" s="45"/>
      <c r="M190" s="227" t="s">
        <v>1</v>
      </c>
      <c r="N190" s="228" t="s">
        <v>44</v>
      </c>
      <c r="O190" s="92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1" t="s">
        <v>125</v>
      </c>
      <c r="AT190" s="231" t="s">
        <v>127</v>
      </c>
      <c r="AU190" s="231" t="s">
        <v>88</v>
      </c>
      <c r="AY190" s="18" t="s">
        <v>126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86</v>
      </c>
      <c r="BK190" s="232">
        <f>ROUND(I190*H190,2)</f>
        <v>0</v>
      </c>
      <c r="BL190" s="18" t="s">
        <v>125</v>
      </c>
      <c r="BM190" s="231" t="s">
        <v>283</v>
      </c>
    </row>
    <row r="191" spans="1:51" s="12" customFormat="1" ht="12">
      <c r="A191" s="12"/>
      <c r="B191" s="238"/>
      <c r="C191" s="239"/>
      <c r="D191" s="233" t="s">
        <v>153</v>
      </c>
      <c r="E191" s="240" t="s">
        <v>1</v>
      </c>
      <c r="F191" s="241" t="s">
        <v>284</v>
      </c>
      <c r="G191" s="239"/>
      <c r="H191" s="242">
        <v>5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48" t="s">
        <v>153</v>
      </c>
      <c r="AU191" s="248" t="s">
        <v>88</v>
      </c>
      <c r="AV191" s="12" t="s">
        <v>88</v>
      </c>
      <c r="AW191" s="12" t="s">
        <v>35</v>
      </c>
      <c r="AX191" s="12" t="s">
        <v>79</v>
      </c>
      <c r="AY191" s="248" t="s">
        <v>126</v>
      </c>
    </row>
    <row r="192" spans="1:51" s="13" customFormat="1" ht="12">
      <c r="A192" s="13"/>
      <c r="B192" s="249"/>
      <c r="C192" s="250"/>
      <c r="D192" s="233" t="s">
        <v>153</v>
      </c>
      <c r="E192" s="251" t="s">
        <v>1</v>
      </c>
      <c r="F192" s="252" t="s">
        <v>155</v>
      </c>
      <c r="G192" s="250"/>
      <c r="H192" s="253">
        <v>5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153</v>
      </c>
      <c r="AU192" s="259" t="s">
        <v>88</v>
      </c>
      <c r="AV192" s="13" t="s">
        <v>125</v>
      </c>
      <c r="AW192" s="13" t="s">
        <v>35</v>
      </c>
      <c r="AX192" s="13" t="s">
        <v>86</v>
      </c>
      <c r="AY192" s="259" t="s">
        <v>126</v>
      </c>
    </row>
    <row r="193" spans="1:65" s="2" customFormat="1" ht="33" customHeight="1">
      <c r="A193" s="39"/>
      <c r="B193" s="40"/>
      <c r="C193" s="220" t="s">
        <v>285</v>
      </c>
      <c r="D193" s="220" t="s">
        <v>127</v>
      </c>
      <c r="E193" s="221" t="s">
        <v>286</v>
      </c>
      <c r="F193" s="222" t="s">
        <v>287</v>
      </c>
      <c r="G193" s="223" t="s">
        <v>288</v>
      </c>
      <c r="H193" s="224">
        <v>155.79</v>
      </c>
      <c r="I193" s="225"/>
      <c r="J193" s="226">
        <f>ROUND(I193*H193,2)</f>
        <v>0</v>
      </c>
      <c r="K193" s="222" t="s">
        <v>131</v>
      </c>
      <c r="L193" s="45"/>
      <c r="M193" s="227" t="s">
        <v>1</v>
      </c>
      <c r="N193" s="228" t="s">
        <v>44</v>
      </c>
      <c r="O193" s="92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125</v>
      </c>
      <c r="AT193" s="231" t="s">
        <v>127</v>
      </c>
      <c r="AU193" s="231" t="s">
        <v>88</v>
      </c>
      <c r="AY193" s="18" t="s">
        <v>126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86</v>
      </c>
      <c r="BK193" s="232">
        <f>ROUND(I193*H193,2)</f>
        <v>0</v>
      </c>
      <c r="BL193" s="18" t="s">
        <v>125</v>
      </c>
      <c r="BM193" s="231" t="s">
        <v>289</v>
      </c>
    </row>
    <row r="194" spans="1:51" s="12" customFormat="1" ht="12">
      <c r="A194" s="12"/>
      <c r="B194" s="238"/>
      <c r="C194" s="239"/>
      <c r="D194" s="233" t="s">
        <v>153</v>
      </c>
      <c r="E194" s="240" t="s">
        <v>1</v>
      </c>
      <c r="F194" s="241" t="s">
        <v>290</v>
      </c>
      <c r="G194" s="239"/>
      <c r="H194" s="242">
        <v>135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248" t="s">
        <v>153</v>
      </c>
      <c r="AU194" s="248" t="s">
        <v>88</v>
      </c>
      <c r="AV194" s="12" t="s">
        <v>88</v>
      </c>
      <c r="AW194" s="12" t="s">
        <v>35</v>
      </c>
      <c r="AX194" s="12" t="s">
        <v>79</v>
      </c>
      <c r="AY194" s="248" t="s">
        <v>126</v>
      </c>
    </row>
    <row r="195" spans="1:51" s="12" customFormat="1" ht="12">
      <c r="A195" s="12"/>
      <c r="B195" s="238"/>
      <c r="C195" s="239"/>
      <c r="D195" s="233" t="s">
        <v>153</v>
      </c>
      <c r="E195" s="240" t="s">
        <v>1</v>
      </c>
      <c r="F195" s="241" t="s">
        <v>291</v>
      </c>
      <c r="G195" s="239"/>
      <c r="H195" s="242">
        <v>20.79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T195" s="248" t="s">
        <v>153</v>
      </c>
      <c r="AU195" s="248" t="s">
        <v>88</v>
      </c>
      <c r="AV195" s="12" t="s">
        <v>88</v>
      </c>
      <c r="AW195" s="12" t="s">
        <v>35</v>
      </c>
      <c r="AX195" s="12" t="s">
        <v>79</v>
      </c>
      <c r="AY195" s="248" t="s">
        <v>126</v>
      </c>
    </row>
    <row r="196" spans="1:51" s="13" customFormat="1" ht="12">
      <c r="A196" s="13"/>
      <c r="B196" s="249"/>
      <c r="C196" s="250"/>
      <c r="D196" s="233" t="s">
        <v>153</v>
      </c>
      <c r="E196" s="251" t="s">
        <v>1</v>
      </c>
      <c r="F196" s="252" t="s">
        <v>155</v>
      </c>
      <c r="G196" s="250"/>
      <c r="H196" s="253">
        <v>155.79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153</v>
      </c>
      <c r="AU196" s="259" t="s">
        <v>88</v>
      </c>
      <c r="AV196" s="13" t="s">
        <v>125</v>
      </c>
      <c r="AW196" s="13" t="s">
        <v>35</v>
      </c>
      <c r="AX196" s="13" t="s">
        <v>86</v>
      </c>
      <c r="AY196" s="259" t="s">
        <v>126</v>
      </c>
    </row>
    <row r="197" spans="1:65" s="2" customFormat="1" ht="16.5" customHeight="1">
      <c r="A197" s="39"/>
      <c r="B197" s="40"/>
      <c r="C197" s="220" t="s">
        <v>292</v>
      </c>
      <c r="D197" s="220" t="s">
        <v>127</v>
      </c>
      <c r="E197" s="221" t="s">
        <v>293</v>
      </c>
      <c r="F197" s="222" t="s">
        <v>294</v>
      </c>
      <c r="G197" s="223" t="s">
        <v>227</v>
      </c>
      <c r="H197" s="224">
        <v>86.55</v>
      </c>
      <c r="I197" s="225"/>
      <c r="J197" s="226">
        <f>ROUND(I197*H197,2)</f>
        <v>0</v>
      </c>
      <c r="K197" s="222" t="s">
        <v>131</v>
      </c>
      <c r="L197" s="45"/>
      <c r="M197" s="227" t="s">
        <v>1</v>
      </c>
      <c r="N197" s="228" t="s">
        <v>44</v>
      </c>
      <c r="O197" s="92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1" t="s">
        <v>125</v>
      </c>
      <c r="AT197" s="231" t="s">
        <v>127</v>
      </c>
      <c r="AU197" s="231" t="s">
        <v>88</v>
      </c>
      <c r="AY197" s="18" t="s">
        <v>126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86</v>
      </c>
      <c r="BK197" s="232">
        <f>ROUND(I197*H197,2)</f>
        <v>0</v>
      </c>
      <c r="BL197" s="18" t="s">
        <v>125</v>
      </c>
      <c r="BM197" s="231" t="s">
        <v>295</v>
      </c>
    </row>
    <row r="198" spans="1:51" s="12" customFormat="1" ht="12">
      <c r="A198" s="12"/>
      <c r="B198" s="238"/>
      <c r="C198" s="239"/>
      <c r="D198" s="233" t="s">
        <v>153</v>
      </c>
      <c r="E198" s="240" t="s">
        <v>1</v>
      </c>
      <c r="F198" s="241" t="s">
        <v>296</v>
      </c>
      <c r="G198" s="239"/>
      <c r="H198" s="242">
        <v>75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T198" s="248" t="s">
        <v>153</v>
      </c>
      <c r="AU198" s="248" t="s">
        <v>88</v>
      </c>
      <c r="AV198" s="12" t="s">
        <v>88</v>
      </c>
      <c r="AW198" s="12" t="s">
        <v>35</v>
      </c>
      <c r="AX198" s="12" t="s">
        <v>79</v>
      </c>
      <c r="AY198" s="248" t="s">
        <v>126</v>
      </c>
    </row>
    <row r="199" spans="1:51" s="12" customFormat="1" ht="12">
      <c r="A199" s="12"/>
      <c r="B199" s="238"/>
      <c r="C199" s="239"/>
      <c r="D199" s="233" t="s">
        <v>153</v>
      </c>
      <c r="E199" s="240" t="s">
        <v>1</v>
      </c>
      <c r="F199" s="241" t="s">
        <v>297</v>
      </c>
      <c r="G199" s="239"/>
      <c r="H199" s="242">
        <v>11.55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248" t="s">
        <v>153</v>
      </c>
      <c r="AU199" s="248" t="s">
        <v>88</v>
      </c>
      <c r="AV199" s="12" t="s">
        <v>88</v>
      </c>
      <c r="AW199" s="12" t="s">
        <v>35</v>
      </c>
      <c r="AX199" s="12" t="s">
        <v>79</v>
      </c>
      <c r="AY199" s="248" t="s">
        <v>126</v>
      </c>
    </row>
    <row r="200" spans="1:51" s="13" customFormat="1" ht="12">
      <c r="A200" s="13"/>
      <c r="B200" s="249"/>
      <c r="C200" s="250"/>
      <c r="D200" s="233" t="s">
        <v>153</v>
      </c>
      <c r="E200" s="251" t="s">
        <v>1</v>
      </c>
      <c r="F200" s="252" t="s">
        <v>155</v>
      </c>
      <c r="G200" s="250"/>
      <c r="H200" s="253">
        <v>86.55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153</v>
      </c>
      <c r="AU200" s="259" t="s">
        <v>88</v>
      </c>
      <c r="AV200" s="13" t="s">
        <v>125</v>
      </c>
      <c r="AW200" s="13" t="s">
        <v>35</v>
      </c>
      <c r="AX200" s="13" t="s">
        <v>86</v>
      </c>
      <c r="AY200" s="259" t="s">
        <v>126</v>
      </c>
    </row>
    <row r="201" spans="1:65" s="2" customFormat="1" ht="24.15" customHeight="1">
      <c r="A201" s="39"/>
      <c r="B201" s="40"/>
      <c r="C201" s="220" t="s">
        <v>298</v>
      </c>
      <c r="D201" s="220" t="s">
        <v>127</v>
      </c>
      <c r="E201" s="221" t="s">
        <v>299</v>
      </c>
      <c r="F201" s="222" t="s">
        <v>300</v>
      </c>
      <c r="G201" s="223" t="s">
        <v>227</v>
      </c>
      <c r="H201" s="224">
        <v>125.05</v>
      </c>
      <c r="I201" s="225"/>
      <c r="J201" s="226">
        <f>ROUND(I201*H201,2)</f>
        <v>0</v>
      </c>
      <c r="K201" s="222" t="s">
        <v>131</v>
      </c>
      <c r="L201" s="45"/>
      <c r="M201" s="227" t="s">
        <v>1</v>
      </c>
      <c r="N201" s="228" t="s">
        <v>44</v>
      </c>
      <c r="O201" s="92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1" t="s">
        <v>125</v>
      </c>
      <c r="AT201" s="231" t="s">
        <v>127</v>
      </c>
      <c r="AU201" s="231" t="s">
        <v>88</v>
      </c>
      <c r="AY201" s="18" t="s">
        <v>126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86</v>
      </c>
      <c r="BK201" s="232">
        <f>ROUND(I201*H201,2)</f>
        <v>0</v>
      </c>
      <c r="BL201" s="18" t="s">
        <v>125</v>
      </c>
      <c r="BM201" s="231" t="s">
        <v>301</v>
      </c>
    </row>
    <row r="202" spans="1:51" s="12" customFormat="1" ht="12">
      <c r="A202" s="12"/>
      <c r="B202" s="238"/>
      <c r="C202" s="239"/>
      <c r="D202" s="233" t="s">
        <v>153</v>
      </c>
      <c r="E202" s="240" t="s">
        <v>1</v>
      </c>
      <c r="F202" s="241" t="s">
        <v>242</v>
      </c>
      <c r="G202" s="239"/>
      <c r="H202" s="242">
        <v>12.6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48" t="s">
        <v>153</v>
      </c>
      <c r="AU202" s="248" t="s">
        <v>88</v>
      </c>
      <c r="AV202" s="12" t="s">
        <v>88</v>
      </c>
      <c r="AW202" s="12" t="s">
        <v>35</v>
      </c>
      <c r="AX202" s="12" t="s">
        <v>79</v>
      </c>
      <c r="AY202" s="248" t="s">
        <v>126</v>
      </c>
    </row>
    <row r="203" spans="1:51" s="12" customFormat="1" ht="12">
      <c r="A203" s="12"/>
      <c r="B203" s="238"/>
      <c r="C203" s="239"/>
      <c r="D203" s="233" t="s">
        <v>153</v>
      </c>
      <c r="E203" s="240" t="s">
        <v>1</v>
      </c>
      <c r="F203" s="241" t="s">
        <v>243</v>
      </c>
      <c r="G203" s="239"/>
      <c r="H203" s="242">
        <v>15.6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48" t="s">
        <v>153</v>
      </c>
      <c r="AU203" s="248" t="s">
        <v>88</v>
      </c>
      <c r="AV203" s="12" t="s">
        <v>88</v>
      </c>
      <c r="AW203" s="12" t="s">
        <v>35</v>
      </c>
      <c r="AX203" s="12" t="s">
        <v>79</v>
      </c>
      <c r="AY203" s="248" t="s">
        <v>126</v>
      </c>
    </row>
    <row r="204" spans="1:51" s="12" customFormat="1" ht="12">
      <c r="A204" s="12"/>
      <c r="B204" s="238"/>
      <c r="C204" s="239"/>
      <c r="D204" s="233" t="s">
        <v>153</v>
      </c>
      <c r="E204" s="240" t="s">
        <v>1</v>
      </c>
      <c r="F204" s="241" t="s">
        <v>244</v>
      </c>
      <c r="G204" s="239"/>
      <c r="H204" s="242">
        <v>11.4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T204" s="248" t="s">
        <v>153</v>
      </c>
      <c r="AU204" s="248" t="s">
        <v>88</v>
      </c>
      <c r="AV204" s="12" t="s">
        <v>88</v>
      </c>
      <c r="AW204" s="12" t="s">
        <v>35</v>
      </c>
      <c r="AX204" s="12" t="s">
        <v>79</v>
      </c>
      <c r="AY204" s="248" t="s">
        <v>126</v>
      </c>
    </row>
    <row r="205" spans="1:51" s="16" customFormat="1" ht="12">
      <c r="A205" s="16"/>
      <c r="B205" s="282"/>
      <c r="C205" s="283"/>
      <c r="D205" s="233" t="s">
        <v>153</v>
      </c>
      <c r="E205" s="284" t="s">
        <v>1</v>
      </c>
      <c r="F205" s="285" t="s">
        <v>278</v>
      </c>
      <c r="G205" s="283"/>
      <c r="H205" s="286">
        <v>39.6</v>
      </c>
      <c r="I205" s="287"/>
      <c r="J205" s="283"/>
      <c r="K205" s="283"/>
      <c r="L205" s="288"/>
      <c r="M205" s="289"/>
      <c r="N205" s="290"/>
      <c r="O205" s="290"/>
      <c r="P205" s="290"/>
      <c r="Q205" s="290"/>
      <c r="R205" s="290"/>
      <c r="S205" s="290"/>
      <c r="T205" s="291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92" t="s">
        <v>153</v>
      </c>
      <c r="AU205" s="292" t="s">
        <v>88</v>
      </c>
      <c r="AV205" s="16" t="s">
        <v>140</v>
      </c>
      <c r="AW205" s="16" t="s">
        <v>35</v>
      </c>
      <c r="AX205" s="16" t="s">
        <v>79</v>
      </c>
      <c r="AY205" s="292" t="s">
        <v>126</v>
      </c>
    </row>
    <row r="206" spans="1:51" s="12" customFormat="1" ht="12">
      <c r="A206" s="12"/>
      <c r="B206" s="238"/>
      <c r="C206" s="239"/>
      <c r="D206" s="233" t="s">
        <v>153</v>
      </c>
      <c r="E206" s="240" t="s">
        <v>1</v>
      </c>
      <c r="F206" s="241" t="s">
        <v>302</v>
      </c>
      <c r="G206" s="239"/>
      <c r="H206" s="242">
        <v>-3.3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T206" s="248" t="s">
        <v>153</v>
      </c>
      <c r="AU206" s="248" t="s">
        <v>88</v>
      </c>
      <c r="AV206" s="12" t="s">
        <v>88</v>
      </c>
      <c r="AW206" s="12" t="s">
        <v>35</v>
      </c>
      <c r="AX206" s="12" t="s">
        <v>79</v>
      </c>
      <c r="AY206" s="248" t="s">
        <v>126</v>
      </c>
    </row>
    <row r="207" spans="1:51" s="12" customFormat="1" ht="12">
      <c r="A207" s="12"/>
      <c r="B207" s="238"/>
      <c r="C207" s="239"/>
      <c r="D207" s="233" t="s">
        <v>153</v>
      </c>
      <c r="E207" s="240" t="s">
        <v>1</v>
      </c>
      <c r="F207" s="241" t="s">
        <v>303</v>
      </c>
      <c r="G207" s="239"/>
      <c r="H207" s="242">
        <v>-8.25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48" t="s">
        <v>153</v>
      </c>
      <c r="AU207" s="248" t="s">
        <v>88</v>
      </c>
      <c r="AV207" s="12" t="s">
        <v>88</v>
      </c>
      <c r="AW207" s="12" t="s">
        <v>35</v>
      </c>
      <c r="AX207" s="12" t="s">
        <v>79</v>
      </c>
      <c r="AY207" s="248" t="s">
        <v>126</v>
      </c>
    </row>
    <row r="208" spans="1:51" s="16" customFormat="1" ht="12">
      <c r="A208" s="16"/>
      <c r="B208" s="282"/>
      <c r="C208" s="283"/>
      <c r="D208" s="233" t="s">
        <v>153</v>
      </c>
      <c r="E208" s="284" t="s">
        <v>1</v>
      </c>
      <c r="F208" s="285" t="s">
        <v>278</v>
      </c>
      <c r="G208" s="283"/>
      <c r="H208" s="286">
        <v>-11.55</v>
      </c>
      <c r="I208" s="287"/>
      <c r="J208" s="283"/>
      <c r="K208" s="283"/>
      <c r="L208" s="288"/>
      <c r="M208" s="289"/>
      <c r="N208" s="290"/>
      <c r="O208" s="290"/>
      <c r="P208" s="290"/>
      <c r="Q208" s="290"/>
      <c r="R208" s="290"/>
      <c r="S208" s="290"/>
      <c r="T208" s="291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292" t="s">
        <v>153</v>
      </c>
      <c r="AU208" s="292" t="s">
        <v>88</v>
      </c>
      <c r="AV208" s="16" t="s">
        <v>140</v>
      </c>
      <c r="AW208" s="16" t="s">
        <v>35</v>
      </c>
      <c r="AX208" s="16" t="s">
        <v>79</v>
      </c>
      <c r="AY208" s="292" t="s">
        <v>126</v>
      </c>
    </row>
    <row r="209" spans="1:51" s="12" customFormat="1" ht="12">
      <c r="A209" s="12"/>
      <c r="B209" s="238"/>
      <c r="C209" s="239"/>
      <c r="D209" s="233" t="s">
        <v>153</v>
      </c>
      <c r="E209" s="240" t="s">
        <v>1</v>
      </c>
      <c r="F209" s="241" t="s">
        <v>304</v>
      </c>
      <c r="G209" s="239"/>
      <c r="H209" s="242">
        <v>72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T209" s="248" t="s">
        <v>153</v>
      </c>
      <c r="AU209" s="248" t="s">
        <v>88</v>
      </c>
      <c r="AV209" s="12" t="s">
        <v>88</v>
      </c>
      <c r="AW209" s="12" t="s">
        <v>35</v>
      </c>
      <c r="AX209" s="12" t="s">
        <v>79</v>
      </c>
      <c r="AY209" s="248" t="s">
        <v>126</v>
      </c>
    </row>
    <row r="210" spans="1:51" s="12" customFormat="1" ht="12">
      <c r="A210" s="12"/>
      <c r="B210" s="238"/>
      <c r="C210" s="239"/>
      <c r="D210" s="233" t="s">
        <v>153</v>
      </c>
      <c r="E210" s="240" t="s">
        <v>1</v>
      </c>
      <c r="F210" s="241" t="s">
        <v>305</v>
      </c>
      <c r="G210" s="239"/>
      <c r="H210" s="242">
        <v>20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T210" s="248" t="s">
        <v>153</v>
      </c>
      <c r="AU210" s="248" t="s">
        <v>88</v>
      </c>
      <c r="AV210" s="12" t="s">
        <v>88</v>
      </c>
      <c r="AW210" s="12" t="s">
        <v>35</v>
      </c>
      <c r="AX210" s="12" t="s">
        <v>79</v>
      </c>
      <c r="AY210" s="248" t="s">
        <v>126</v>
      </c>
    </row>
    <row r="211" spans="1:51" s="12" customFormat="1" ht="12">
      <c r="A211" s="12"/>
      <c r="B211" s="238"/>
      <c r="C211" s="239"/>
      <c r="D211" s="233" t="s">
        <v>153</v>
      </c>
      <c r="E211" s="240" t="s">
        <v>1</v>
      </c>
      <c r="F211" s="241" t="s">
        <v>306</v>
      </c>
      <c r="G211" s="239"/>
      <c r="H211" s="242">
        <v>5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T211" s="248" t="s">
        <v>153</v>
      </c>
      <c r="AU211" s="248" t="s">
        <v>88</v>
      </c>
      <c r="AV211" s="12" t="s">
        <v>88</v>
      </c>
      <c r="AW211" s="12" t="s">
        <v>35</v>
      </c>
      <c r="AX211" s="12" t="s">
        <v>79</v>
      </c>
      <c r="AY211" s="248" t="s">
        <v>126</v>
      </c>
    </row>
    <row r="212" spans="1:51" s="13" customFormat="1" ht="12">
      <c r="A212" s="13"/>
      <c r="B212" s="249"/>
      <c r="C212" s="250"/>
      <c r="D212" s="233" t="s">
        <v>153</v>
      </c>
      <c r="E212" s="251" t="s">
        <v>1</v>
      </c>
      <c r="F212" s="252" t="s">
        <v>155</v>
      </c>
      <c r="G212" s="250"/>
      <c r="H212" s="253">
        <v>125.05000000000001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153</v>
      </c>
      <c r="AU212" s="259" t="s">
        <v>88</v>
      </c>
      <c r="AV212" s="13" t="s">
        <v>125</v>
      </c>
      <c r="AW212" s="13" t="s">
        <v>35</v>
      </c>
      <c r="AX212" s="13" t="s">
        <v>86</v>
      </c>
      <c r="AY212" s="259" t="s">
        <v>126</v>
      </c>
    </row>
    <row r="213" spans="1:65" s="2" customFormat="1" ht="16.5" customHeight="1">
      <c r="A213" s="39"/>
      <c r="B213" s="40"/>
      <c r="C213" s="293" t="s">
        <v>307</v>
      </c>
      <c r="D213" s="293" t="s">
        <v>308</v>
      </c>
      <c r="E213" s="294" t="s">
        <v>309</v>
      </c>
      <c r="F213" s="295" t="s">
        <v>310</v>
      </c>
      <c r="G213" s="296" t="s">
        <v>288</v>
      </c>
      <c r="H213" s="297">
        <v>144</v>
      </c>
      <c r="I213" s="298"/>
      <c r="J213" s="299">
        <f>ROUND(I213*H213,2)</f>
        <v>0</v>
      </c>
      <c r="K213" s="295" t="s">
        <v>131</v>
      </c>
      <c r="L213" s="300"/>
      <c r="M213" s="301" t="s">
        <v>1</v>
      </c>
      <c r="N213" s="302" t="s">
        <v>44</v>
      </c>
      <c r="O213" s="92"/>
      <c r="P213" s="229">
        <f>O213*H213</f>
        <v>0</v>
      </c>
      <c r="Q213" s="229">
        <v>1</v>
      </c>
      <c r="R213" s="229">
        <f>Q213*H213</f>
        <v>144</v>
      </c>
      <c r="S213" s="229">
        <v>0</v>
      </c>
      <c r="T213" s="23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1" t="s">
        <v>166</v>
      </c>
      <c r="AT213" s="231" t="s">
        <v>308</v>
      </c>
      <c r="AU213" s="231" t="s">
        <v>88</v>
      </c>
      <c r="AY213" s="18" t="s">
        <v>126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86</v>
      </c>
      <c r="BK213" s="232">
        <f>ROUND(I213*H213,2)</f>
        <v>0</v>
      </c>
      <c r="BL213" s="18" t="s">
        <v>125</v>
      </c>
      <c r="BM213" s="231" t="s">
        <v>311</v>
      </c>
    </row>
    <row r="214" spans="1:51" s="12" customFormat="1" ht="12">
      <c r="A214" s="12"/>
      <c r="B214" s="238"/>
      <c r="C214" s="239"/>
      <c r="D214" s="233" t="s">
        <v>153</v>
      </c>
      <c r="E214" s="240" t="s">
        <v>1</v>
      </c>
      <c r="F214" s="241" t="s">
        <v>312</v>
      </c>
      <c r="G214" s="239"/>
      <c r="H214" s="242">
        <v>144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T214" s="248" t="s">
        <v>153</v>
      </c>
      <c r="AU214" s="248" t="s">
        <v>88</v>
      </c>
      <c r="AV214" s="12" t="s">
        <v>88</v>
      </c>
      <c r="AW214" s="12" t="s">
        <v>35</v>
      </c>
      <c r="AX214" s="12" t="s">
        <v>79</v>
      </c>
      <c r="AY214" s="248" t="s">
        <v>126</v>
      </c>
    </row>
    <row r="215" spans="1:51" s="13" customFormat="1" ht="12">
      <c r="A215" s="13"/>
      <c r="B215" s="249"/>
      <c r="C215" s="250"/>
      <c r="D215" s="233" t="s">
        <v>153</v>
      </c>
      <c r="E215" s="251" t="s">
        <v>1</v>
      </c>
      <c r="F215" s="252" t="s">
        <v>155</v>
      </c>
      <c r="G215" s="250"/>
      <c r="H215" s="253">
        <v>144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9" t="s">
        <v>153</v>
      </c>
      <c r="AU215" s="259" t="s">
        <v>88</v>
      </c>
      <c r="AV215" s="13" t="s">
        <v>125</v>
      </c>
      <c r="AW215" s="13" t="s">
        <v>35</v>
      </c>
      <c r="AX215" s="13" t="s">
        <v>86</v>
      </c>
      <c r="AY215" s="259" t="s">
        <v>126</v>
      </c>
    </row>
    <row r="216" spans="1:65" s="2" customFormat="1" ht="24.15" customHeight="1">
      <c r="A216" s="39"/>
      <c r="B216" s="40"/>
      <c r="C216" s="220" t="s">
        <v>7</v>
      </c>
      <c r="D216" s="220" t="s">
        <v>127</v>
      </c>
      <c r="E216" s="221" t="s">
        <v>313</v>
      </c>
      <c r="F216" s="222" t="s">
        <v>314</v>
      </c>
      <c r="G216" s="223" t="s">
        <v>210</v>
      </c>
      <c r="H216" s="224">
        <v>208</v>
      </c>
      <c r="I216" s="225"/>
      <c r="J216" s="226">
        <f>ROUND(I216*H216,2)</f>
        <v>0</v>
      </c>
      <c r="K216" s="222" t="s">
        <v>131</v>
      </c>
      <c r="L216" s="45"/>
      <c r="M216" s="227" t="s">
        <v>1</v>
      </c>
      <c r="N216" s="228" t="s">
        <v>44</v>
      </c>
      <c r="O216" s="92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1" t="s">
        <v>125</v>
      </c>
      <c r="AT216" s="231" t="s">
        <v>127</v>
      </c>
      <c r="AU216" s="231" t="s">
        <v>88</v>
      </c>
      <c r="AY216" s="18" t="s">
        <v>126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86</v>
      </c>
      <c r="BK216" s="232">
        <f>ROUND(I216*H216,2)</f>
        <v>0</v>
      </c>
      <c r="BL216" s="18" t="s">
        <v>125</v>
      </c>
      <c r="BM216" s="231" t="s">
        <v>315</v>
      </c>
    </row>
    <row r="217" spans="1:51" s="12" customFormat="1" ht="12">
      <c r="A217" s="12"/>
      <c r="B217" s="238"/>
      <c r="C217" s="239"/>
      <c r="D217" s="233" t="s">
        <v>153</v>
      </c>
      <c r="E217" s="240" t="s">
        <v>1</v>
      </c>
      <c r="F217" s="241" t="s">
        <v>316</v>
      </c>
      <c r="G217" s="239"/>
      <c r="H217" s="242">
        <v>208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248" t="s">
        <v>153</v>
      </c>
      <c r="AU217" s="248" t="s">
        <v>88</v>
      </c>
      <c r="AV217" s="12" t="s">
        <v>88</v>
      </c>
      <c r="AW217" s="12" t="s">
        <v>35</v>
      </c>
      <c r="AX217" s="12" t="s">
        <v>79</v>
      </c>
      <c r="AY217" s="248" t="s">
        <v>126</v>
      </c>
    </row>
    <row r="218" spans="1:51" s="13" customFormat="1" ht="12">
      <c r="A218" s="13"/>
      <c r="B218" s="249"/>
      <c r="C218" s="250"/>
      <c r="D218" s="233" t="s">
        <v>153</v>
      </c>
      <c r="E218" s="251" t="s">
        <v>1</v>
      </c>
      <c r="F218" s="252" t="s">
        <v>155</v>
      </c>
      <c r="G218" s="250"/>
      <c r="H218" s="253">
        <v>208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153</v>
      </c>
      <c r="AU218" s="259" t="s">
        <v>88</v>
      </c>
      <c r="AV218" s="13" t="s">
        <v>125</v>
      </c>
      <c r="AW218" s="13" t="s">
        <v>35</v>
      </c>
      <c r="AX218" s="13" t="s">
        <v>86</v>
      </c>
      <c r="AY218" s="259" t="s">
        <v>126</v>
      </c>
    </row>
    <row r="219" spans="1:65" s="2" customFormat="1" ht="33" customHeight="1">
      <c r="A219" s="39"/>
      <c r="B219" s="40"/>
      <c r="C219" s="220" t="s">
        <v>317</v>
      </c>
      <c r="D219" s="220" t="s">
        <v>127</v>
      </c>
      <c r="E219" s="221" t="s">
        <v>318</v>
      </c>
      <c r="F219" s="222" t="s">
        <v>319</v>
      </c>
      <c r="G219" s="223" t="s">
        <v>210</v>
      </c>
      <c r="H219" s="224">
        <v>110</v>
      </c>
      <c r="I219" s="225"/>
      <c r="J219" s="226">
        <f>ROUND(I219*H219,2)</f>
        <v>0</v>
      </c>
      <c r="K219" s="222" t="s">
        <v>131</v>
      </c>
      <c r="L219" s="45"/>
      <c r="M219" s="227" t="s">
        <v>1</v>
      </c>
      <c r="N219" s="228" t="s">
        <v>44</v>
      </c>
      <c r="O219" s="92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1" t="s">
        <v>125</v>
      </c>
      <c r="AT219" s="231" t="s">
        <v>127</v>
      </c>
      <c r="AU219" s="231" t="s">
        <v>88</v>
      </c>
      <c r="AY219" s="18" t="s">
        <v>126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86</v>
      </c>
      <c r="BK219" s="232">
        <f>ROUND(I219*H219,2)</f>
        <v>0</v>
      </c>
      <c r="BL219" s="18" t="s">
        <v>125</v>
      </c>
      <c r="BM219" s="231" t="s">
        <v>320</v>
      </c>
    </row>
    <row r="220" spans="1:51" s="15" customFormat="1" ht="12">
      <c r="A220" s="15"/>
      <c r="B220" s="272"/>
      <c r="C220" s="273"/>
      <c r="D220" s="233" t="s">
        <v>153</v>
      </c>
      <c r="E220" s="274" t="s">
        <v>1</v>
      </c>
      <c r="F220" s="275" t="s">
        <v>321</v>
      </c>
      <c r="G220" s="273"/>
      <c r="H220" s="274" t="s">
        <v>1</v>
      </c>
      <c r="I220" s="276"/>
      <c r="J220" s="273"/>
      <c r="K220" s="273"/>
      <c r="L220" s="277"/>
      <c r="M220" s="278"/>
      <c r="N220" s="279"/>
      <c r="O220" s="279"/>
      <c r="P220" s="279"/>
      <c r="Q220" s="279"/>
      <c r="R220" s="279"/>
      <c r="S220" s="279"/>
      <c r="T220" s="280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81" t="s">
        <v>153</v>
      </c>
      <c r="AU220" s="281" t="s">
        <v>88</v>
      </c>
      <c r="AV220" s="15" t="s">
        <v>86</v>
      </c>
      <c r="AW220" s="15" t="s">
        <v>35</v>
      </c>
      <c r="AX220" s="15" t="s">
        <v>79</v>
      </c>
      <c r="AY220" s="281" t="s">
        <v>126</v>
      </c>
    </row>
    <row r="221" spans="1:51" s="12" customFormat="1" ht="12">
      <c r="A221" s="12"/>
      <c r="B221" s="238"/>
      <c r="C221" s="239"/>
      <c r="D221" s="233" t="s">
        <v>153</v>
      </c>
      <c r="E221" s="240" t="s">
        <v>1</v>
      </c>
      <c r="F221" s="241" t="s">
        <v>322</v>
      </c>
      <c r="G221" s="239"/>
      <c r="H221" s="242">
        <v>110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48" t="s">
        <v>153</v>
      </c>
      <c r="AU221" s="248" t="s">
        <v>88</v>
      </c>
      <c r="AV221" s="12" t="s">
        <v>88</v>
      </c>
      <c r="AW221" s="12" t="s">
        <v>35</v>
      </c>
      <c r="AX221" s="12" t="s">
        <v>79</v>
      </c>
      <c r="AY221" s="248" t="s">
        <v>126</v>
      </c>
    </row>
    <row r="222" spans="1:51" s="13" customFormat="1" ht="12">
      <c r="A222" s="13"/>
      <c r="B222" s="249"/>
      <c r="C222" s="250"/>
      <c r="D222" s="233" t="s">
        <v>153</v>
      </c>
      <c r="E222" s="251" t="s">
        <v>1</v>
      </c>
      <c r="F222" s="252" t="s">
        <v>155</v>
      </c>
      <c r="G222" s="250"/>
      <c r="H222" s="253">
        <v>110</v>
      </c>
      <c r="I222" s="254"/>
      <c r="J222" s="250"/>
      <c r="K222" s="250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153</v>
      </c>
      <c r="AU222" s="259" t="s">
        <v>88</v>
      </c>
      <c r="AV222" s="13" t="s">
        <v>125</v>
      </c>
      <c r="AW222" s="13" t="s">
        <v>35</v>
      </c>
      <c r="AX222" s="13" t="s">
        <v>86</v>
      </c>
      <c r="AY222" s="259" t="s">
        <v>126</v>
      </c>
    </row>
    <row r="223" spans="1:65" s="2" customFormat="1" ht="16.5" customHeight="1">
      <c r="A223" s="39"/>
      <c r="B223" s="40"/>
      <c r="C223" s="293" t="s">
        <v>323</v>
      </c>
      <c r="D223" s="293" t="s">
        <v>308</v>
      </c>
      <c r="E223" s="294" t="s">
        <v>324</v>
      </c>
      <c r="F223" s="295" t="s">
        <v>325</v>
      </c>
      <c r="G223" s="296" t="s">
        <v>288</v>
      </c>
      <c r="H223" s="297">
        <v>22.275</v>
      </c>
      <c r="I223" s="298"/>
      <c r="J223" s="299">
        <f>ROUND(I223*H223,2)</f>
        <v>0</v>
      </c>
      <c r="K223" s="295" t="s">
        <v>131</v>
      </c>
      <c r="L223" s="300"/>
      <c r="M223" s="301" t="s">
        <v>1</v>
      </c>
      <c r="N223" s="302" t="s">
        <v>44</v>
      </c>
      <c r="O223" s="92"/>
      <c r="P223" s="229">
        <f>O223*H223</f>
        <v>0</v>
      </c>
      <c r="Q223" s="229">
        <v>1</v>
      </c>
      <c r="R223" s="229">
        <f>Q223*H223</f>
        <v>22.275</v>
      </c>
      <c r="S223" s="229">
        <v>0</v>
      </c>
      <c r="T223" s="23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1" t="s">
        <v>166</v>
      </c>
      <c r="AT223" s="231" t="s">
        <v>308</v>
      </c>
      <c r="AU223" s="231" t="s">
        <v>88</v>
      </c>
      <c r="AY223" s="18" t="s">
        <v>126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86</v>
      </c>
      <c r="BK223" s="232">
        <f>ROUND(I223*H223,2)</f>
        <v>0</v>
      </c>
      <c r="BL223" s="18" t="s">
        <v>125</v>
      </c>
      <c r="BM223" s="231" t="s">
        <v>326</v>
      </c>
    </row>
    <row r="224" spans="1:51" s="12" customFormat="1" ht="12">
      <c r="A224" s="12"/>
      <c r="B224" s="238"/>
      <c r="C224" s="239"/>
      <c r="D224" s="233" t="s">
        <v>153</v>
      </c>
      <c r="E224" s="240" t="s">
        <v>1</v>
      </c>
      <c r="F224" s="241" t="s">
        <v>327</v>
      </c>
      <c r="G224" s="239"/>
      <c r="H224" s="242">
        <v>22.275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T224" s="248" t="s">
        <v>153</v>
      </c>
      <c r="AU224" s="248" t="s">
        <v>88</v>
      </c>
      <c r="AV224" s="12" t="s">
        <v>88</v>
      </c>
      <c r="AW224" s="12" t="s">
        <v>35</v>
      </c>
      <c r="AX224" s="12" t="s">
        <v>79</v>
      </c>
      <c r="AY224" s="248" t="s">
        <v>126</v>
      </c>
    </row>
    <row r="225" spans="1:51" s="13" customFormat="1" ht="12">
      <c r="A225" s="13"/>
      <c r="B225" s="249"/>
      <c r="C225" s="250"/>
      <c r="D225" s="233" t="s">
        <v>153</v>
      </c>
      <c r="E225" s="251" t="s">
        <v>1</v>
      </c>
      <c r="F225" s="252" t="s">
        <v>155</v>
      </c>
      <c r="G225" s="250"/>
      <c r="H225" s="253">
        <v>22.275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153</v>
      </c>
      <c r="AU225" s="259" t="s">
        <v>88</v>
      </c>
      <c r="AV225" s="13" t="s">
        <v>125</v>
      </c>
      <c r="AW225" s="13" t="s">
        <v>35</v>
      </c>
      <c r="AX225" s="13" t="s">
        <v>86</v>
      </c>
      <c r="AY225" s="259" t="s">
        <v>126</v>
      </c>
    </row>
    <row r="226" spans="1:65" s="2" customFormat="1" ht="24.15" customHeight="1">
      <c r="A226" s="39"/>
      <c r="B226" s="40"/>
      <c r="C226" s="220" t="s">
        <v>328</v>
      </c>
      <c r="D226" s="220" t="s">
        <v>127</v>
      </c>
      <c r="E226" s="221" t="s">
        <v>329</v>
      </c>
      <c r="F226" s="222" t="s">
        <v>330</v>
      </c>
      <c r="G226" s="223" t="s">
        <v>210</v>
      </c>
      <c r="H226" s="224">
        <v>110</v>
      </c>
      <c r="I226" s="225"/>
      <c r="J226" s="226">
        <f>ROUND(I226*H226,2)</f>
        <v>0</v>
      </c>
      <c r="K226" s="222" t="s">
        <v>131</v>
      </c>
      <c r="L226" s="45"/>
      <c r="M226" s="227" t="s">
        <v>1</v>
      </c>
      <c r="N226" s="228" t="s">
        <v>44</v>
      </c>
      <c r="O226" s="92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1" t="s">
        <v>125</v>
      </c>
      <c r="AT226" s="231" t="s">
        <v>127</v>
      </c>
      <c r="AU226" s="231" t="s">
        <v>88</v>
      </c>
      <c r="AY226" s="18" t="s">
        <v>126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8" t="s">
        <v>86</v>
      </c>
      <c r="BK226" s="232">
        <f>ROUND(I226*H226,2)</f>
        <v>0</v>
      </c>
      <c r="BL226" s="18" t="s">
        <v>125</v>
      </c>
      <c r="BM226" s="231" t="s">
        <v>331</v>
      </c>
    </row>
    <row r="227" spans="1:51" s="12" customFormat="1" ht="12">
      <c r="A227" s="12"/>
      <c r="B227" s="238"/>
      <c r="C227" s="239"/>
      <c r="D227" s="233" t="s">
        <v>153</v>
      </c>
      <c r="E227" s="240" t="s">
        <v>1</v>
      </c>
      <c r="F227" s="241" t="s">
        <v>332</v>
      </c>
      <c r="G227" s="239"/>
      <c r="H227" s="242">
        <v>110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T227" s="248" t="s">
        <v>153</v>
      </c>
      <c r="AU227" s="248" t="s">
        <v>88</v>
      </c>
      <c r="AV227" s="12" t="s">
        <v>88</v>
      </c>
      <c r="AW227" s="12" t="s">
        <v>35</v>
      </c>
      <c r="AX227" s="12" t="s">
        <v>79</v>
      </c>
      <c r="AY227" s="248" t="s">
        <v>126</v>
      </c>
    </row>
    <row r="228" spans="1:51" s="13" customFormat="1" ht="12">
      <c r="A228" s="13"/>
      <c r="B228" s="249"/>
      <c r="C228" s="250"/>
      <c r="D228" s="233" t="s">
        <v>153</v>
      </c>
      <c r="E228" s="251" t="s">
        <v>1</v>
      </c>
      <c r="F228" s="252" t="s">
        <v>155</v>
      </c>
      <c r="G228" s="250"/>
      <c r="H228" s="253">
        <v>110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9" t="s">
        <v>153</v>
      </c>
      <c r="AU228" s="259" t="s">
        <v>88</v>
      </c>
      <c r="AV228" s="13" t="s">
        <v>125</v>
      </c>
      <c r="AW228" s="13" t="s">
        <v>35</v>
      </c>
      <c r="AX228" s="13" t="s">
        <v>86</v>
      </c>
      <c r="AY228" s="259" t="s">
        <v>126</v>
      </c>
    </row>
    <row r="229" spans="1:65" s="2" customFormat="1" ht="16.5" customHeight="1">
      <c r="A229" s="39"/>
      <c r="B229" s="40"/>
      <c r="C229" s="293" t="s">
        <v>333</v>
      </c>
      <c r="D229" s="293" t="s">
        <v>308</v>
      </c>
      <c r="E229" s="294" t="s">
        <v>334</v>
      </c>
      <c r="F229" s="295" t="s">
        <v>335</v>
      </c>
      <c r="G229" s="296" t="s">
        <v>336</v>
      </c>
      <c r="H229" s="297">
        <v>3.85</v>
      </c>
      <c r="I229" s="298"/>
      <c r="J229" s="299">
        <f>ROUND(I229*H229,2)</f>
        <v>0</v>
      </c>
      <c r="K229" s="295" t="s">
        <v>131</v>
      </c>
      <c r="L229" s="300"/>
      <c r="M229" s="301" t="s">
        <v>1</v>
      </c>
      <c r="N229" s="302" t="s">
        <v>44</v>
      </c>
      <c r="O229" s="92"/>
      <c r="P229" s="229">
        <f>O229*H229</f>
        <v>0</v>
      </c>
      <c r="Q229" s="229">
        <v>0.001</v>
      </c>
      <c r="R229" s="229">
        <f>Q229*H229</f>
        <v>0.00385</v>
      </c>
      <c r="S229" s="229">
        <v>0</v>
      </c>
      <c r="T229" s="23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1" t="s">
        <v>166</v>
      </c>
      <c r="AT229" s="231" t="s">
        <v>308</v>
      </c>
      <c r="AU229" s="231" t="s">
        <v>88</v>
      </c>
      <c r="AY229" s="18" t="s">
        <v>126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8" t="s">
        <v>86</v>
      </c>
      <c r="BK229" s="232">
        <f>ROUND(I229*H229,2)</f>
        <v>0</v>
      </c>
      <c r="BL229" s="18" t="s">
        <v>125</v>
      </c>
      <c r="BM229" s="231" t="s">
        <v>337</v>
      </c>
    </row>
    <row r="230" spans="1:51" s="12" customFormat="1" ht="12">
      <c r="A230" s="12"/>
      <c r="B230" s="238"/>
      <c r="C230" s="239"/>
      <c r="D230" s="233" t="s">
        <v>153</v>
      </c>
      <c r="E230" s="240" t="s">
        <v>1</v>
      </c>
      <c r="F230" s="241" t="s">
        <v>338</v>
      </c>
      <c r="G230" s="239"/>
      <c r="H230" s="242">
        <v>3.85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T230" s="248" t="s">
        <v>153</v>
      </c>
      <c r="AU230" s="248" t="s">
        <v>88</v>
      </c>
      <c r="AV230" s="12" t="s">
        <v>88</v>
      </c>
      <c r="AW230" s="12" t="s">
        <v>35</v>
      </c>
      <c r="AX230" s="12" t="s">
        <v>79</v>
      </c>
      <c r="AY230" s="248" t="s">
        <v>126</v>
      </c>
    </row>
    <row r="231" spans="1:51" s="13" customFormat="1" ht="12">
      <c r="A231" s="13"/>
      <c r="B231" s="249"/>
      <c r="C231" s="250"/>
      <c r="D231" s="233" t="s">
        <v>153</v>
      </c>
      <c r="E231" s="251" t="s">
        <v>1</v>
      </c>
      <c r="F231" s="252" t="s">
        <v>155</v>
      </c>
      <c r="G231" s="250"/>
      <c r="H231" s="253">
        <v>3.85</v>
      </c>
      <c r="I231" s="254"/>
      <c r="J231" s="250"/>
      <c r="K231" s="250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153</v>
      </c>
      <c r="AU231" s="259" t="s">
        <v>88</v>
      </c>
      <c r="AV231" s="13" t="s">
        <v>125</v>
      </c>
      <c r="AW231" s="13" t="s">
        <v>35</v>
      </c>
      <c r="AX231" s="13" t="s">
        <v>86</v>
      </c>
      <c r="AY231" s="259" t="s">
        <v>126</v>
      </c>
    </row>
    <row r="232" spans="1:65" s="2" customFormat="1" ht="16.5" customHeight="1">
      <c r="A232" s="39"/>
      <c r="B232" s="40"/>
      <c r="C232" s="220" t="s">
        <v>339</v>
      </c>
      <c r="D232" s="220" t="s">
        <v>127</v>
      </c>
      <c r="E232" s="221" t="s">
        <v>340</v>
      </c>
      <c r="F232" s="222" t="s">
        <v>341</v>
      </c>
      <c r="G232" s="223" t="s">
        <v>210</v>
      </c>
      <c r="H232" s="224">
        <v>190</v>
      </c>
      <c r="I232" s="225"/>
      <c r="J232" s="226">
        <f>ROUND(I232*H232,2)</f>
        <v>0</v>
      </c>
      <c r="K232" s="222" t="s">
        <v>179</v>
      </c>
      <c r="L232" s="45"/>
      <c r="M232" s="227" t="s">
        <v>1</v>
      </c>
      <c r="N232" s="228" t="s">
        <v>44</v>
      </c>
      <c r="O232" s="92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1" t="s">
        <v>125</v>
      </c>
      <c r="AT232" s="231" t="s">
        <v>127</v>
      </c>
      <c r="AU232" s="231" t="s">
        <v>88</v>
      </c>
      <c r="AY232" s="18" t="s">
        <v>126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86</v>
      </c>
      <c r="BK232" s="232">
        <f>ROUND(I232*H232,2)</f>
        <v>0</v>
      </c>
      <c r="BL232" s="18" t="s">
        <v>125</v>
      </c>
      <c r="BM232" s="231" t="s">
        <v>342</v>
      </c>
    </row>
    <row r="233" spans="1:51" s="12" customFormat="1" ht="12">
      <c r="A233" s="12"/>
      <c r="B233" s="238"/>
      <c r="C233" s="239"/>
      <c r="D233" s="233" t="s">
        <v>153</v>
      </c>
      <c r="E233" s="240" t="s">
        <v>1</v>
      </c>
      <c r="F233" s="241" t="s">
        <v>343</v>
      </c>
      <c r="G233" s="239"/>
      <c r="H233" s="242">
        <v>190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48" t="s">
        <v>153</v>
      </c>
      <c r="AU233" s="248" t="s">
        <v>88</v>
      </c>
      <c r="AV233" s="12" t="s">
        <v>88</v>
      </c>
      <c r="AW233" s="12" t="s">
        <v>35</v>
      </c>
      <c r="AX233" s="12" t="s">
        <v>79</v>
      </c>
      <c r="AY233" s="248" t="s">
        <v>126</v>
      </c>
    </row>
    <row r="234" spans="1:51" s="13" customFormat="1" ht="12">
      <c r="A234" s="13"/>
      <c r="B234" s="249"/>
      <c r="C234" s="250"/>
      <c r="D234" s="233" t="s">
        <v>153</v>
      </c>
      <c r="E234" s="251" t="s">
        <v>1</v>
      </c>
      <c r="F234" s="252" t="s">
        <v>155</v>
      </c>
      <c r="G234" s="250"/>
      <c r="H234" s="253">
        <v>190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9" t="s">
        <v>153</v>
      </c>
      <c r="AU234" s="259" t="s">
        <v>88</v>
      </c>
      <c r="AV234" s="13" t="s">
        <v>125</v>
      </c>
      <c r="AW234" s="13" t="s">
        <v>35</v>
      </c>
      <c r="AX234" s="13" t="s">
        <v>86</v>
      </c>
      <c r="AY234" s="259" t="s">
        <v>126</v>
      </c>
    </row>
    <row r="235" spans="1:65" s="2" customFormat="1" ht="16.5" customHeight="1">
      <c r="A235" s="39"/>
      <c r="B235" s="40"/>
      <c r="C235" s="293" t="s">
        <v>344</v>
      </c>
      <c r="D235" s="293" t="s">
        <v>308</v>
      </c>
      <c r="E235" s="294" t="s">
        <v>345</v>
      </c>
      <c r="F235" s="295" t="s">
        <v>346</v>
      </c>
      <c r="G235" s="296" t="s">
        <v>288</v>
      </c>
      <c r="H235" s="297">
        <v>9.363</v>
      </c>
      <c r="I235" s="298"/>
      <c r="J235" s="299">
        <f>ROUND(I235*H235,2)</f>
        <v>0</v>
      </c>
      <c r="K235" s="295" t="s">
        <v>131</v>
      </c>
      <c r="L235" s="300"/>
      <c r="M235" s="301" t="s">
        <v>1</v>
      </c>
      <c r="N235" s="302" t="s">
        <v>44</v>
      </c>
      <c r="O235" s="92"/>
      <c r="P235" s="229">
        <f>O235*H235</f>
        <v>0</v>
      </c>
      <c r="Q235" s="229">
        <v>1</v>
      </c>
      <c r="R235" s="229">
        <f>Q235*H235</f>
        <v>9.363</v>
      </c>
      <c r="S235" s="229">
        <v>0</v>
      </c>
      <c r="T235" s="23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1" t="s">
        <v>166</v>
      </c>
      <c r="AT235" s="231" t="s">
        <v>308</v>
      </c>
      <c r="AU235" s="231" t="s">
        <v>88</v>
      </c>
      <c r="AY235" s="18" t="s">
        <v>126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86</v>
      </c>
      <c r="BK235" s="232">
        <f>ROUND(I235*H235,2)</f>
        <v>0</v>
      </c>
      <c r="BL235" s="18" t="s">
        <v>125</v>
      </c>
      <c r="BM235" s="231" t="s">
        <v>347</v>
      </c>
    </row>
    <row r="236" spans="1:51" s="15" customFormat="1" ht="12">
      <c r="A236" s="15"/>
      <c r="B236" s="272"/>
      <c r="C236" s="273"/>
      <c r="D236" s="233" t="s">
        <v>153</v>
      </c>
      <c r="E236" s="274" t="s">
        <v>1</v>
      </c>
      <c r="F236" s="275" t="s">
        <v>348</v>
      </c>
      <c r="G236" s="273"/>
      <c r="H236" s="274" t="s">
        <v>1</v>
      </c>
      <c r="I236" s="276"/>
      <c r="J236" s="273"/>
      <c r="K236" s="273"/>
      <c r="L236" s="277"/>
      <c r="M236" s="278"/>
      <c r="N236" s="279"/>
      <c r="O236" s="279"/>
      <c r="P236" s="279"/>
      <c r="Q236" s="279"/>
      <c r="R236" s="279"/>
      <c r="S236" s="279"/>
      <c r="T236" s="280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81" t="s">
        <v>153</v>
      </c>
      <c r="AU236" s="281" t="s">
        <v>88</v>
      </c>
      <c r="AV236" s="15" t="s">
        <v>86</v>
      </c>
      <c r="AW236" s="15" t="s">
        <v>35</v>
      </c>
      <c r="AX236" s="15" t="s">
        <v>79</v>
      </c>
      <c r="AY236" s="281" t="s">
        <v>126</v>
      </c>
    </row>
    <row r="237" spans="1:51" s="12" customFormat="1" ht="12">
      <c r="A237" s="12"/>
      <c r="B237" s="238"/>
      <c r="C237" s="239"/>
      <c r="D237" s="233" t="s">
        <v>153</v>
      </c>
      <c r="E237" s="240" t="s">
        <v>1</v>
      </c>
      <c r="F237" s="241" t="s">
        <v>349</v>
      </c>
      <c r="G237" s="239"/>
      <c r="H237" s="242">
        <v>9.363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T237" s="248" t="s">
        <v>153</v>
      </c>
      <c r="AU237" s="248" t="s">
        <v>88</v>
      </c>
      <c r="AV237" s="12" t="s">
        <v>88</v>
      </c>
      <c r="AW237" s="12" t="s">
        <v>35</v>
      </c>
      <c r="AX237" s="12" t="s">
        <v>79</v>
      </c>
      <c r="AY237" s="248" t="s">
        <v>126</v>
      </c>
    </row>
    <row r="238" spans="1:51" s="13" customFormat="1" ht="12">
      <c r="A238" s="13"/>
      <c r="B238" s="249"/>
      <c r="C238" s="250"/>
      <c r="D238" s="233" t="s">
        <v>153</v>
      </c>
      <c r="E238" s="251" t="s">
        <v>1</v>
      </c>
      <c r="F238" s="252" t="s">
        <v>155</v>
      </c>
      <c r="G238" s="250"/>
      <c r="H238" s="253">
        <v>9.363</v>
      </c>
      <c r="I238" s="254"/>
      <c r="J238" s="250"/>
      <c r="K238" s="250"/>
      <c r="L238" s="255"/>
      <c r="M238" s="256"/>
      <c r="N238" s="257"/>
      <c r="O238" s="257"/>
      <c r="P238" s="257"/>
      <c r="Q238" s="257"/>
      <c r="R238" s="257"/>
      <c r="S238" s="257"/>
      <c r="T238" s="25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9" t="s">
        <v>153</v>
      </c>
      <c r="AU238" s="259" t="s">
        <v>88</v>
      </c>
      <c r="AV238" s="13" t="s">
        <v>125</v>
      </c>
      <c r="AW238" s="13" t="s">
        <v>35</v>
      </c>
      <c r="AX238" s="13" t="s">
        <v>86</v>
      </c>
      <c r="AY238" s="259" t="s">
        <v>126</v>
      </c>
    </row>
    <row r="239" spans="1:65" s="2" customFormat="1" ht="21.75" customHeight="1">
      <c r="A239" s="39"/>
      <c r="B239" s="40"/>
      <c r="C239" s="220" t="s">
        <v>350</v>
      </c>
      <c r="D239" s="220" t="s">
        <v>127</v>
      </c>
      <c r="E239" s="221" t="s">
        <v>351</v>
      </c>
      <c r="F239" s="222" t="s">
        <v>352</v>
      </c>
      <c r="G239" s="223" t="s">
        <v>210</v>
      </c>
      <c r="H239" s="224">
        <v>110</v>
      </c>
      <c r="I239" s="225"/>
      <c r="J239" s="226">
        <f>ROUND(I239*H239,2)</f>
        <v>0</v>
      </c>
      <c r="K239" s="222" t="s">
        <v>131</v>
      </c>
      <c r="L239" s="45"/>
      <c r="M239" s="227" t="s">
        <v>1</v>
      </c>
      <c r="N239" s="228" t="s">
        <v>44</v>
      </c>
      <c r="O239" s="92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1" t="s">
        <v>125</v>
      </c>
      <c r="AT239" s="231" t="s">
        <v>127</v>
      </c>
      <c r="AU239" s="231" t="s">
        <v>88</v>
      </c>
      <c r="AY239" s="18" t="s">
        <v>126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86</v>
      </c>
      <c r="BK239" s="232">
        <f>ROUND(I239*H239,2)</f>
        <v>0</v>
      </c>
      <c r="BL239" s="18" t="s">
        <v>125</v>
      </c>
      <c r="BM239" s="231" t="s">
        <v>353</v>
      </c>
    </row>
    <row r="240" spans="1:51" s="12" customFormat="1" ht="12">
      <c r="A240" s="12"/>
      <c r="B240" s="238"/>
      <c r="C240" s="239"/>
      <c r="D240" s="233" t="s">
        <v>153</v>
      </c>
      <c r="E240" s="240" t="s">
        <v>1</v>
      </c>
      <c r="F240" s="241" t="s">
        <v>354</v>
      </c>
      <c r="G240" s="239"/>
      <c r="H240" s="242">
        <v>110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T240" s="248" t="s">
        <v>153</v>
      </c>
      <c r="AU240" s="248" t="s">
        <v>88</v>
      </c>
      <c r="AV240" s="12" t="s">
        <v>88</v>
      </c>
      <c r="AW240" s="12" t="s">
        <v>35</v>
      </c>
      <c r="AX240" s="12" t="s">
        <v>79</v>
      </c>
      <c r="AY240" s="248" t="s">
        <v>126</v>
      </c>
    </row>
    <row r="241" spans="1:51" s="13" customFormat="1" ht="12">
      <c r="A241" s="13"/>
      <c r="B241" s="249"/>
      <c r="C241" s="250"/>
      <c r="D241" s="233" t="s">
        <v>153</v>
      </c>
      <c r="E241" s="251" t="s">
        <v>1</v>
      </c>
      <c r="F241" s="252" t="s">
        <v>155</v>
      </c>
      <c r="G241" s="250"/>
      <c r="H241" s="253">
        <v>110</v>
      </c>
      <c r="I241" s="254"/>
      <c r="J241" s="250"/>
      <c r="K241" s="250"/>
      <c r="L241" s="255"/>
      <c r="M241" s="256"/>
      <c r="N241" s="257"/>
      <c r="O241" s="257"/>
      <c r="P241" s="257"/>
      <c r="Q241" s="257"/>
      <c r="R241" s="257"/>
      <c r="S241" s="257"/>
      <c r="T241" s="25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9" t="s">
        <v>153</v>
      </c>
      <c r="AU241" s="259" t="s">
        <v>88</v>
      </c>
      <c r="AV241" s="13" t="s">
        <v>125</v>
      </c>
      <c r="AW241" s="13" t="s">
        <v>35</v>
      </c>
      <c r="AX241" s="13" t="s">
        <v>86</v>
      </c>
      <c r="AY241" s="259" t="s">
        <v>126</v>
      </c>
    </row>
    <row r="242" spans="1:65" s="2" customFormat="1" ht="21.75" customHeight="1">
      <c r="A242" s="39"/>
      <c r="B242" s="40"/>
      <c r="C242" s="220" t="s">
        <v>355</v>
      </c>
      <c r="D242" s="220" t="s">
        <v>127</v>
      </c>
      <c r="E242" s="221" t="s">
        <v>356</v>
      </c>
      <c r="F242" s="222" t="s">
        <v>357</v>
      </c>
      <c r="G242" s="223" t="s">
        <v>210</v>
      </c>
      <c r="H242" s="224">
        <v>110</v>
      </c>
      <c r="I242" s="225"/>
      <c r="J242" s="226">
        <f>ROUND(I242*H242,2)</f>
        <v>0</v>
      </c>
      <c r="K242" s="222" t="s">
        <v>131</v>
      </c>
      <c r="L242" s="45"/>
      <c r="M242" s="227" t="s">
        <v>1</v>
      </c>
      <c r="N242" s="228" t="s">
        <v>44</v>
      </c>
      <c r="O242" s="92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1" t="s">
        <v>125</v>
      </c>
      <c r="AT242" s="231" t="s">
        <v>127</v>
      </c>
      <c r="AU242" s="231" t="s">
        <v>88</v>
      </c>
      <c r="AY242" s="18" t="s">
        <v>126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86</v>
      </c>
      <c r="BK242" s="232">
        <f>ROUND(I242*H242,2)</f>
        <v>0</v>
      </c>
      <c r="BL242" s="18" t="s">
        <v>125</v>
      </c>
      <c r="BM242" s="231" t="s">
        <v>358</v>
      </c>
    </row>
    <row r="243" spans="1:51" s="12" customFormat="1" ht="12">
      <c r="A243" s="12"/>
      <c r="B243" s="238"/>
      <c r="C243" s="239"/>
      <c r="D243" s="233" t="s">
        <v>153</v>
      </c>
      <c r="E243" s="240" t="s">
        <v>1</v>
      </c>
      <c r="F243" s="241" t="s">
        <v>354</v>
      </c>
      <c r="G243" s="239"/>
      <c r="H243" s="242">
        <v>110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7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T243" s="248" t="s">
        <v>153</v>
      </c>
      <c r="AU243" s="248" t="s">
        <v>88</v>
      </c>
      <c r="AV243" s="12" t="s">
        <v>88</v>
      </c>
      <c r="AW243" s="12" t="s">
        <v>35</v>
      </c>
      <c r="AX243" s="12" t="s">
        <v>79</v>
      </c>
      <c r="AY243" s="248" t="s">
        <v>126</v>
      </c>
    </row>
    <row r="244" spans="1:51" s="13" customFormat="1" ht="12">
      <c r="A244" s="13"/>
      <c r="B244" s="249"/>
      <c r="C244" s="250"/>
      <c r="D244" s="233" t="s">
        <v>153</v>
      </c>
      <c r="E244" s="251" t="s">
        <v>1</v>
      </c>
      <c r="F244" s="252" t="s">
        <v>155</v>
      </c>
      <c r="G244" s="250"/>
      <c r="H244" s="253">
        <v>110</v>
      </c>
      <c r="I244" s="254"/>
      <c r="J244" s="250"/>
      <c r="K244" s="250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153</v>
      </c>
      <c r="AU244" s="259" t="s">
        <v>88</v>
      </c>
      <c r="AV244" s="13" t="s">
        <v>125</v>
      </c>
      <c r="AW244" s="13" t="s">
        <v>35</v>
      </c>
      <c r="AX244" s="13" t="s">
        <v>86</v>
      </c>
      <c r="AY244" s="259" t="s">
        <v>126</v>
      </c>
    </row>
    <row r="245" spans="1:65" s="2" customFormat="1" ht="16.5" customHeight="1">
      <c r="A245" s="39"/>
      <c r="B245" s="40"/>
      <c r="C245" s="220" t="s">
        <v>359</v>
      </c>
      <c r="D245" s="220" t="s">
        <v>127</v>
      </c>
      <c r="E245" s="221" t="s">
        <v>360</v>
      </c>
      <c r="F245" s="222" t="s">
        <v>361</v>
      </c>
      <c r="G245" s="223" t="s">
        <v>210</v>
      </c>
      <c r="H245" s="224">
        <v>110</v>
      </c>
      <c r="I245" s="225"/>
      <c r="J245" s="226">
        <f>ROUND(I245*H245,2)</f>
        <v>0</v>
      </c>
      <c r="K245" s="222" t="s">
        <v>131</v>
      </c>
      <c r="L245" s="45"/>
      <c r="M245" s="227" t="s">
        <v>1</v>
      </c>
      <c r="N245" s="228" t="s">
        <v>44</v>
      </c>
      <c r="O245" s="92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1" t="s">
        <v>125</v>
      </c>
      <c r="AT245" s="231" t="s">
        <v>127</v>
      </c>
      <c r="AU245" s="231" t="s">
        <v>88</v>
      </c>
      <c r="AY245" s="18" t="s">
        <v>126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86</v>
      </c>
      <c r="BK245" s="232">
        <f>ROUND(I245*H245,2)</f>
        <v>0</v>
      </c>
      <c r="BL245" s="18" t="s">
        <v>125</v>
      </c>
      <c r="BM245" s="231" t="s">
        <v>362</v>
      </c>
    </row>
    <row r="246" spans="1:51" s="12" customFormat="1" ht="12">
      <c r="A246" s="12"/>
      <c r="B246" s="238"/>
      <c r="C246" s="239"/>
      <c r="D246" s="233" t="s">
        <v>153</v>
      </c>
      <c r="E246" s="240" t="s">
        <v>1</v>
      </c>
      <c r="F246" s="241" t="s">
        <v>354</v>
      </c>
      <c r="G246" s="239"/>
      <c r="H246" s="242">
        <v>110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T246" s="248" t="s">
        <v>153</v>
      </c>
      <c r="AU246" s="248" t="s">
        <v>88</v>
      </c>
      <c r="AV246" s="12" t="s">
        <v>88</v>
      </c>
      <c r="AW246" s="12" t="s">
        <v>35</v>
      </c>
      <c r="AX246" s="12" t="s">
        <v>79</v>
      </c>
      <c r="AY246" s="248" t="s">
        <v>126</v>
      </c>
    </row>
    <row r="247" spans="1:51" s="13" customFormat="1" ht="12">
      <c r="A247" s="13"/>
      <c r="B247" s="249"/>
      <c r="C247" s="250"/>
      <c r="D247" s="233" t="s">
        <v>153</v>
      </c>
      <c r="E247" s="251" t="s">
        <v>1</v>
      </c>
      <c r="F247" s="252" t="s">
        <v>155</v>
      </c>
      <c r="G247" s="250"/>
      <c r="H247" s="253">
        <v>110</v>
      </c>
      <c r="I247" s="254"/>
      <c r="J247" s="250"/>
      <c r="K247" s="250"/>
      <c r="L247" s="255"/>
      <c r="M247" s="256"/>
      <c r="N247" s="257"/>
      <c r="O247" s="257"/>
      <c r="P247" s="257"/>
      <c r="Q247" s="257"/>
      <c r="R247" s="257"/>
      <c r="S247" s="257"/>
      <c r="T247" s="25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9" t="s">
        <v>153</v>
      </c>
      <c r="AU247" s="259" t="s">
        <v>88</v>
      </c>
      <c r="AV247" s="13" t="s">
        <v>125</v>
      </c>
      <c r="AW247" s="13" t="s">
        <v>35</v>
      </c>
      <c r="AX247" s="13" t="s">
        <v>86</v>
      </c>
      <c r="AY247" s="259" t="s">
        <v>126</v>
      </c>
    </row>
    <row r="248" spans="1:65" s="2" customFormat="1" ht="33" customHeight="1">
      <c r="A248" s="39"/>
      <c r="B248" s="40"/>
      <c r="C248" s="220" t="s">
        <v>363</v>
      </c>
      <c r="D248" s="220" t="s">
        <v>127</v>
      </c>
      <c r="E248" s="221" t="s">
        <v>364</v>
      </c>
      <c r="F248" s="222" t="s">
        <v>365</v>
      </c>
      <c r="G248" s="223" t="s">
        <v>204</v>
      </c>
      <c r="H248" s="224">
        <v>5</v>
      </c>
      <c r="I248" s="225"/>
      <c r="J248" s="226">
        <f>ROUND(I248*H248,2)</f>
        <v>0</v>
      </c>
      <c r="K248" s="222" t="s">
        <v>131</v>
      </c>
      <c r="L248" s="45"/>
      <c r="M248" s="227" t="s">
        <v>1</v>
      </c>
      <c r="N248" s="228" t="s">
        <v>44</v>
      </c>
      <c r="O248" s="92"/>
      <c r="P248" s="229">
        <f>O248*H248</f>
        <v>0</v>
      </c>
      <c r="Q248" s="229">
        <v>0.02135</v>
      </c>
      <c r="R248" s="229">
        <f>Q248*H248</f>
        <v>0.10675000000000001</v>
      </c>
      <c r="S248" s="229">
        <v>0</v>
      </c>
      <c r="T248" s="230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1" t="s">
        <v>125</v>
      </c>
      <c r="AT248" s="231" t="s">
        <v>127</v>
      </c>
      <c r="AU248" s="231" t="s">
        <v>88</v>
      </c>
      <c r="AY248" s="18" t="s">
        <v>126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8" t="s">
        <v>86</v>
      </c>
      <c r="BK248" s="232">
        <f>ROUND(I248*H248,2)</f>
        <v>0</v>
      </c>
      <c r="BL248" s="18" t="s">
        <v>125</v>
      </c>
      <c r="BM248" s="231" t="s">
        <v>366</v>
      </c>
    </row>
    <row r="249" spans="1:51" s="12" customFormat="1" ht="12">
      <c r="A249" s="12"/>
      <c r="B249" s="238"/>
      <c r="C249" s="239"/>
      <c r="D249" s="233" t="s">
        <v>153</v>
      </c>
      <c r="E249" s="240" t="s">
        <v>1</v>
      </c>
      <c r="F249" s="241" t="s">
        <v>367</v>
      </c>
      <c r="G249" s="239"/>
      <c r="H249" s="242">
        <v>5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T249" s="248" t="s">
        <v>153</v>
      </c>
      <c r="AU249" s="248" t="s">
        <v>88</v>
      </c>
      <c r="AV249" s="12" t="s">
        <v>88</v>
      </c>
      <c r="AW249" s="12" t="s">
        <v>35</v>
      </c>
      <c r="AX249" s="12" t="s">
        <v>79</v>
      </c>
      <c r="AY249" s="248" t="s">
        <v>126</v>
      </c>
    </row>
    <row r="250" spans="1:51" s="13" customFormat="1" ht="12">
      <c r="A250" s="13"/>
      <c r="B250" s="249"/>
      <c r="C250" s="250"/>
      <c r="D250" s="233" t="s">
        <v>153</v>
      </c>
      <c r="E250" s="251" t="s">
        <v>1</v>
      </c>
      <c r="F250" s="252" t="s">
        <v>155</v>
      </c>
      <c r="G250" s="250"/>
      <c r="H250" s="253">
        <v>5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153</v>
      </c>
      <c r="AU250" s="259" t="s">
        <v>88</v>
      </c>
      <c r="AV250" s="13" t="s">
        <v>125</v>
      </c>
      <c r="AW250" s="13" t="s">
        <v>35</v>
      </c>
      <c r="AX250" s="13" t="s">
        <v>86</v>
      </c>
      <c r="AY250" s="259" t="s">
        <v>126</v>
      </c>
    </row>
    <row r="251" spans="1:63" s="11" customFormat="1" ht="22.8" customHeight="1">
      <c r="A251" s="11"/>
      <c r="B251" s="206"/>
      <c r="C251" s="207"/>
      <c r="D251" s="208" t="s">
        <v>78</v>
      </c>
      <c r="E251" s="270" t="s">
        <v>125</v>
      </c>
      <c r="F251" s="270" t="s">
        <v>368</v>
      </c>
      <c r="G251" s="207"/>
      <c r="H251" s="207"/>
      <c r="I251" s="210"/>
      <c r="J251" s="271">
        <f>BK251</f>
        <v>0</v>
      </c>
      <c r="K251" s="207"/>
      <c r="L251" s="212"/>
      <c r="M251" s="213"/>
      <c r="N251" s="214"/>
      <c r="O251" s="214"/>
      <c r="P251" s="215">
        <f>SUM(P252:P256)</f>
        <v>0</v>
      </c>
      <c r="Q251" s="214"/>
      <c r="R251" s="215">
        <f>SUM(R252:R256)</f>
        <v>0</v>
      </c>
      <c r="S251" s="214"/>
      <c r="T251" s="216">
        <f>SUM(T252:T256)</f>
        <v>0</v>
      </c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R251" s="217" t="s">
        <v>86</v>
      </c>
      <c r="AT251" s="218" t="s">
        <v>78</v>
      </c>
      <c r="AU251" s="218" t="s">
        <v>86</v>
      </c>
      <c r="AY251" s="217" t="s">
        <v>126</v>
      </c>
      <c r="BK251" s="219">
        <f>SUM(BK252:BK256)</f>
        <v>0</v>
      </c>
    </row>
    <row r="252" spans="1:65" s="2" customFormat="1" ht="24.15" customHeight="1">
      <c r="A252" s="39"/>
      <c r="B252" s="40"/>
      <c r="C252" s="220" t="s">
        <v>369</v>
      </c>
      <c r="D252" s="220" t="s">
        <v>127</v>
      </c>
      <c r="E252" s="221" t="s">
        <v>370</v>
      </c>
      <c r="F252" s="222" t="s">
        <v>371</v>
      </c>
      <c r="G252" s="223" t="s">
        <v>227</v>
      </c>
      <c r="H252" s="224">
        <v>3.3</v>
      </c>
      <c r="I252" s="225"/>
      <c r="J252" s="226">
        <f>ROUND(I252*H252,2)</f>
        <v>0</v>
      </c>
      <c r="K252" s="222" t="s">
        <v>131</v>
      </c>
      <c r="L252" s="45"/>
      <c r="M252" s="227" t="s">
        <v>1</v>
      </c>
      <c r="N252" s="228" t="s">
        <v>44</v>
      </c>
      <c r="O252" s="92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1" t="s">
        <v>125</v>
      </c>
      <c r="AT252" s="231" t="s">
        <v>127</v>
      </c>
      <c r="AU252" s="231" t="s">
        <v>88</v>
      </c>
      <c r="AY252" s="18" t="s">
        <v>126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86</v>
      </c>
      <c r="BK252" s="232">
        <f>ROUND(I252*H252,2)</f>
        <v>0</v>
      </c>
      <c r="BL252" s="18" t="s">
        <v>125</v>
      </c>
      <c r="BM252" s="231" t="s">
        <v>372</v>
      </c>
    </row>
    <row r="253" spans="1:51" s="12" customFormat="1" ht="12">
      <c r="A253" s="12"/>
      <c r="B253" s="238"/>
      <c r="C253" s="239"/>
      <c r="D253" s="233" t="s">
        <v>153</v>
      </c>
      <c r="E253" s="240" t="s">
        <v>1</v>
      </c>
      <c r="F253" s="241" t="s">
        <v>373</v>
      </c>
      <c r="G253" s="239"/>
      <c r="H253" s="242">
        <v>1.05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T253" s="248" t="s">
        <v>153</v>
      </c>
      <c r="AU253" s="248" t="s">
        <v>88</v>
      </c>
      <c r="AV253" s="12" t="s">
        <v>88</v>
      </c>
      <c r="AW253" s="12" t="s">
        <v>35</v>
      </c>
      <c r="AX253" s="12" t="s">
        <v>79</v>
      </c>
      <c r="AY253" s="248" t="s">
        <v>126</v>
      </c>
    </row>
    <row r="254" spans="1:51" s="12" customFormat="1" ht="12">
      <c r="A254" s="12"/>
      <c r="B254" s="238"/>
      <c r="C254" s="239"/>
      <c r="D254" s="233" t="s">
        <v>153</v>
      </c>
      <c r="E254" s="240" t="s">
        <v>1</v>
      </c>
      <c r="F254" s="241" t="s">
        <v>374</v>
      </c>
      <c r="G254" s="239"/>
      <c r="H254" s="242">
        <v>1.3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T254" s="248" t="s">
        <v>153</v>
      </c>
      <c r="AU254" s="248" t="s">
        <v>88</v>
      </c>
      <c r="AV254" s="12" t="s">
        <v>88</v>
      </c>
      <c r="AW254" s="12" t="s">
        <v>35</v>
      </c>
      <c r="AX254" s="12" t="s">
        <v>79</v>
      </c>
      <c r="AY254" s="248" t="s">
        <v>126</v>
      </c>
    </row>
    <row r="255" spans="1:51" s="12" customFormat="1" ht="12">
      <c r="A255" s="12"/>
      <c r="B255" s="238"/>
      <c r="C255" s="239"/>
      <c r="D255" s="233" t="s">
        <v>153</v>
      </c>
      <c r="E255" s="240" t="s">
        <v>1</v>
      </c>
      <c r="F255" s="241" t="s">
        <v>375</v>
      </c>
      <c r="G255" s="239"/>
      <c r="H255" s="242">
        <v>0.95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T255" s="248" t="s">
        <v>153</v>
      </c>
      <c r="AU255" s="248" t="s">
        <v>88</v>
      </c>
      <c r="AV255" s="12" t="s">
        <v>88</v>
      </c>
      <c r="AW255" s="12" t="s">
        <v>35</v>
      </c>
      <c r="AX255" s="12" t="s">
        <v>79</v>
      </c>
      <c r="AY255" s="248" t="s">
        <v>126</v>
      </c>
    </row>
    <row r="256" spans="1:51" s="13" customFormat="1" ht="12">
      <c r="A256" s="13"/>
      <c r="B256" s="249"/>
      <c r="C256" s="250"/>
      <c r="D256" s="233" t="s">
        <v>153</v>
      </c>
      <c r="E256" s="251" t="s">
        <v>1</v>
      </c>
      <c r="F256" s="252" t="s">
        <v>155</v>
      </c>
      <c r="G256" s="250"/>
      <c r="H256" s="253">
        <v>3.3</v>
      </c>
      <c r="I256" s="254"/>
      <c r="J256" s="250"/>
      <c r="K256" s="250"/>
      <c r="L256" s="255"/>
      <c r="M256" s="256"/>
      <c r="N256" s="257"/>
      <c r="O256" s="257"/>
      <c r="P256" s="257"/>
      <c r="Q256" s="257"/>
      <c r="R256" s="257"/>
      <c r="S256" s="257"/>
      <c r="T256" s="25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9" t="s">
        <v>153</v>
      </c>
      <c r="AU256" s="259" t="s">
        <v>88</v>
      </c>
      <c r="AV256" s="13" t="s">
        <v>125</v>
      </c>
      <c r="AW256" s="13" t="s">
        <v>35</v>
      </c>
      <c r="AX256" s="13" t="s">
        <v>86</v>
      </c>
      <c r="AY256" s="259" t="s">
        <v>126</v>
      </c>
    </row>
    <row r="257" spans="1:63" s="11" customFormat="1" ht="22.8" customHeight="1">
      <c r="A257" s="11"/>
      <c r="B257" s="206"/>
      <c r="C257" s="207"/>
      <c r="D257" s="208" t="s">
        <v>78</v>
      </c>
      <c r="E257" s="270" t="s">
        <v>149</v>
      </c>
      <c r="F257" s="270" t="s">
        <v>376</v>
      </c>
      <c r="G257" s="207"/>
      <c r="H257" s="207"/>
      <c r="I257" s="210"/>
      <c r="J257" s="271">
        <f>BK257</f>
        <v>0</v>
      </c>
      <c r="K257" s="207"/>
      <c r="L257" s="212"/>
      <c r="M257" s="213"/>
      <c r="N257" s="214"/>
      <c r="O257" s="214"/>
      <c r="P257" s="215">
        <f>SUM(P258:P278)</f>
        <v>0</v>
      </c>
      <c r="Q257" s="214"/>
      <c r="R257" s="215">
        <f>SUM(R258:R278)</f>
        <v>174.97754</v>
      </c>
      <c r="S257" s="214"/>
      <c r="T257" s="216">
        <f>SUM(T258:T278)</f>
        <v>0</v>
      </c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R257" s="217" t="s">
        <v>86</v>
      </c>
      <c r="AT257" s="218" t="s">
        <v>78</v>
      </c>
      <c r="AU257" s="218" t="s">
        <v>86</v>
      </c>
      <c r="AY257" s="217" t="s">
        <v>126</v>
      </c>
      <c r="BK257" s="219">
        <f>SUM(BK258:BK278)</f>
        <v>0</v>
      </c>
    </row>
    <row r="258" spans="1:65" s="2" customFormat="1" ht="24.15" customHeight="1">
      <c r="A258" s="39"/>
      <c r="B258" s="40"/>
      <c r="C258" s="220" t="s">
        <v>377</v>
      </c>
      <c r="D258" s="220" t="s">
        <v>127</v>
      </c>
      <c r="E258" s="221" t="s">
        <v>378</v>
      </c>
      <c r="F258" s="222" t="s">
        <v>379</v>
      </c>
      <c r="G258" s="223" t="s">
        <v>210</v>
      </c>
      <c r="H258" s="224">
        <v>208</v>
      </c>
      <c r="I258" s="225"/>
      <c r="J258" s="226">
        <f>ROUND(I258*H258,2)</f>
        <v>0</v>
      </c>
      <c r="K258" s="222" t="s">
        <v>131</v>
      </c>
      <c r="L258" s="45"/>
      <c r="M258" s="227" t="s">
        <v>1</v>
      </c>
      <c r="N258" s="228" t="s">
        <v>44</v>
      </c>
      <c r="O258" s="92"/>
      <c r="P258" s="229">
        <f>O258*H258</f>
        <v>0</v>
      </c>
      <c r="Q258" s="229">
        <v>0.575</v>
      </c>
      <c r="R258" s="229">
        <f>Q258*H258</f>
        <v>119.6</v>
      </c>
      <c r="S258" s="229">
        <v>0</v>
      </c>
      <c r="T258" s="230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1" t="s">
        <v>125</v>
      </c>
      <c r="AT258" s="231" t="s">
        <v>127</v>
      </c>
      <c r="AU258" s="231" t="s">
        <v>88</v>
      </c>
      <c r="AY258" s="18" t="s">
        <v>126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86</v>
      </c>
      <c r="BK258" s="232">
        <f>ROUND(I258*H258,2)</f>
        <v>0</v>
      </c>
      <c r="BL258" s="18" t="s">
        <v>125</v>
      </c>
      <c r="BM258" s="231" t="s">
        <v>380</v>
      </c>
    </row>
    <row r="259" spans="1:51" s="12" customFormat="1" ht="12">
      <c r="A259" s="12"/>
      <c r="B259" s="238"/>
      <c r="C259" s="239"/>
      <c r="D259" s="233" t="s">
        <v>153</v>
      </c>
      <c r="E259" s="240" t="s">
        <v>1</v>
      </c>
      <c r="F259" s="241" t="s">
        <v>381</v>
      </c>
      <c r="G259" s="239"/>
      <c r="H259" s="242">
        <v>190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T259" s="248" t="s">
        <v>153</v>
      </c>
      <c r="AU259" s="248" t="s">
        <v>88</v>
      </c>
      <c r="AV259" s="12" t="s">
        <v>88</v>
      </c>
      <c r="AW259" s="12" t="s">
        <v>35</v>
      </c>
      <c r="AX259" s="12" t="s">
        <v>79</v>
      </c>
      <c r="AY259" s="248" t="s">
        <v>126</v>
      </c>
    </row>
    <row r="260" spans="1:51" s="12" customFormat="1" ht="12">
      <c r="A260" s="12"/>
      <c r="B260" s="238"/>
      <c r="C260" s="239"/>
      <c r="D260" s="233" t="s">
        <v>153</v>
      </c>
      <c r="E260" s="240" t="s">
        <v>1</v>
      </c>
      <c r="F260" s="241" t="s">
        <v>382</v>
      </c>
      <c r="G260" s="239"/>
      <c r="H260" s="242">
        <v>18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T260" s="248" t="s">
        <v>153</v>
      </c>
      <c r="AU260" s="248" t="s">
        <v>88</v>
      </c>
      <c r="AV260" s="12" t="s">
        <v>88</v>
      </c>
      <c r="AW260" s="12" t="s">
        <v>35</v>
      </c>
      <c r="AX260" s="12" t="s">
        <v>79</v>
      </c>
      <c r="AY260" s="248" t="s">
        <v>126</v>
      </c>
    </row>
    <row r="261" spans="1:51" s="13" customFormat="1" ht="12">
      <c r="A261" s="13"/>
      <c r="B261" s="249"/>
      <c r="C261" s="250"/>
      <c r="D261" s="233" t="s">
        <v>153</v>
      </c>
      <c r="E261" s="251" t="s">
        <v>1</v>
      </c>
      <c r="F261" s="252" t="s">
        <v>155</v>
      </c>
      <c r="G261" s="250"/>
      <c r="H261" s="253">
        <v>208</v>
      </c>
      <c r="I261" s="254"/>
      <c r="J261" s="250"/>
      <c r="K261" s="250"/>
      <c r="L261" s="255"/>
      <c r="M261" s="256"/>
      <c r="N261" s="257"/>
      <c r="O261" s="257"/>
      <c r="P261" s="257"/>
      <c r="Q261" s="257"/>
      <c r="R261" s="257"/>
      <c r="S261" s="257"/>
      <c r="T261" s="25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9" t="s">
        <v>153</v>
      </c>
      <c r="AU261" s="259" t="s">
        <v>88</v>
      </c>
      <c r="AV261" s="13" t="s">
        <v>125</v>
      </c>
      <c r="AW261" s="13" t="s">
        <v>35</v>
      </c>
      <c r="AX261" s="13" t="s">
        <v>86</v>
      </c>
      <c r="AY261" s="259" t="s">
        <v>126</v>
      </c>
    </row>
    <row r="262" spans="1:65" s="2" customFormat="1" ht="33" customHeight="1">
      <c r="A262" s="39"/>
      <c r="B262" s="40"/>
      <c r="C262" s="220" t="s">
        <v>383</v>
      </c>
      <c r="D262" s="220" t="s">
        <v>127</v>
      </c>
      <c r="E262" s="221" t="s">
        <v>384</v>
      </c>
      <c r="F262" s="222" t="s">
        <v>385</v>
      </c>
      <c r="G262" s="223" t="s">
        <v>210</v>
      </c>
      <c r="H262" s="224">
        <v>208</v>
      </c>
      <c r="I262" s="225"/>
      <c r="J262" s="226">
        <f>ROUND(I262*H262,2)</f>
        <v>0</v>
      </c>
      <c r="K262" s="222" t="s">
        <v>131</v>
      </c>
      <c r="L262" s="45"/>
      <c r="M262" s="227" t="s">
        <v>1</v>
      </c>
      <c r="N262" s="228" t="s">
        <v>44</v>
      </c>
      <c r="O262" s="92"/>
      <c r="P262" s="229">
        <f>O262*H262</f>
        <v>0</v>
      </c>
      <c r="Q262" s="229">
        <v>0.11162</v>
      </c>
      <c r="R262" s="229">
        <f>Q262*H262</f>
        <v>23.21696</v>
      </c>
      <c r="S262" s="229">
        <v>0</v>
      </c>
      <c r="T262" s="230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1" t="s">
        <v>125</v>
      </c>
      <c r="AT262" s="231" t="s">
        <v>127</v>
      </c>
      <c r="AU262" s="231" t="s">
        <v>88</v>
      </c>
      <c r="AY262" s="18" t="s">
        <v>126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86</v>
      </c>
      <c r="BK262" s="232">
        <f>ROUND(I262*H262,2)</f>
        <v>0</v>
      </c>
      <c r="BL262" s="18" t="s">
        <v>125</v>
      </c>
      <c r="BM262" s="231" t="s">
        <v>386</v>
      </c>
    </row>
    <row r="263" spans="1:51" s="12" customFormat="1" ht="12">
      <c r="A263" s="12"/>
      <c r="B263" s="238"/>
      <c r="C263" s="239"/>
      <c r="D263" s="233" t="s">
        <v>153</v>
      </c>
      <c r="E263" s="240" t="s">
        <v>1</v>
      </c>
      <c r="F263" s="241" t="s">
        <v>387</v>
      </c>
      <c r="G263" s="239"/>
      <c r="H263" s="242">
        <v>180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248" t="s">
        <v>153</v>
      </c>
      <c r="AU263" s="248" t="s">
        <v>88</v>
      </c>
      <c r="AV263" s="12" t="s">
        <v>88</v>
      </c>
      <c r="AW263" s="12" t="s">
        <v>35</v>
      </c>
      <c r="AX263" s="12" t="s">
        <v>79</v>
      </c>
      <c r="AY263" s="248" t="s">
        <v>126</v>
      </c>
    </row>
    <row r="264" spans="1:51" s="12" customFormat="1" ht="12">
      <c r="A264" s="12"/>
      <c r="B264" s="238"/>
      <c r="C264" s="239"/>
      <c r="D264" s="233" t="s">
        <v>153</v>
      </c>
      <c r="E264" s="240" t="s">
        <v>1</v>
      </c>
      <c r="F264" s="241" t="s">
        <v>388</v>
      </c>
      <c r="G264" s="239"/>
      <c r="H264" s="242">
        <v>10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T264" s="248" t="s">
        <v>153</v>
      </c>
      <c r="AU264" s="248" t="s">
        <v>88</v>
      </c>
      <c r="AV264" s="12" t="s">
        <v>88</v>
      </c>
      <c r="AW264" s="12" t="s">
        <v>35</v>
      </c>
      <c r="AX264" s="12" t="s">
        <v>79</v>
      </c>
      <c r="AY264" s="248" t="s">
        <v>126</v>
      </c>
    </row>
    <row r="265" spans="1:51" s="12" customFormat="1" ht="12">
      <c r="A265" s="12"/>
      <c r="B265" s="238"/>
      <c r="C265" s="239"/>
      <c r="D265" s="233" t="s">
        <v>153</v>
      </c>
      <c r="E265" s="240" t="s">
        <v>1</v>
      </c>
      <c r="F265" s="241" t="s">
        <v>389</v>
      </c>
      <c r="G265" s="239"/>
      <c r="H265" s="242">
        <v>17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T265" s="248" t="s">
        <v>153</v>
      </c>
      <c r="AU265" s="248" t="s">
        <v>88</v>
      </c>
      <c r="AV265" s="12" t="s">
        <v>88</v>
      </c>
      <c r="AW265" s="12" t="s">
        <v>35</v>
      </c>
      <c r="AX265" s="12" t="s">
        <v>79</v>
      </c>
      <c r="AY265" s="248" t="s">
        <v>126</v>
      </c>
    </row>
    <row r="266" spans="1:51" s="12" customFormat="1" ht="12">
      <c r="A266" s="12"/>
      <c r="B266" s="238"/>
      <c r="C266" s="239"/>
      <c r="D266" s="233" t="s">
        <v>153</v>
      </c>
      <c r="E266" s="240" t="s">
        <v>1</v>
      </c>
      <c r="F266" s="241" t="s">
        <v>390</v>
      </c>
      <c r="G266" s="239"/>
      <c r="H266" s="242">
        <v>1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T266" s="248" t="s">
        <v>153</v>
      </c>
      <c r="AU266" s="248" t="s">
        <v>88</v>
      </c>
      <c r="AV266" s="12" t="s">
        <v>88</v>
      </c>
      <c r="AW266" s="12" t="s">
        <v>35</v>
      </c>
      <c r="AX266" s="12" t="s">
        <v>79</v>
      </c>
      <c r="AY266" s="248" t="s">
        <v>126</v>
      </c>
    </row>
    <row r="267" spans="1:51" s="13" customFormat="1" ht="12">
      <c r="A267" s="13"/>
      <c r="B267" s="249"/>
      <c r="C267" s="250"/>
      <c r="D267" s="233" t="s">
        <v>153</v>
      </c>
      <c r="E267" s="251" t="s">
        <v>1</v>
      </c>
      <c r="F267" s="252" t="s">
        <v>155</v>
      </c>
      <c r="G267" s="250"/>
      <c r="H267" s="253">
        <v>208</v>
      </c>
      <c r="I267" s="254"/>
      <c r="J267" s="250"/>
      <c r="K267" s="250"/>
      <c r="L267" s="255"/>
      <c r="M267" s="256"/>
      <c r="N267" s="257"/>
      <c r="O267" s="257"/>
      <c r="P267" s="257"/>
      <c r="Q267" s="257"/>
      <c r="R267" s="257"/>
      <c r="S267" s="257"/>
      <c r="T267" s="25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9" t="s">
        <v>153</v>
      </c>
      <c r="AU267" s="259" t="s">
        <v>88</v>
      </c>
      <c r="AV267" s="13" t="s">
        <v>125</v>
      </c>
      <c r="AW267" s="13" t="s">
        <v>35</v>
      </c>
      <c r="AX267" s="13" t="s">
        <v>86</v>
      </c>
      <c r="AY267" s="259" t="s">
        <v>126</v>
      </c>
    </row>
    <row r="268" spans="1:65" s="2" customFormat="1" ht="24.15" customHeight="1">
      <c r="A268" s="39"/>
      <c r="B268" s="40"/>
      <c r="C268" s="293" t="s">
        <v>391</v>
      </c>
      <c r="D268" s="293" t="s">
        <v>308</v>
      </c>
      <c r="E268" s="294" t="s">
        <v>392</v>
      </c>
      <c r="F268" s="295" t="s">
        <v>393</v>
      </c>
      <c r="G268" s="296" t="s">
        <v>210</v>
      </c>
      <c r="H268" s="297">
        <v>183.6</v>
      </c>
      <c r="I268" s="298"/>
      <c r="J268" s="299">
        <f>ROUND(I268*H268,2)</f>
        <v>0</v>
      </c>
      <c r="K268" s="295" t="s">
        <v>179</v>
      </c>
      <c r="L268" s="300"/>
      <c r="M268" s="301" t="s">
        <v>1</v>
      </c>
      <c r="N268" s="302" t="s">
        <v>44</v>
      </c>
      <c r="O268" s="92"/>
      <c r="P268" s="229">
        <f>O268*H268</f>
        <v>0</v>
      </c>
      <c r="Q268" s="229">
        <v>0.15</v>
      </c>
      <c r="R268" s="229">
        <f>Q268*H268</f>
        <v>27.54</v>
      </c>
      <c r="S268" s="229">
        <v>0</v>
      </c>
      <c r="T268" s="23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1" t="s">
        <v>166</v>
      </c>
      <c r="AT268" s="231" t="s">
        <v>308</v>
      </c>
      <c r="AU268" s="231" t="s">
        <v>88</v>
      </c>
      <c r="AY268" s="18" t="s">
        <v>126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86</v>
      </c>
      <c r="BK268" s="232">
        <f>ROUND(I268*H268,2)</f>
        <v>0</v>
      </c>
      <c r="BL268" s="18" t="s">
        <v>125</v>
      </c>
      <c r="BM268" s="231" t="s">
        <v>394</v>
      </c>
    </row>
    <row r="269" spans="1:51" s="12" customFormat="1" ht="12">
      <c r="A269" s="12"/>
      <c r="B269" s="238"/>
      <c r="C269" s="239"/>
      <c r="D269" s="233" t="s">
        <v>153</v>
      </c>
      <c r="E269" s="240" t="s">
        <v>1</v>
      </c>
      <c r="F269" s="241" t="s">
        <v>395</v>
      </c>
      <c r="G269" s="239"/>
      <c r="H269" s="242">
        <v>183.6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T269" s="248" t="s">
        <v>153</v>
      </c>
      <c r="AU269" s="248" t="s">
        <v>88</v>
      </c>
      <c r="AV269" s="12" t="s">
        <v>88</v>
      </c>
      <c r="AW269" s="12" t="s">
        <v>35</v>
      </c>
      <c r="AX269" s="12" t="s">
        <v>79</v>
      </c>
      <c r="AY269" s="248" t="s">
        <v>126</v>
      </c>
    </row>
    <row r="270" spans="1:51" s="13" customFormat="1" ht="12">
      <c r="A270" s="13"/>
      <c r="B270" s="249"/>
      <c r="C270" s="250"/>
      <c r="D270" s="233" t="s">
        <v>153</v>
      </c>
      <c r="E270" s="251" t="s">
        <v>1</v>
      </c>
      <c r="F270" s="252" t="s">
        <v>155</v>
      </c>
      <c r="G270" s="250"/>
      <c r="H270" s="253">
        <v>183.6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9" t="s">
        <v>153</v>
      </c>
      <c r="AU270" s="259" t="s">
        <v>88</v>
      </c>
      <c r="AV270" s="13" t="s">
        <v>125</v>
      </c>
      <c r="AW270" s="13" t="s">
        <v>35</v>
      </c>
      <c r="AX270" s="13" t="s">
        <v>86</v>
      </c>
      <c r="AY270" s="259" t="s">
        <v>126</v>
      </c>
    </row>
    <row r="271" spans="1:65" s="2" customFormat="1" ht="21.75" customHeight="1">
      <c r="A271" s="39"/>
      <c r="B271" s="40"/>
      <c r="C271" s="293" t="s">
        <v>396</v>
      </c>
      <c r="D271" s="293" t="s">
        <v>308</v>
      </c>
      <c r="E271" s="294" t="s">
        <v>397</v>
      </c>
      <c r="F271" s="295" t="s">
        <v>398</v>
      </c>
      <c r="G271" s="296" t="s">
        <v>210</v>
      </c>
      <c r="H271" s="297">
        <v>17.51</v>
      </c>
      <c r="I271" s="298"/>
      <c r="J271" s="299">
        <f>ROUND(I271*H271,2)</f>
        <v>0</v>
      </c>
      <c r="K271" s="295" t="s">
        <v>131</v>
      </c>
      <c r="L271" s="300"/>
      <c r="M271" s="301" t="s">
        <v>1</v>
      </c>
      <c r="N271" s="302" t="s">
        <v>44</v>
      </c>
      <c r="O271" s="92"/>
      <c r="P271" s="229">
        <f>O271*H271</f>
        <v>0</v>
      </c>
      <c r="Q271" s="229">
        <v>0.15</v>
      </c>
      <c r="R271" s="229">
        <f>Q271*H271</f>
        <v>2.6265</v>
      </c>
      <c r="S271" s="229">
        <v>0</v>
      </c>
      <c r="T271" s="23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1" t="s">
        <v>166</v>
      </c>
      <c r="AT271" s="231" t="s">
        <v>308</v>
      </c>
      <c r="AU271" s="231" t="s">
        <v>88</v>
      </c>
      <c r="AY271" s="18" t="s">
        <v>126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86</v>
      </c>
      <c r="BK271" s="232">
        <f>ROUND(I271*H271,2)</f>
        <v>0</v>
      </c>
      <c r="BL271" s="18" t="s">
        <v>125</v>
      </c>
      <c r="BM271" s="231" t="s">
        <v>399</v>
      </c>
    </row>
    <row r="272" spans="1:51" s="12" customFormat="1" ht="12">
      <c r="A272" s="12"/>
      <c r="B272" s="238"/>
      <c r="C272" s="239"/>
      <c r="D272" s="233" t="s">
        <v>153</v>
      </c>
      <c r="E272" s="240" t="s">
        <v>1</v>
      </c>
      <c r="F272" s="241" t="s">
        <v>400</v>
      </c>
      <c r="G272" s="239"/>
      <c r="H272" s="242">
        <v>17.51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T272" s="248" t="s">
        <v>153</v>
      </c>
      <c r="AU272" s="248" t="s">
        <v>88</v>
      </c>
      <c r="AV272" s="12" t="s">
        <v>88</v>
      </c>
      <c r="AW272" s="12" t="s">
        <v>35</v>
      </c>
      <c r="AX272" s="12" t="s">
        <v>79</v>
      </c>
      <c r="AY272" s="248" t="s">
        <v>126</v>
      </c>
    </row>
    <row r="273" spans="1:51" s="13" customFormat="1" ht="12">
      <c r="A273" s="13"/>
      <c r="B273" s="249"/>
      <c r="C273" s="250"/>
      <c r="D273" s="233" t="s">
        <v>153</v>
      </c>
      <c r="E273" s="251" t="s">
        <v>1</v>
      </c>
      <c r="F273" s="252" t="s">
        <v>155</v>
      </c>
      <c r="G273" s="250"/>
      <c r="H273" s="253">
        <v>17.51</v>
      </c>
      <c r="I273" s="254"/>
      <c r="J273" s="250"/>
      <c r="K273" s="250"/>
      <c r="L273" s="255"/>
      <c r="M273" s="256"/>
      <c r="N273" s="257"/>
      <c r="O273" s="257"/>
      <c r="P273" s="257"/>
      <c r="Q273" s="257"/>
      <c r="R273" s="257"/>
      <c r="S273" s="257"/>
      <c r="T273" s="25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9" t="s">
        <v>153</v>
      </c>
      <c r="AU273" s="259" t="s">
        <v>88</v>
      </c>
      <c r="AV273" s="13" t="s">
        <v>125</v>
      </c>
      <c r="AW273" s="13" t="s">
        <v>35</v>
      </c>
      <c r="AX273" s="13" t="s">
        <v>86</v>
      </c>
      <c r="AY273" s="259" t="s">
        <v>126</v>
      </c>
    </row>
    <row r="274" spans="1:65" s="2" customFormat="1" ht="21.75" customHeight="1">
      <c r="A274" s="39"/>
      <c r="B274" s="40"/>
      <c r="C274" s="293" t="s">
        <v>401</v>
      </c>
      <c r="D274" s="293" t="s">
        <v>308</v>
      </c>
      <c r="E274" s="294" t="s">
        <v>402</v>
      </c>
      <c r="F274" s="295" t="s">
        <v>403</v>
      </c>
      <c r="G274" s="296" t="s">
        <v>210</v>
      </c>
      <c r="H274" s="297">
        <v>11.33</v>
      </c>
      <c r="I274" s="298"/>
      <c r="J274" s="299">
        <f>ROUND(I274*H274,2)</f>
        <v>0</v>
      </c>
      <c r="K274" s="295" t="s">
        <v>131</v>
      </c>
      <c r="L274" s="300"/>
      <c r="M274" s="301" t="s">
        <v>1</v>
      </c>
      <c r="N274" s="302" t="s">
        <v>44</v>
      </c>
      <c r="O274" s="92"/>
      <c r="P274" s="229">
        <f>O274*H274</f>
        <v>0</v>
      </c>
      <c r="Q274" s="229">
        <v>0.176</v>
      </c>
      <c r="R274" s="229">
        <f>Q274*H274</f>
        <v>1.9940799999999999</v>
      </c>
      <c r="S274" s="229">
        <v>0</v>
      </c>
      <c r="T274" s="23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1" t="s">
        <v>166</v>
      </c>
      <c r="AT274" s="231" t="s">
        <v>308</v>
      </c>
      <c r="AU274" s="231" t="s">
        <v>88</v>
      </c>
      <c r="AY274" s="18" t="s">
        <v>126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86</v>
      </c>
      <c r="BK274" s="232">
        <f>ROUND(I274*H274,2)</f>
        <v>0</v>
      </c>
      <c r="BL274" s="18" t="s">
        <v>125</v>
      </c>
      <c r="BM274" s="231" t="s">
        <v>404</v>
      </c>
    </row>
    <row r="275" spans="1:51" s="12" customFormat="1" ht="12">
      <c r="A275" s="12"/>
      <c r="B275" s="238"/>
      <c r="C275" s="239"/>
      <c r="D275" s="233" t="s">
        <v>153</v>
      </c>
      <c r="E275" s="240" t="s">
        <v>1</v>
      </c>
      <c r="F275" s="241" t="s">
        <v>405</v>
      </c>
      <c r="G275" s="239"/>
      <c r="H275" s="242">
        <v>11.33</v>
      </c>
      <c r="I275" s="243"/>
      <c r="J275" s="239"/>
      <c r="K275" s="239"/>
      <c r="L275" s="244"/>
      <c r="M275" s="245"/>
      <c r="N275" s="246"/>
      <c r="O275" s="246"/>
      <c r="P275" s="246"/>
      <c r="Q275" s="246"/>
      <c r="R275" s="246"/>
      <c r="S275" s="246"/>
      <c r="T275" s="247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T275" s="248" t="s">
        <v>153</v>
      </c>
      <c r="AU275" s="248" t="s">
        <v>88</v>
      </c>
      <c r="AV275" s="12" t="s">
        <v>88</v>
      </c>
      <c r="AW275" s="12" t="s">
        <v>35</v>
      </c>
      <c r="AX275" s="12" t="s">
        <v>79</v>
      </c>
      <c r="AY275" s="248" t="s">
        <v>126</v>
      </c>
    </row>
    <row r="276" spans="1:51" s="13" customFormat="1" ht="12">
      <c r="A276" s="13"/>
      <c r="B276" s="249"/>
      <c r="C276" s="250"/>
      <c r="D276" s="233" t="s">
        <v>153</v>
      </c>
      <c r="E276" s="251" t="s">
        <v>1</v>
      </c>
      <c r="F276" s="252" t="s">
        <v>155</v>
      </c>
      <c r="G276" s="250"/>
      <c r="H276" s="253">
        <v>11.33</v>
      </c>
      <c r="I276" s="254"/>
      <c r="J276" s="250"/>
      <c r="K276" s="250"/>
      <c r="L276" s="255"/>
      <c r="M276" s="256"/>
      <c r="N276" s="257"/>
      <c r="O276" s="257"/>
      <c r="P276" s="257"/>
      <c r="Q276" s="257"/>
      <c r="R276" s="257"/>
      <c r="S276" s="257"/>
      <c r="T276" s="25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9" t="s">
        <v>153</v>
      </c>
      <c r="AU276" s="259" t="s">
        <v>88</v>
      </c>
      <c r="AV276" s="13" t="s">
        <v>125</v>
      </c>
      <c r="AW276" s="13" t="s">
        <v>35</v>
      </c>
      <c r="AX276" s="13" t="s">
        <v>86</v>
      </c>
      <c r="AY276" s="259" t="s">
        <v>126</v>
      </c>
    </row>
    <row r="277" spans="1:65" s="2" customFormat="1" ht="33" customHeight="1">
      <c r="A277" s="39"/>
      <c r="B277" s="40"/>
      <c r="C277" s="220" t="s">
        <v>406</v>
      </c>
      <c r="D277" s="220" t="s">
        <v>127</v>
      </c>
      <c r="E277" s="221" t="s">
        <v>407</v>
      </c>
      <c r="F277" s="222" t="s">
        <v>408</v>
      </c>
      <c r="G277" s="223" t="s">
        <v>210</v>
      </c>
      <c r="H277" s="224">
        <v>11</v>
      </c>
      <c r="I277" s="225"/>
      <c r="J277" s="226">
        <f>ROUND(I277*H277,2)</f>
        <v>0</v>
      </c>
      <c r="K277" s="222" t="s">
        <v>131</v>
      </c>
      <c r="L277" s="45"/>
      <c r="M277" s="227" t="s">
        <v>1</v>
      </c>
      <c r="N277" s="228" t="s">
        <v>44</v>
      </c>
      <c r="O277" s="92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1" t="s">
        <v>125</v>
      </c>
      <c r="AT277" s="231" t="s">
        <v>127</v>
      </c>
      <c r="AU277" s="231" t="s">
        <v>88</v>
      </c>
      <c r="AY277" s="18" t="s">
        <v>126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86</v>
      </c>
      <c r="BK277" s="232">
        <f>ROUND(I277*H277,2)</f>
        <v>0</v>
      </c>
      <c r="BL277" s="18" t="s">
        <v>125</v>
      </c>
      <c r="BM277" s="231" t="s">
        <v>409</v>
      </c>
    </row>
    <row r="278" spans="1:51" s="12" customFormat="1" ht="12">
      <c r="A278" s="12"/>
      <c r="B278" s="238"/>
      <c r="C278" s="239"/>
      <c r="D278" s="233" t="s">
        <v>153</v>
      </c>
      <c r="E278" s="240" t="s">
        <v>1</v>
      </c>
      <c r="F278" s="241" t="s">
        <v>410</v>
      </c>
      <c r="G278" s="239"/>
      <c r="H278" s="242">
        <v>11</v>
      </c>
      <c r="I278" s="243"/>
      <c r="J278" s="239"/>
      <c r="K278" s="239"/>
      <c r="L278" s="244"/>
      <c r="M278" s="245"/>
      <c r="N278" s="246"/>
      <c r="O278" s="246"/>
      <c r="P278" s="246"/>
      <c r="Q278" s="246"/>
      <c r="R278" s="246"/>
      <c r="S278" s="246"/>
      <c r="T278" s="247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T278" s="248" t="s">
        <v>153</v>
      </c>
      <c r="AU278" s="248" t="s">
        <v>88</v>
      </c>
      <c r="AV278" s="12" t="s">
        <v>88</v>
      </c>
      <c r="AW278" s="12" t="s">
        <v>35</v>
      </c>
      <c r="AX278" s="12" t="s">
        <v>86</v>
      </c>
      <c r="AY278" s="248" t="s">
        <v>126</v>
      </c>
    </row>
    <row r="279" spans="1:63" s="11" customFormat="1" ht="22.8" customHeight="1">
      <c r="A279" s="11"/>
      <c r="B279" s="206"/>
      <c r="C279" s="207"/>
      <c r="D279" s="208" t="s">
        <v>78</v>
      </c>
      <c r="E279" s="270" t="s">
        <v>166</v>
      </c>
      <c r="F279" s="270" t="s">
        <v>411</v>
      </c>
      <c r="G279" s="207"/>
      <c r="H279" s="207"/>
      <c r="I279" s="210"/>
      <c r="J279" s="271">
        <f>BK279</f>
        <v>0</v>
      </c>
      <c r="K279" s="207"/>
      <c r="L279" s="212"/>
      <c r="M279" s="213"/>
      <c r="N279" s="214"/>
      <c r="O279" s="214"/>
      <c r="P279" s="215">
        <f>SUM(P280:P289)</f>
        <v>0</v>
      </c>
      <c r="Q279" s="214"/>
      <c r="R279" s="215">
        <f>SUM(R280:R289)</f>
        <v>0.00594</v>
      </c>
      <c r="S279" s="214"/>
      <c r="T279" s="216">
        <f>SUM(T280:T289)</f>
        <v>0</v>
      </c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R279" s="217" t="s">
        <v>86</v>
      </c>
      <c r="AT279" s="218" t="s">
        <v>78</v>
      </c>
      <c r="AU279" s="218" t="s">
        <v>86</v>
      </c>
      <c r="AY279" s="217" t="s">
        <v>126</v>
      </c>
      <c r="BK279" s="219">
        <f>SUM(BK280:BK289)</f>
        <v>0</v>
      </c>
    </row>
    <row r="280" spans="1:65" s="2" customFormat="1" ht="24.15" customHeight="1">
      <c r="A280" s="39"/>
      <c r="B280" s="40"/>
      <c r="C280" s="220" t="s">
        <v>412</v>
      </c>
      <c r="D280" s="220" t="s">
        <v>127</v>
      </c>
      <c r="E280" s="221" t="s">
        <v>413</v>
      </c>
      <c r="F280" s="222" t="s">
        <v>414</v>
      </c>
      <c r="G280" s="223" t="s">
        <v>227</v>
      </c>
      <c r="H280" s="224">
        <v>8.25</v>
      </c>
      <c r="I280" s="225"/>
      <c r="J280" s="226">
        <f>ROUND(I280*H280,2)</f>
        <v>0</v>
      </c>
      <c r="K280" s="222" t="s">
        <v>131</v>
      </c>
      <c r="L280" s="45"/>
      <c r="M280" s="227" t="s">
        <v>1</v>
      </c>
      <c r="N280" s="228" t="s">
        <v>44</v>
      </c>
      <c r="O280" s="92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1" t="s">
        <v>125</v>
      </c>
      <c r="AT280" s="231" t="s">
        <v>127</v>
      </c>
      <c r="AU280" s="231" t="s">
        <v>88</v>
      </c>
      <c r="AY280" s="18" t="s">
        <v>126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86</v>
      </c>
      <c r="BK280" s="232">
        <f>ROUND(I280*H280,2)</f>
        <v>0</v>
      </c>
      <c r="BL280" s="18" t="s">
        <v>125</v>
      </c>
      <c r="BM280" s="231" t="s">
        <v>415</v>
      </c>
    </row>
    <row r="281" spans="1:51" s="12" customFormat="1" ht="12">
      <c r="A281" s="12"/>
      <c r="B281" s="238"/>
      <c r="C281" s="239"/>
      <c r="D281" s="233" t="s">
        <v>153</v>
      </c>
      <c r="E281" s="240" t="s">
        <v>1</v>
      </c>
      <c r="F281" s="241" t="s">
        <v>416</v>
      </c>
      <c r="G281" s="239"/>
      <c r="H281" s="242">
        <v>2.625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T281" s="248" t="s">
        <v>153</v>
      </c>
      <c r="AU281" s="248" t="s">
        <v>88</v>
      </c>
      <c r="AV281" s="12" t="s">
        <v>88</v>
      </c>
      <c r="AW281" s="12" t="s">
        <v>35</v>
      </c>
      <c r="AX281" s="12" t="s">
        <v>79</v>
      </c>
      <c r="AY281" s="248" t="s">
        <v>126</v>
      </c>
    </row>
    <row r="282" spans="1:51" s="12" customFormat="1" ht="12">
      <c r="A282" s="12"/>
      <c r="B282" s="238"/>
      <c r="C282" s="239"/>
      <c r="D282" s="233" t="s">
        <v>153</v>
      </c>
      <c r="E282" s="240" t="s">
        <v>1</v>
      </c>
      <c r="F282" s="241" t="s">
        <v>417</v>
      </c>
      <c r="G282" s="239"/>
      <c r="H282" s="242">
        <v>3.25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T282" s="248" t="s">
        <v>153</v>
      </c>
      <c r="AU282" s="248" t="s">
        <v>88</v>
      </c>
      <c r="AV282" s="12" t="s">
        <v>88</v>
      </c>
      <c r="AW282" s="12" t="s">
        <v>35</v>
      </c>
      <c r="AX282" s="12" t="s">
        <v>79</v>
      </c>
      <c r="AY282" s="248" t="s">
        <v>126</v>
      </c>
    </row>
    <row r="283" spans="1:51" s="12" customFormat="1" ht="12">
      <c r="A283" s="12"/>
      <c r="B283" s="238"/>
      <c r="C283" s="239"/>
      <c r="D283" s="233" t="s">
        <v>153</v>
      </c>
      <c r="E283" s="240" t="s">
        <v>1</v>
      </c>
      <c r="F283" s="241" t="s">
        <v>418</v>
      </c>
      <c r="G283" s="239"/>
      <c r="H283" s="242">
        <v>2.375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T283" s="248" t="s">
        <v>153</v>
      </c>
      <c r="AU283" s="248" t="s">
        <v>88</v>
      </c>
      <c r="AV283" s="12" t="s">
        <v>88</v>
      </c>
      <c r="AW283" s="12" t="s">
        <v>35</v>
      </c>
      <c r="AX283" s="12" t="s">
        <v>79</v>
      </c>
      <c r="AY283" s="248" t="s">
        <v>126</v>
      </c>
    </row>
    <row r="284" spans="1:51" s="13" customFormat="1" ht="12">
      <c r="A284" s="13"/>
      <c r="B284" s="249"/>
      <c r="C284" s="250"/>
      <c r="D284" s="233" t="s">
        <v>153</v>
      </c>
      <c r="E284" s="251" t="s">
        <v>1</v>
      </c>
      <c r="F284" s="252" t="s">
        <v>155</v>
      </c>
      <c r="G284" s="250"/>
      <c r="H284" s="253">
        <v>8.25</v>
      </c>
      <c r="I284" s="254"/>
      <c r="J284" s="250"/>
      <c r="K284" s="250"/>
      <c r="L284" s="255"/>
      <c r="M284" s="256"/>
      <c r="N284" s="257"/>
      <c r="O284" s="257"/>
      <c r="P284" s="257"/>
      <c r="Q284" s="257"/>
      <c r="R284" s="257"/>
      <c r="S284" s="257"/>
      <c r="T284" s="25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9" t="s">
        <v>153</v>
      </c>
      <c r="AU284" s="259" t="s">
        <v>88</v>
      </c>
      <c r="AV284" s="13" t="s">
        <v>125</v>
      </c>
      <c r="AW284" s="13" t="s">
        <v>35</v>
      </c>
      <c r="AX284" s="13" t="s">
        <v>86</v>
      </c>
      <c r="AY284" s="259" t="s">
        <v>126</v>
      </c>
    </row>
    <row r="285" spans="1:65" s="2" customFormat="1" ht="21.75" customHeight="1">
      <c r="A285" s="39"/>
      <c r="B285" s="40"/>
      <c r="C285" s="220" t="s">
        <v>419</v>
      </c>
      <c r="D285" s="220" t="s">
        <v>127</v>
      </c>
      <c r="E285" s="221" t="s">
        <v>420</v>
      </c>
      <c r="F285" s="222" t="s">
        <v>421</v>
      </c>
      <c r="G285" s="223" t="s">
        <v>221</v>
      </c>
      <c r="H285" s="224">
        <v>66</v>
      </c>
      <c r="I285" s="225"/>
      <c r="J285" s="226">
        <f>ROUND(I285*H285,2)</f>
        <v>0</v>
      </c>
      <c r="K285" s="222" t="s">
        <v>131</v>
      </c>
      <c r="L285" s="45"/>
      <c r="M285" s="227" t="s">
        <v>1</v>
      </c>
      <c r="N285" s="228" t="s">
        <v>44</v>
      </c>
      <c r="O285" s="92"/>
      <c r="P285" s="229">
        <f>O285*H285</f>
        <v>0</v>
      </c>
      <c r="Q285" s="229">
        <v>9E-05</v>
      </c>
      <c r="R285" s="229">
        <f>Q285*H285</f>
        <v>0.00594</v>
      </c>
      <c r="S285" s="229">
        <v>0</v>
      </c>
      <c r="T285" s="230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1" t="s">
        <v>125</v>
      </c>
      <c r="AT285" s="231" t="s">
        <v>127</v>
      </c>
      <c r="AU285" s="231" t="s">
        <v>88</v>
      </c>
      <c r="AY285" s="18" t="s">
        <v>126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8" t="s">
        <v>86</v>
      </c>
      <c r="BK285" s="232">
        <f>ROUND(I285*H285,2)</f>
        <v>0</v>
      </c>
      <c r="BL285" s="18" t="s">
        <v>125</v>
      </c>
      <c r="BM285" s="231" t="s">
        <v>422</v>
      </c>
    </row>
    <row r="286" spans="1:51" s="12" customFormat="1" ht="12">
      <c r="A286" s="12"/>
      <c r="B286" s="238"/>
      <c r="C286" s="239"/>
      <c r="D286" s="233" t="s">
        <v>153</v>
      </c>
      <c r="E286" s="240" t="s">
        <v>1</v>
      </c>
      <c r="F286" s="241" t="s">
        <v>423</v>
      </c>
      <c r="G286" s="239"/>
      <c r="H286" s="242">
        <v>21</v>
      </c>
      <c r="I286" s="243"/>
      <c r="J286" s="239"/>
      <c r="K286" s="239"/>
      <c r="L286" s="244"/>
      <c r="M286" s="245"/>
      <c r="N286" s="246"/>
      <c r="O286" s="246"/>
      <c r="P286" s="246"/>
      <c r="Q286" s="246"/>
      <c r="R286" s="246"/>
      <c r="S286" s="246"/>
      <c r="T286" s="247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248" t="s">
        <v>153</v>
      </c>
      <c r="AU286" s="248" t="s">
        <v>88</v>
      </c>
      <c r="AV286" s="12" t="s">
        <v>88</v>
      </c>
      <c r="AW286" s="12" t="s">
        <v>35</v>
      </c>
      <c r="AX286" s="12" t="s">
        <v>79</v>
      </c>
      <c r="AY286" s="248" t="s">
        <v>126</v>
      </c>
    </row>
    <row r="287" spans="1:51" s="12" customFormat="1" ht="12">
      <c r="A287" s="12"/>
      <c r="B287" s="238"/>
      <c r="C287" s="239"/>
      <c r="D287" s="233" t="s">
        <v>153</v>
      </c>
      <c r="E287" s="240" t="s">
        <v>1</v>
      </c>
      <c r="F287" s="241" t="s">
        <v>424</v>
      </c>
      <c r="G287" s="239"/>
      <c r="H287" s="242">
        <v>26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T287" s="248" t="s">
        <v>153</v>
      </c>
      <c r="AU287" s="248" t="s">
        <v>88</v>
      </c>
      <c r="AV287" s="12" t="s">
        <v>88</v>
      </c>
      <c r="AW287" s="12" t="s">
        <v>35</v>
      </c>
      <c r="AX287" s="12" t="s">
        <v>79</v>
      </c>
      <c r="AY287" s="248" t="s">
        <v>126</v>
      </c>
    </row>
    <row r="288" spans="1:51" s="12" customFormat="1" ht="12">
      <c r="A288" s="12"/>
      <c r="B288" s="238"/>
      <c r="C288" s="239"/>
      <c r="D288" s="233" t="s">
        <v>153</v>
      </c>
      <c r="E288" s="240" t="s">
        <v>1</v>
      </c>
      <c r="F288" s="241" t="s">
        <v>425</v>
      </c>
      <c r="G288" s="239"/>
      <c r="H288" s="242">
        <v>19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T288" s="248" t="s">
        <v>153</v>
      </c>
      <c r="AU288" s="248" t="s">
        <v>88</v>
      </c>
      <c r="AV288" s="12" t="s">
        <v>88</v>
      </c>
      <c r="AW288" s="12" t="s">
        <v>35</v>
      </c>
      <c r="AX288" s="12" t="s">
        <v>79</v>
      </c>
      <c r="AY288" s="248" t="s">
        <v>126</v>
      </c>
    </row>
    <row r="289" spans="1:51" s="13" customFormat="1" ht="12">
      <c r="A289" s="13"/>
      <c r="B289" s="249"/>
      <c r="C289" s="250"/>
      <c r="D289" s="233" t="s">
        <v>153</v>
      </c>
      <c r="E289" s="251" t="s">
        <v>1</v>
      </c>
      <c r="F289" s="252" t="s">
        <v>155</v>
      </c>
      <c r="G289" s="250"/>
      <c r="H289" s="253">
        <v>66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9" t="s">
        <v>153</v>
      </c>
      <c r="AU289" s="259" t="s">
        <v>88</v>
      </c>
      <c r="AV289" s="13" t="s">
        <v>125</v>
      </c>
      <c r="AW289" s="13" t="s">
        <v>35</v>
      </c>
      <c r="AX289" s="13" t="s">
        <v>86</v>
      </c>
      <c r="AY289" s="259" t="s">
        <v>126</v>
      </c>
    </row>
    <row r="290" spans="1:63" s="11" customFormat="1" ht="22.8" customHeight="1">
      <c r="A290" s="11"/>
      <c r="B290" s="206"/>
      <c r="C290" s="207"/>
      <c r="D290" s="208" t="s">
        <v>78</v>
      </c>
      <c r="E290" s="270" t="s">
        <v>171</v>
      </c>
      <c r="F290" s="270" t="s">
        <v>426</v>
      </c>
      <c r="G290" s="207"/>
      <c r="H290" s="207"/>
      <c r="I290" s="210"/>
      <c r="J290" s="271">
        <f>BK290</f>
        <v>0</v>
      </c>
      <c r="K290" s="207"/>
      <c r="L290" s="212"/>
      <c r="M290" s="213"/>
      <c r="N290" s="214"/>
      <c r="O290" s="214"/>
      <c r="P290" s="215">
        <f>SUM(P291:P339)</f>
        <v>0</v>
      </c>
      <c r="Q290" s="214"/>
      <c r="R290" s="215">
        <f>SUM(R291:R339)</f>
        <v>21.19436</v>
      </c>
      <c r="S290" s="214"/>
      <c r="T290" s="216">
        <f>SUM(T291:T339)</f>
        <v>3.93</v>
      </c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R290" s="217" t="s">
        <v>86</v>
      </c>
      <c r="AT290" s="218" t="s">
        <v>78</v>
      </c>
      <c r="AU290" s="218" t="s">
        <v>86</v>
      </c>
      <c r="AY290" s="217" t="s">
        <v>126</v>
      </c>
      <c r="BK290" s="219">
        <f>SUM(BK291:BK339)</f>
        <v>0</v>
      </c>
    </row>
    <row r="291" spans="1:65" s="2" customFormat="1" ht="24.15" customHeight="1">
      <c r="A291" s="39"/>
      <c r="B291" s="40"/>
      <c r="C291" s="220" t="s">
        <v>427</v>
      </c>
      <c r="D291" s="220" t="s">
        <v>127</v>
      </c>
      <c r="E291" s="221" t="s">
        <v>428</v>
      </c>
      <c r="F291" s="222" t="s">
        <v>429</v>
      </c>
      <c r="G291" s="223" t="s">
        <v>204</v>
      </c>
      <c r="H291" s="224">
        <v>2</v>
      </c>
      <c r="I291" s="225"/>
      <c r="J291" s="226">
        <f>ROUND(I291*H291,2)</f>
        <v>0</v>
      </c>
      <c r="K291" s="222" t="s">
        <v>131</v>
      </c>
      <c r="L291" s="45"/>
      <c r="M291" s="227" t="s">
        <v>1</v>
      </c>
      <c r="N291" s="228" t="s">
        <v>44</v>
      </c>
      <c r="O291" s="92"/>
      <c r="P291" s="229">
        <f>O291*H291</f>
        <v>0</v>
      </c>
      <c r="Q291" s="229">
        <v>0.0007</v>
      </c>
      <c r="R291" s="229">
        <f>Q291*H291</f>
        <v>0.0014</v>
      </c>
      <c r="S291" s="229">
        <v>0</v>
      </c>
      <c r="T291" s="230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1" t="s">
        <v>125</v>
      </c>
      <c r="AT291" s="231" t="s">
        <v>127</v>
      </c>
      <c r="AU291" s="231" t="s">
        <v>88</v>
      </c>
      <c r="AY291" s="18" t="s">
        <v>126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8" t="s">
        <v>86</v>
      </c>
      <c r="BK291" s="232">
        <f>ROUND(I291*H291,2)</f>
        <v>0</v>
      </c>
      <c r="BL291" s="18" t="s">
        <v>125</v>
      </c>
      <c r="BM291" s="231" t="s">
        <v>430</v>
      </c>
    </row>
    <row r="292" spans="1:51" s="12" customFormat="1" ht="12">
      <c r="A292" s="12"/>
      <c r="B292" s="238"/>
      <c r="C292" s="239"/>
      <c r="D292" s="233" t="s">
        <v>153</v>
      </c>
      <c r="E292" s="240" t="s">
        <v>1</v>
      </c>
      <c r="F292" s="241" t="s">
        <v>431</v>
      </c>
      <c r="G292" s="239"/>
      <c r="H292" s="242">
        <v>1</v>
      </c>
      <c r="I292" s="243"/>
      <c r="J292" s="239"/>
      <c r="K292" s="239"/>
      <c r="L292" s="244"/>
      <c r="M292" s="245"/>
      <c r="N292" s="246"/>
      <c r="O292" s="246"/>
      <c r="P292" s="246"/>
      <c r="Q292" s="246"/>
      <c r="R292" s="246"/>
      <c r="S292" s="246"/>
      <c r="T292" s="247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T292" s="248" t="s">
        <v>153</v>
      </c>
      <c r="AU292" s="248" t="s">
        <v>88</v>
      </c>
      <c r="AV292" s="12" t="s">
        <v>88</v>
      </c>
      <c r="AW292" s="12" t="s">
        <v>35</v>
      </c>
      <c r="AX292" s="12" t="s">
        <v>79</v>
      </c>
      <c r="AY292" s="248" t="s">
        <v>126</v>
      </c>
    </row>
    <row r="293" spans="1:51" s="12" customFormat="1" ht="12">
      <c r="A293" s="12"/>
      <c r="B293" s="238"/>
      <c r="C293" s="239"/>
      <c r="D293" s="233" t="s">
        <v>153</v>
      </c>
      <c r="E293" s="240" t="s">
        <v>1</v>
      </c>
      <c r="F293" s="241" t="s">
        <v>432</v>
      </c>
      <c r="G293" s="239"/>
      <c r="H293" s="242">
        <v>1</v>
      </c>
      <c r="I293" s="243"/>
      <c r="J293" s="239"/>
      <c r="K293" s="239"/>
      <c r="L293" s="244"/>
      <c r="M293" s="245"/>
      <c r="N293" s="246"/>
      <c r="O293" s="246"/>
      <c r="P293" s="246"/>
      <c r="Q293" s="246"/>
      <c r="R293" s="246"/>
      <c r="S293" s="246"/>
      <c r="T293" s="247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T293" s="248" t="s">
        <v>153</v>
      </c>
      <c r="AU293" s="248" t="s">
        <v>88</v>
      </c>
      <c r="AV293" s="12" t="s">
        <v>88</v>
      </c>
      <c r="AW293" s="12" t="s">
        <v>35</v>
      </c>
      <c r="AX293" s="12" t="s">
        <v>79</v>
      </c>
      <c r="AY293" s="248" t="s">
        <v>126</v>
      </c>
    </row>
    <row r="294" spans="1:51" s="13" customFormat="1" ht="12">
      <c r="A294" s="13"/>
      <c r="B294" s="249"/>
      <c r="C294" s="250"/>
      <c r="D294" s="233" t="s">
        <v>153</v>
      </c>
      <c r="E294" s="251" t="s">
        <v>1</v>
      </c>
      <c r="F294" s="252" t="s">
        <v>155</v>
      </c>
      <c r="G294" s="250"/>
      <c r="H294" s="253">
        <v>2</v>
      </c>
      <c r="I294" s="254"/>
      <c r="J294" s="250"/>
      <c r="K294" s="250"/>
      <c r="L294" s="255"/>
      <c r="M294" s="256"/>
      <c r="N294" s="257"/>
      <c r="O294" s="257"/>
      <c r="P294" s="257"/>
      <c r="Q294" s="257"/>
      <c r="R294" s="257"/>
      <c r="S294" s="257"/>
      <c r="T294" s="25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9" t="s">
        <v>153</v>
      </c>
      <c r="AU294" s="259" t="s">
        <v>88</v>
      </c>
      <c r="AV294" s="13" t="s">
        <v>125</v>
      </c>
      <c r="AW294" s="13" t="s">
        <v>35</v>
      </c>
      <c r="AX294" s="13" t="s">
        <v>86</v>
      </c>
      <c r="AY294" s="259" t="s">
        <v>126</v>
      </c>
    </row>
    <row r="295" spans="1:65" s="2" customFormat="1" ht="21.75" customHeight="1">
      <c r="A295" s="39"/>
      <c r="B295" s="40"/>
      <c r="C295" s="293" t="s">
        <v>433</v>
      </c>
      <c r="D295" s="293" t="s">
        <v>308</v>
      </c>
      <c r="E295" s="294" t="s">
        <v>434</v>
      </c>
      <c r="F295" s="295" t="s">
        <v>435</v>
      </c>
      <c r="G295" s="296" t="s">
        <v>204</v>
      </c>
      <c r="H295" s="297">
        <v>1</v>
      </c>
      <c r="I295" s="298"/>
      <c r="J295" s="299">
        <f>ROUND(I295*H295,2)</f>
        <v>0</v>
      </c>
      <c r="K295" s="295" t="s">
        <v>131</v>
      </c>
      <c r="L295" s="300"/>
      <c r="M295" s="301" t="s">
        <v>1</v>
      </c>
      <c r="N295" s="302" t="s">
        <v>44</v>
      </c>
      <c r="O295" s="92"/>
      <c r="P295" s="229">
        <f>O295*H295</f>
        <v>0</v>
      </c>
      <c r="Q295" s="229">
        <v>0.0009</v>
      </c>
      <c r="R295" s="229">
        <f>Q295*H295</f>
        <v>0.0009</v>
      </c>
      <c r="S295" s="229">
        <v>0</v>
      </c>
      <c r="T295" s="23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1" t="s">
        <v>166</v>
      </c>
      <c r="AT295" s="231" t="s">
        <v>308</v>
      </c>
      <c r="AU295" s="231" t="s">
        <v>88</v>
      </c>
      <c r="AY295" s="18" t="s">
        <v>126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8" t="s">
        <v>86</v>
      </c>
      <c r="BK295" s="232">
        <f>ROUND(I295*H295,2)</f>
        <v>0</v>
      </c>
      <c r="BL295" s="18" t="s">
        <v>125</v>
      </c>
      <c r="BM295" s="231" t="s">
        <v>436</v>
      </c>
    </row>
    <row r="296" spans="1:51" s="12" customFormat="1" ht="12">
      <c r="A296" s="12"/>
      <c r="B296" s="238"/>
      <c r="C296" s="239"/>
      <c r="D296" s="233" t="s">
        <v>153</v>
      </c>
      <c r="E296" s="240" t="s">
        <v>1</v>
      </c>
      <c r="F296" s="241" t="s">
        <v>432</v>
      </c>
      <c r="G296" s="239"/>
      <c r="H296" s="242">
        <v>1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T296" s="248" t="s">
        <v>153</v>
      </c>
      <c r="AU296" s="248" t="s">
        <v>88</v>
      </c>
      <c r="AV296" s="12" t="s">
        <v>88</v>
      </c>
      <c r="AW296" s="12" t="s">
        <v>35</v>
      </c>
      <c r="AX296" s="12" t="s">
        <v>79</v>
      </c>
      <c r="AY296" s="248" t="s">
        <v>126</v>
      </c>
    </row>
    <row r="297" spans="1:51" s="13" customFormat="1" ht="12">
      <c r="A297" s="13"/>
      <c r="B297" s="249"/>
      <c r="C297" s="250"/>
      <c r="D297" s="233" t="s">
        <v>153</v>
      </c>
      <c r="E297" s="251" t="s">
        <v>1</v>
      </c>
      <c r="F297" s="252" t="s">
        <v>155</v>
      </c>
      <c r="G297" s="250"/>
      <c r="H297" s="253">
        <v>1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9" t="s">
        <v>153</v>
      </c>
      <c r="AU297" s="259" t="s">
        <v>88</v>
      </c>
      <c r="AV297" s="13" t="s">
        <v>125</v>
      </c>
      <c r="AW297" s="13" t="s">
        <v>35</v>
      </c>
      <c r="AX297" s="13" t="s">
        <v>86</v>
      </c>
      <c r="AY297" s="259" t="s">
        <v>126</v>
      </c>
    </row>
    <row r="298" spans="1:65" s="2" customFormat="1" ht="24.15" customHeight="1">
      <c r="A298" s="39"/>
      <c r="B298" s="40"/>
      <c r="C298" s="293" t="s">
        <v>437</v>
      </c>
      <c r="D298" s="293" t="s">
        <v>308</v>
      </c>
      <c r="E298" s="294" t="s">
        <v>438</v>
      </c>
      <c r="F298" s="295" t="s">
        <v>439</v>
      </c>
      <c r="G298" s="296" t="s">
        <v>204</v>
      </c>
      <c r="H298" s="297">
        <v>1</v>
      </c>
      <c r="I298" s="298"/>
      <c r="J298" s="299">
        <f>ROUND(I298*H298,2)</f>
        <v>0</v>
      </c>
      <c r="K298" s="295" t="s">
        <v>131</v>
      </c>
      <c r="L298" s="300"/>
      <c r="M298" s="301" t="s">
        <v>1</v>
      </c>
      <c r="N298" s="302" t="s">
        <v>44</v>
      </c>
      <c r="O298" s="92"/>
      <c r="P298" s="229">
        <f>O298*H298</f>
        <v>0</v>
      </c>
      <c r="Q298" s="229">
        <v>0.0035</v>
      </c>
      <c r="R298" s="229">
        <f>Q298*H298</f>
        <v>0.0035</v>
      </c>
      <c r="S298" s="229">
        <v>0</v>
      </c>
      <c r="T298" s="230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1" t="s">
        <v>166</v>
      </c>
      <c r="AT298" s="231" t="s">
        <v>308</v>
      </c>
      <c r="AU298" s="231" t="s">
        <v>88</v>
      </c>
      <c r="AY298" s="18" t="s">
        <v>126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8" t="s">
        <v>86</v>
      </c>
      <c r="BK298" s="232">
        <f>ROUND(I298*H298,2)</f>
        <v>0</v>
      </c>
      <c r="BL298" s="18" t="s">
        <v>125</v>
      </c>
      <c r="BM298" s="231" t="s">
        <v>440</v>
      </c>
    </row>
    <row r="299" spans="1:51" s="12" customFormat="1" ht="12">
      <c r="A299" s="12"/>
      <c r="B299" s="238"/>
      <c r="C299" s="239"/>
      <c r="D299" s="233" t="s">
        <v>153</v>
      </c>
      <c r="E299" s="240" t="s">
        <v>1</v>
      </c>
      <c r="F299" s="241" t="s">
        <v>431</v>
      </c>
      <c r="G299" s="239"/>
      <c r="H299" s="242">
        <v>1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T299" s="248" t="s">
        <v>153</v>
      </c>
      <c r="AU299" s="248" t="s">
        <v>88</v>
      </c>
      <c r="AV299" s="12" t="s">
        <v>88</v>
      </c>
      <c r="AW299" s="12" t="s">
        <v>35</v>
      </c>
      <c r="AX299" s="12" t="s">
        <v>79</v>
      </c>
      <c r="AY299" s="248" t="s">
        <v>126</v>
      </c>
    </row>
    <row r="300" spans="1:51" s="13" customFormat="1" ht="12">
      <c r="A300" s="13"/>
      <c r="B300" s="249"/>
      <c r="C300" s="250"/>
      <c r="D300" s="233" t="s">
        <v>153</v>
      </c>
      <c r="E300" s="251" t="s">
        <v>1</v>
      </c>
      <c r="F300" s="252" t="s">
        <v>155</v>
      </c>
      <c r="G300" s="250"/>
      <c r="H300" s="253">
        <v>1</v>
      </c>
      <c r="I300" s="254"/>
      <c r="J300" s="250"/>
      <c r="K300" s="250"/>
      <c r="L300" s="255"/>
      <c r="M300" s="256"/>
      <c r="N300" s="257"/>
      <c r="O300" s="257"/>
      <c r="P300" s="257"/>
      <c r="Q300" s="257"/>
      <c r="R300" s="257"/>
      <c r="S300" s="257"/>
      <c r="T300" s="25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9" t="s">
        <v>153</v>
      </c>
      <c r="AU300" s="259" t="s">
        <v>88</v>
      </c>
      <c r="AV300" s="13" t="s">
        <v>125</v>
      </c>
      <c r="AW300" s="13" t="s">
        <v>35</v>
      </c>
      <c r="AX300" s="13" t="s">
        <v>86</v>
      </c>
      <c r="AY300" s="259" t="s">
        <v>126</v>
      </c>
    </row>
    <row r="301" spans="1:65" s="2" customFormat="1" ht="24.15" customHeight="1">
      <c r="A301" s="39"/>
      <c r="B301" s="40"/>
      <c r="C301" s="220" t="s">
        <v>441</v>
      </c>
      <c r="D301" s="220" t="s">
        <v>127</v>
      </c>
      <c r="E301" s="221" t="s">
        <v>442</v>
      </c>
      <c r="F301" s="222" t="s">
        <v>443</v>
      </c>
      <c r="G301" s="223" t="s">
        <v>204</v>
      </c>
      <c r="H301" s="224">
        <v>1</v>
      </c>
      <c r="I301" s="225"/>
      <c r="J301" s="226">
        <f>ROUND(I301*H301,2)</f>
        <v>0</v>
      </c>
      <c r="K301" s="222" t="s">
        <v>131</v>
      </c>
      <c r="L301" s="45"/>
      <c r="M301" s="227" t="s">
        <v>1</v>
      </c>
      <c r="N301" s="228" t="s">
        <v>44</v>
      </c>
      <c r="O301" s="92"/>
      <c r="P301" s="229">
        <f>O301*H301</f>
        <v>0</v>
      </c>
      <c r="Q301" s="229">
        <v>0.11241</v>
      </c>
      <c r="R301" s="229">
        <f>Q301*H301</f>
        <v>0.11241</v>
      </c>
      <c r="S301" s="229">
        <v>0</v>
      </c>
      <c r="T301" s="23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1" t="s">
        <v>125</v>
      </c>
      <c r="AT301" s="231" t="s">
        <v>127</v>
      </c>
      <c r="AU301" s="231" t="s">
        <v>88</v>
      </c>
      <c r="AY301" s="18" t="s">
        <v>126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8" t="s">
        <v>86</v>
      </c>
      <c r="BK301" s="232">
        <f>ROUND(I301*H301,2)</f>
        <v>0</v>
      </c>
      <c r="BL301" s="18" t="s">
        <v>125</v>
      </c>
      <c r="BM301" s="231" t="s">
        <v>444</v>
      </c>
    </row>
    <row r="302" spans="1:51" s="12" customFormat="1" ht="12">
      <c r="A302" s="12"/>
      <c r="B302" s="238"/>
      <c r="C302" s="239"/>
      <c r="D302" s="233" t="s">
        <v>153</v>
      </c>
      <c r="E302" s="240" t="s">
        <v>1</v>
      </c>
      <c r="F302" s="241" t="s">
        <v>445</v>
      </c>
      <c r="G302" s="239"/>
      <c r="H302" s="242">
        <v>1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T302" s="248" t="s">
        <v>153</v>
      </c>
      <c r="AU302" s="248" t="s">
        <v>88</v>
      </c>
      <c r="AV302" s="12" t="s">
        <v>88</v>
      </c>
      <c r="AW302" s="12" t="s">
        <v>35</v>
      </c>
      <c r="AX302" s="12" t="s">
        <v>79</v>
      </c>
      <c r="AY302" s="248" t="s">
        <v>126</v>
      </c>
    </row>
    <row r="303" spans="1:51" s="13" customFormat="1" ht="12">
      <c r="A303" s="13"/>
      <c r="B303" s="249"/>
      <c r="C303" s="250"/>
      <c r="D303" s="233" t="s">
        <v>153</v>
      </c>
      <c r="E303" s="251" t="s">
        <v>1</v>
      </c>
      <c r="F303" s="252" t="s">
        <v>155</v>
      </c>
      <c r="G303" s="250"/>
      <c r="H303" s="253">
        <v>1</v>
      </c>
      <c r="I303" s="254"/>
      <c r="J303" s="250"/>
      <c r="K303" s="250"/>
      <c r="L303" s="255"/>
      <c r="M303" s="256"/>
      <c r="N303" s="257"/>
      <c r="O303" s="257"/>
      <c r="P303" s="257"/>
      <c r="Q303" s="257"/>
      <c r="R303" s="257"/>
      <c r="S303" s="257"/>
      <c r="T303" s="25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9" t="s">
        <v>153</v>
      </c>
      <c r="AU303" s="259" t="s">
        <v>88</v>
      </c>
      <c r="AV303" s="13" t="s">
        <v>125</v>
      </c>
      <c r="AW303" s="13" t="s">
        <v>35</v>
      </c>
      <c r="AX303" s="13" t="s">
        <v>86</v>
      </c>
      <c r="AY303" s="259" t="s">
        <v>126</v>
      </c>
    </row>
    <row r="304" spans="1:65" s="2" customFormat="1" ht="21.75" customHeight="1">
      <c r="A304" s="39"/>
      <c r="B304" s="40"/>
      <c r="C304" s="293" t="s">
        <v>446</v>
      </c>
      <c r="D304" s="293" t="s">
        <v>308</v>
      </c>
      <c r="E304" s="294" t="s">
        <v>447</v>
      </c>
      <c r="F304" s="295" t="s">
        <v>448</v>
      </c>
      <c r="G304" s="296" t="s">
        <v>204</v>
      </c>
      <c r="H304" s="297">
        <v>1</v>
      </c>
      <c r="I304" s="298"/>
      <c r="J304" s="299">
        <f>ROUND(I304*H304,2)</f>
        <v>0</v>
      </c>
      <c r="K304" s="295" t="s">
        <v>131</v>
      </c>
      <c r="L304" s="300"/>
      <c r="M304" s="301" t="s">
        <v>1</v>
      </c>
      <c r="N304" s="302" t="s">
        <v>44</v>
      </c>
      <c r="O304" s="92"/>
      <c r="P304" s="229">
        <f>O304*H304</f>
        <v>0</v>
      </c>
      <c r="Q304" s="229">
        <v>0.0061</v>
      </c>
      <c r="R304" s="229">
        <f>Q304*H304</f>
        <v>0.0061</v>
      </c>
      <c r="S304" s="229">
        <v>0</v>
      </c>
      <c r="T304" s="23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1" t="s">
        <v>166</v>
      </c>
      <c r="AT304" s="231" t="s">
        <v>308</v>
      </c>
      <c r="AU304" s="231" t="s">
        <v>88</v>
      </c>
      <c r="AY304" s="18" t="s">
        <v>126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8" t="s">
        <v>86</v>
      </c>
      <c r="BK304" s="232">
        <f>ROUND(I304*H304,2)</f>
        <v>0</v>
      </c>
      <c r="BL304" s="18" t="s">
        <v>125</v>
      </c>
      <c r="BM304" s="231" t="s">
        <v>449</v>
      </c>
    </row>
    <row r="305" spans="1:65" s="2" customFormat="1" ht="24.15" customHeight="1">
      <c r="A305" s="39"/>
      <c r="B305" s="40"/>
      <c r="C305" s="220" t="s">
        <v>450</v>
      </c>
      <c r="D305" s="220" t="s">
        <v>127</v>
      </c>
      <c r="E305" s="221" t="s">
        <v>451</v>
      </c>
      <c r="F305" s="222" t="s">
        <v>452</v>
      </c>
      <c r="G305" s="223" t="s">
        <v>210</v>
      </c>
      <c r="H305" s="224">
        <v>1.5</v>
      </c>
      <c r="I305" s="225"/>
      <c r="J305" s="226">
        <f>ROUND(I305*H305,2)</f>
        <v>0</v>
      </c>
      <c r="K305" s="222" t="s">
        <v>131</v>
      </c>
      <c r="L305" s="45"/>
      <c r="M305" s="227" t="s">
        <v>1</v>
      </c>
      <c r="N305" s="228" t="s">
        <v>44</v>
      </c>
      <c r="O305" s="92"/>
      <c r="P305" s="229">
        <f>O305*H305</f>
        <v>0</v>
      </c>
      <c r="Q305" s="229">
        <v>0.00085</v>
      </c>
      <c r="R305" s="229">
        <f>Q305*H305</f>
        <v>0.0012749999999999999</v>
      </c>
      <c r="S305" s="229">
        <v>0</v>
      </c>
      <c r="T305" s="230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1" t="s">
        <v>125</v>
      </c>
      <c r="AT305" s="231" t="s">
        <v>127</v>
      </c>
      <c r="AU305" s="231" t="s">
        <v>88</v>
      </c>
      <c r="AY305" s="18" t="s">
        <v>126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8" t="s">
        <v>86</v>
      </c>
      <c r="BK305" s="232">
        <f>ROUND(I305*H305,2)</f>
        <v>0</v>
      </c>
      <c r="BL305" s="18" t="s">
        <v>125</v>
      </c>
      <c r="BM305" s="231" t="s">
        <v>453</v>
      </c>
    </row>
    <row r="306" spans="1:51" s="12" customFormat="1" ht="12">
      <c r="A306" s="12"/>
      <c r="B306" s="238"/>
      <c r="C306" s="239"/>
      <c r="D306" s="233" t="s">
        <v>153</v>
      </c>
      <c r="E306" s="240" t="s">
        <v>1</v>
      </c>
      <c r="F306" s="241" t="s">
        <v>454</v>
      </c>
      <c r="G306" s="239"/>
      <c r="H306" s="242">
        <v>1.5</v>
      </c>
      <c r="I306" s="243"/>
      <c r="J306" s="239"/>
      <c r="K306" s="239"/>
      <c r="L306" s="244"/>
      <c r="M306" s="245"/>
      <c r="N306" s="246"/>
      <c r="O306" s="246"/>
      <c r="P306" s="246"/>
      <c r="Q306" s="246"/>
      <c r="R306" s="246"/>
      <c r="S306" s="246"/>
      <c r="T306" s="247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T306" s="248" t="s">
        <v>153</v>
      </c>
      <c r="AU306" s="248" t="s">
        <v>88</v>
      </c>
      <c r="AV306" s="12" t="s">
        <v>88</v>
      </c>
      <c r="AW306" s="12" t="s">
        <v>35</v>
      </c>
      <c r="AX306" s="12" t="s">
        <v>79</v>
      </c>
      <c r="AY306" s="248" t="s">
        <v>126</v>
      </c>
    </row>
    <row r="307" spans="1:51" s="13" customFormat="1" ht="12">
      <c r="A307" s="13"/>
      <c r="B307" s="249"/>
      <c r="C307" s="250"/>
      <c r="D307" s="233" t="s">
        <v>153</v>
      </c>
      <c r="E307" s="251" t="s">
        <v>1</v>
      </c>
      <c r="F307" s="252" t="s">
        <v>155</v>
      </c>
      <c r="G307" s="250"/>
      <c r="H307" s="253">
        <v>1.5</v>
      </c>
      <c r="I307" s="254"/>
      <c r="J307" s="250"/>
      <c r="K307" s="250"/>
      <c r="L307" s="255"/>
      <c r="M307" s="256"/>
      <c r="N307" s="257"/>
      <c r="O307" s="257"/>
      <c r="P307" s="257"/>
      <c r="Q307" s="257"/>
      <c r="R307" s="257"/>
      <c r="S307" s="257"/>
      <c r="T307" s="25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9" t="s">
        <v>153</v>
      </c>
      <c r="AU307" s="259" t="s">
        <v>88</v>
      </c>
      <c r="AV307" s="13" t="s">
        <v>125</v>
      </c>
      <c r="AW307" s="13" t="s">
        <v>35</v>
      </c>
      <c r="AX307" s="13" t="s">
        <v>86</v>
      </c>
      <c r="AY307" s="259" t="s">
        <v>126</v>
      </c>
    </row>
    <row r="308" spans="1:65" s="2" customFormat="1" ht="16.5" customHeight="1">
      <c r="A308" s="39"/>
      <c r="B308" s="40"/>
      <c r="C308" s="220" t="s">
        <v>455</v>
      </c>
      <c r="D308" s="220" t="s">
        <v>127</v>
      </c>
      <c r="E308" s="221" t="s">
        <v>456</v>
      </c>
      <c r="F308" s="222" t="s">
        <v>457</v>
      </c>
      <c r="G308" s="223" t="s">
        <v>210</v>
      </c>
      <c r="H308" s="224">
        <v>1.5</v>
      </c>
      <c r="I308" s="225"/>
      <c r="J308" s="226">
        <f>ROUND(I308*H308,2)</f>
        <v>0</v>
      </c>
      <c r="K308" s="222" t="s">
        <v>131</v>
      </c>
      <c r="L308" s="45"/>
      <c r="M308" s="227" t="s">
        <v>1</v>
      </c>
      <c r="N308" s="228" t="s">
        <v>44</v>
      </c>
      <c r="O308" s="92"/>
      <c r="P308" s="229">
        <f>O308*H308</f>
        <v>0</v>
      </c>
      <c r="Q308" s="229">
        <v>1E-05</v>
      </c>
      <c r="R308" s="229">
        <f>Q308*H308</f>
        <v>1.5000000000000002E-05</v>
      </c>
      <c r="S308" s="229">
        <v>0</v>
      </c>
      <c r="T308" s="23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1" t="s">
        <v>125</v>
      </c>
      <c r="AT308" s="231" t="s">
        <v>127</v>
      </c>
      <c r="AU308" s="231" t="s">
        <v>88</v>
      </c>
      <c r="AY308" s="18" t="s">
        <v>126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8" t="s">
        <v>86</v>
      </c>
      <c r="BK308" s="232">
        <f>ROUND(I308*H308,2)</f>
        <v>0</v>
      </c>
      <c r="BL308" s="18" t="s">
        <v>125</v>
      </c>
      <c r="BM308" s="231" t="s">
        <v>458</v>
      </c>
    </row>
    <row r="309" spans="1:65" s="2" customFormat="1" ht="33" customHeight="1">
      <c r="A309" s="39"/>
      <c r="B309" s="40"/>
      <c r="C309" s="220" t="s">
        <v>459</v>
      </c>
      <c r="D309" s="220" t="s">
        <v>127</v>
      </c>
      <c r="E309" s="221" t="s">
        <v>460</v>
      </c>
      <c r="F309" s="222" t="s">
        <v>461</v>
      </c>
      <c r="G309" s="223" t="s">
        <v>221</v>
      </c>
      <c r="H309" s="224">
        <v>63.2</v>
      </c>
      <c r="I309" s="225"/>
      <c r="J309" s="226">
        <f>ROUND(I309*H309,2)</f>
        <v>0</v>
      </c>
      <c r="K309" s="222" t="s">
        <v>179</v>
      </c>
      <c r="L309" s="45"/>
      <c r="M309" s="227" t="s">
        <v>1</v>
      </c>
      <c r="N309" s="228" t="s">
        <v>44</v>
      </c>
      <c r="O309" s="92"/>
      <c r="P309" s="229">
        <f>O309*H309</f>
        <v>0</v>
      </c>
      <c r="Q309" s="229">
        <v>0.1554</v>
      </c>
      <c r="R309" s="229">
        <f>Q309*H309</f>
        <v>9.821280000000002</v>
      </c>
      <c r="S309" s="229">
        <v>0</v>
      </c>
      <c r="T309" s="230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1" t="s">
        <v>125</v>
      </c>
      <c r="AT309" s="231" t="s">
        <v>127</v>
      </c>
      <c r="AU309" s="231" t="s">
        <v>88</v>
      </c>
      <c r="AY309" s="18" t="s">
        <v>126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8" t="s">
        <v>86</v>
      </c>
      <c r="BK309" s="232">
        <f>ROUND(I309*H309,2)</f>
        <v>0</v>
      </c>
      <c r="BL309" s="18" t="s">
        <v>125</v>
      </c>
      <c r="BM309" s="231" t="s">
        <v>462</v>
      </c>
    </row>
    <row r="310" spans="1:51" s="12" customFormat="1" ht="12">
      <c r="A310" s="12"/>
      <c r="B310" s="238"/>
      <c r="C310" s="239"/>
      <c r="D310" s="233" t="s">
        <v>153</v>
      </c>
      <c r="E310" s="240" t="s">
        <v>1</v>
      </c>
      <c r="F310" s="241" t="s">
        <v>463</v>
      </c>
      <c r="G310" s="239"/>
      <c r="H310" s="242">
        <v>60</v>
      </c>
      <c r="I310" s="243"/>
      <c r="J310" s="239"/>
      <c r="K310" s="239"/>
      <c r="L310" s="244"/>
      <c r="M310" s="245"/>
      <c r="N310" s="246"/>
      <c r="O310" s="246"/>
      <c r="P310" s="246"/>
      <c r="Q310" s="246"/>
      <c r="R310" s="246"/>
      <c r="S310" s="246"/>
      <c r="T310" s="247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T310" s="248" t="s">
        <v>153</v>
      </c>
      <c r="AU310" s="248" t="s">
        <v>88</v>
      </c>
      <c r="AV310" s="12" t="s">
        <v>88</v>
      </c>
      <c r="AW310" s="12" t="s">
        <v>35</v>
      </c>
      <c r="AX310" s="12" t="s">
        <v>79</v>
      </c>
      <c r="AY310" s="248" t="s">
        <v>126</v>
      </c>
    </row>
    <row r="311" spans="1:51" s="12" customFormat="1" ht="12">
      <c r="A311" s="12"/>
      <c r="B311" s="238"/>
      <c r="C311" s="239"/>
      <c r="D311" s="233" t="s">
        <v>153</v>
      </c>
      <c r="E311" s="240" t="s">
        <v>1</v>
      </c>
      <c r="F311" s="241" t="s">
        <v>464</v>
      </c>
      <c r="G311" s="239"/>
      <c r="H311" s="242">
        <v>3.2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T311" s="248" t="s">
        <v>153</v>
      </c>
      <c r="AU311" s="248" t="s">
        <v>88</v>
      </c>
      <c r="AV311" s="12" t="s">
        <v>88</v>
      </c>
      <c r="AW311" s="12" t="s">
        <v>35</v>
      </c>
      <c r="AX311" s="12" t="s">
        <v>79</v>
      </c>
      <c r="AY311" s="248" t="s">
        <v>126</v>
      </c>
    </row>
    <row r="312" spans="1:51" s="13" customFormat="1" ht="12">
      <c r="A312" s="13"/>
      <c r="B312" s="249"/>
      <c r="C312" s="250"/>
      <c r="D312" s="233" t="s">
        <v>153</v>
      </c>
      <c r="E312" s="251" t="s">
        <v>1</v>
      </c>
      <c r="F312" s="252" t="s">
        <v>155</v>
      </c>
      <c r="G312" s="250"/>
      <c r="H312" s="253">
        <v>63.2</v>
      </c>
      <c r="I312" s="254"/>
      <c r="J312" s="250"/>
      <c r="K312" s="250"/>
      <c r="L312" s="255"/>
      <c r="M312" s="256"/>
      <c r="N312" s="257"/>
      <c r="O312" s="257"/>
      <c r="P312" s="257"/>
      <c r="Q312" s="257"/>
      <c r="R312" s="257"/>
      <c r="S312" s="257"/>
      <c r="T312" s="25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9" t="s">
        <v>153</v>
      </c>
      <c r="AU312" s="259" t="s">
        <v>88</v>
      </c>
      <c r="AV312" s="13" t="s">
        <v>125</v>
      </c>
      <c r="AW312" s="13" t="s">
        <v>35</v>
      </c>
      <c r="AX312" s="13" t="s">
        <v>86</v>
      </c>
      <c r="AY312" s="259" t="s">
        <v>126</v>
      </c>
    </row>
    <row r="313" spans="1:65" s="2" customFormat="1" ht="16.5" customHeight="1">
      <c r="A313" s="39"/>
      <c r="B313" s="40"/>
      <c r="C313" s="293" t="s">
        <v>465</v>
      </c>
      <c r="D313" s="293" t="s">
        <v>308</v>
      </c>
      <c r="E313" s="294" t="s">
        <v>466</v>
      </c>
      <c r="F313" s="295" t="s">
        <v>467</v>
      </c>
      <c r="G313" s="296" t="s">
        <v>221</v>
      </c>
      <c r="H313" s="297">
        <v>60.6</v>
      </c>
      <c r="I313" s="298"/>
      <c r="J313" s="299">
        <f>ROUND(I313*H313,2)</f>
        <v>0</v>
      </c>
      <c r="K313" s="295" t="s">
        <v>131</v>
      </c>
      <c r="L313" s="300"/>
      <c r="M313" s="301" t="s">
        <v>1</v>
      </c>
      <c r="N313" s="302" t="s">
        <v>44</v>
      </c>
      <c r="O313" s="92"/>
      <c r="P313" s="229">
        <f>O313*H313</f>
        <v>0</v>
      </c>
      <c r="Q313" s="229">
        <v>0.08</v>
      </c>
      <c r="R313" s="229">
        <f>Q313*H313</f>
        <v>4.848</v>
      </c>
      <c r="S313" s="229">
        <v>0</v>
      </c>
      <c r="T313" s="230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1" t="s">
        <v>166</v>
      </c>
      <c r="AT313" s="231" t="s">
        <v>308</v>
      </c>
      <c r="AU313" s="231" t="s">
        <v>88</v>
      </c>
      <c r="AY313" s="18" t="s">
        <v>126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8" t="s">
        <v>86</v>
      </c>
      <c r="BK313" s="232">
        <f>ROUND(I313*H313,2)</f>
        <v>0</v>
      </c>
      <c r="BL313" s="18" t="s">
        <v>125</v>
      </c>
      <c r="BM313" s="231" t="s">
        <v>468</v>
      </c>
    </row>
    <row r="314" spans="1:51" s="12" customFormat="1" ht="12">
      <c r="A314" s="12"/>
      <c r="B314" s="238"/>
      <c r="C314" s="239"/>
      <c r="D314" s="233" t="s">
        <v>153</v>
      </c>
      <c r="E314" s="240" t="s">
        <v>1</v>
      </c>
      <c r="F314" s="241" t="s">
        <v>469</v>
      </c>
      <c r="G314" s="239"/>
      <c r="H314" s="242">
        <v>60.6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T314" s="248" t="s">
        <v>153</v>
      </c>
      <c r="AU314" s="248" t="s">
        <v>88</v>
      </c>
      <c r="AV314" s="12" t="s">
        <v>88</v>
      </c>
      <c r="AW314" s="12" t="s">
        <v>35</v>
      </c>
      <c r="AX314" s="12" t="s">
        <v>79</v>
      </c>
      <c r="AY314" s="248" t="s">
        <v>126</v>
      </c>
    </row>
    <row r="315" spans="1:51" s="13" customFormat="1" ht="12">
      <c r="A315" s="13"/>
      <c r="B315" s="249"/>
      <c r="C315" s="250"/>
      <c r="D315" s="233" t="s">
        <v>153</v>
      </c>
      <c r="E315" s="251" t="s">
        <v>1</v>
      </c>
      <c r="F315" s="252" t="s">
        <v>155</v>
      </c>
      <c r="G315" s="250"/>
      <c r="H315" s="253">
        <v>60.6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9" t="s">
        <v>153</v>
      </c>
      <c r="AU315" s="259" t="s">
        <v>88</v>
      </c>
      <c r="AV315" s="13" t="s">
        <v>125</v>
      </c>
      <c r="AW315" s="13" t="s">
        <v>35</v>
      </c>
      <c r="AX315" s="13" t="s">
        <v>86</v>
      </c>
      <c r="AY315" s="259" t="s">
        <v>126</v>
      </c>
    </row>
    <row r="316" spans="1:65" s="2" customFormat="1" ht="16.5" customHeight="1">
      <c r="A316" s="39"/>
      <c r="B316" s="40"/>
      <c r="C316" s="293" t="s">
        <v>470</v>
      </c>
      <c r="D316" s="293" t="s">
        <v>308</v>
      </c>
      <c r="E316" s="294" t="s">
        <v>471</v>
      </c>
      <c r="F316" s="295" t="s">
        <v>472</v>
      </c>
      <c r="G316" s="296" t="s">
        <v>204</v>
      </c>
      <c r="H316" s="297">
        <v>4</v>
      </c>
      <c r="I316" s="298"/>
      <c r="J316" s="299">
        <f>ROUND(I316*H316,2)</f>
        <v>0</v>
      </c>
      <c r="K316" s="295" t="s">
        <v>179</v>
      </c>
      <c r="L316" s="300"/>
      <c r="M316" s="301" t="s">
        <v>1</v>
      </c>
      <c r="N316" s="302" t="s">
        <v>44</v>
      </c>
      <c r="O316" s="92"/>
      <c r="P316" s="229">
        <f>O316*H316</f>
        <v>0</v>
      </c>
      <c r="Q316" s="229">
        <v>0.0525</v>
      </c>
      <c r="R316" s="229">
        <f>Q316*H316</f>
        <v>0.21</v>
      </c>
      <c r="S316" s="229">
        <v>0</v>
      </c>
      <c r="T316" s="230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1" t="s">
        <v>166</v>
      </c>
      <c r="AT316" s="231" t="s">
        <v>308</v>
      </c>
      <c r="AU316" s="231" t="s">
        <v>88</v>
      </c>
      <c r="AY316" s="18" t="s">
        <v>126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8" t="s">
        <v>86</v>
      </c>
      <c r="BK316" s="232">
        <f>ROUND(I316*H316,2)</f>
        <v>0</v>
      </c>
      <c r="BL316" s="18" t="s">
        <v>125</v>
      </c>
      <c r="BM316" s="231" t="s">
        <v>473</v>
      </c>
    </row>
    <row r="317" spans="1:65" s="2" customFormat="1" ht="24.15" customHeight="1">
      <c r="A317" s="39"/>
      <c r="B317" s="40"/>
      <c r="C317" s="220" t="s">
        <v>474</v>
      </c>
      <c r="D317" s="220" t="s">
        <v>127</v>
      </c>
      <c r="E317" s="221" t="s">
        <v>475</v>
      </c>
      <c r="F317" s="222" t="s">
        <v>476</v>
      </c>
      <c r="G317" s="223" t="s">
        <v>221</v>
      </c>
      <c r="H317" s="224">
        <v>44</v>
      </c>
      <c r="I317" s="225"/>
      <c r="J317" s="226">
        <f>ROUND(I317*H317,2)</f>
        <v>0</v>
      </c>
      <c r="K317" s="222" t="s">
        <v>179</v>
      </c>
      <c r="L317" s="45"/>
      <c r="M317" s="227" t="s">
        <v>1</v>
      </c>
      <c r="N317" s="228" t="s">
        <v>44</v>
      </c>
      <c r="O317" s="92"/>
      <c r="P317" s="229">
        <f>O317*H317</f>
        <v>0</v>
      </c>
      <c r="Q317" s="229">
        <v>0.14067</v>
      </c>
      <c r="R317" s="229">
        <f>Q317*H317</f>
        <v>6.18948</v>
      </c>
      <c r="S317" s="229">
        <v>0</v>
      </c>
      <c r="T317" s="230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1" t="s">
        <v>125</v>
      </c>
      <c r="AT317" s="231" t="s">
        <v>127</v>
      </c>
      <c r="AU317" s="231" t="s">
        <v>88</v>
      </c>
      <c r="AY317" s="18" t="s">
        <v>126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8" t="s">
        <v>86</v>
      </c>
      <c r="BK317" s="232">
        <f>ROUND(I317*H317,2)</f>
        <v>0</v>
      </c>
      <c r="BL317" s="18" t="s">
        <v>125</v>
      </c>
      <c r="BM317" s="231" t="s">
        <v>477</v>
      </c>
    </row>
    <row r="318" spans="1:51" s="12" customFormat="1" ht="12">
      <c r="A318" s="12"/>
      <c r="B318" s="238"/>
      <c r="C318" s="239"/>
      <c r="D318" s="233" t="s">
        <v>153</v>
      </c>
      <c r="E318" s="240" t="s">
        <v>1</v>
      </c>
      <c r="F318" s="241" t="s">
        <v>478</v>
      </c>
      <c r="G318" s="239"/>
      <c r="H318" s="242">
        <v>44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7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T318" s="248" t="s">
        <v>153</v>
      </c>
      <c r="AU318" s="248" t="s">
        <v>88</v>
      </c>
      <c r="AV318" s="12" t="s">
        <v>88</v>
      </c>
      <c r="AW318" s="12" t="s">
        <v>35</v>
      </c>
      <c r="AX318" s="12" t="s">
        <v>79</v>
      </c>
      <c r="AY318" s="248" t="s">
        <v>126</v>
      </c>
    </row>
    <row r="319" spans="1:51" s="13" customFormat="1" ht="12">
      <c r="A319" s="13"/>
      <c r="B319" s="249"/>
      <c r="C319" s="250"/>
      <c r="D319" s="233" t="s">
        <v>153</v>
      </c>
      <c r="E319" s="251" t="s">
        <v>1</v>
      </c>
      <c r="F319" s="252" t="s">
        <v>155</v>
      </c>
      <c r="G319" s="250"/>
      <c r="H319" s="253">
        <v>44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153</v>
      </c>
      <c r="AU319" s="259" t="s">
        <v>88</v>
      </c>
      <c r="AV319" s="13" t="s">
        <v>125</v>
      </c>
      <c r="AW319" s="13" t="s">
        <v>35</v>
      </c>
      <c r="AX319" s="13" t="s">
        <v>86</v>
      </c>
      <c r="AY319" s="259" t="s">
        <v>126</v>
      </c>
    </row>
    <row r="320" spans="1:65" s="2" customFormat="1" ht="16.5" customHeight="1">
      <c r="A320" s="39"/>
      <c r="B320" s="40"/>
      <c r="C320" s="220" t="s">
        <v>479</v>
      </c>
      <c r="D320" s="220" t="s">
        <v>127</v>
      </c>
      <c r="E320" s="221" t="s">
        <v>480</v>
      </c>
      <c r="F320" s="222" t="s">
        <v>481</v>
      </c>
      <c r="G320" s="223" t="s">
        <v>204</v>
      </c>
      <c r="H320" s="224">
        <v>3</v>
      </c>
      <c r="I320" s="225"/>
      <c r="J320" s="226">
        <f>ROUND(I320*H320,2)</f>
        <v>0</v>
      </c>
      <c r="K320" s="222" t="s">
        <v>179</v>
      </c>
      <c r="L320" s="45"/>
      <c r="M320" s="227" t="s">
        <v>1</v>
      </c>
      <c r="N320" s="228" t="s">
        <v>44</v>
      </c>
      <c r="O320" s="92"/>
      <c r="P320" s="229">
        <f>O320*H320</f>
        <v>0</v>
      </c>
      <c r="Q320" s="229">
        <v>0</v>
      </c>
      <c r="R320" s="229">
        <f>Q320*H320</f>
        <v>0</v>
      </c>
      <c r="S320" s="229">
        <v>1.31</v>
      </c>
      <c r="T320" s="230">
        <f>S320*H320</f>
        <v>3.93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1" t="s">
        <v>125</v>
      </c>
      <c r="AT320" s="231" t="s">
        <v>127</v>
      </c>
      <c r="AU320" s="231" t="s">
        <v>88</v>
      </c>
      <c r="AY320" s="18" t="s">
        <v>126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8" t="s">
        <v>86</v>
      </c>
      <c r="BK320" s="232">
        <f>ROUND(I320*H320,2)</f>
        <v>0</v>
      </c>
      <c r="BL320" s="18" t="s">
        <v>125</v>
      </c>
      <c r="BM320" s="231" t="s">
        <v>482</v>
      </c>
    </row>
    <row r="321" spans="1:65" s="2" customFormat="1" ht="21.75" customHeight="1">
      <c r="A321" s="39"/>
      <c r="B321" s="40"/>
      <c r="C321" s="220" t="s">
        <v>483</v>
      </c>
      <c r="D321" s="220" t="s">
        <v>127</v>
      </c>
      <c r="E321" s="221" t="s">
        <v>484</v>
      </c>
      <c r="F321" s="222" t="s">
        <v>485</v>
      </c>
      <c r="G321" s="223" t="s">
        <v>221</v>
      </c>
      <c r="H321" s="224">
        <v>44</v>
      </c>
      <c r="I321" s="225"/>
      <c r="J321" s="226">
        <f>ROUND(I321*H321,2)</f>
        <v>0</v>
      </c>
      <c r="K321" s="222" t="s">
        <v>131</v>
      </c>
      <c r="L321" s="45"/>
      <c r="M321" s="227" t="s">
        <v>1</v>
      </c>
      <c r="N321" s="228" t="s">
        <v>44</v>
      </c>
      <c r="O321" s="92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1" t="s">
        <v>125</v>
      </c>
      <c r="AT321" s="231" t="s">
        <v>127</v>
      </c>
      <c r="AU321" s="231" t="s">
        <v>88</v>
      </c>
      <c r="AY321" s="18" t="s">
        <v>126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8" t="s">
        <v>86</v>
      </c>
      <c r="BK321" s="232">
        <f>ROUND(I321*H321,2)</f>
        <v>0</v>
      </c>
      <c r="BL321" s="18" t="s">
        <v>125</v>
      </c>
      <c r="BM321" s="231" t="s">
        <v>486</v>
      </c>
    </row>
    <row r="322" spans="1:51" s="12" customFormat="1" ht="12">
      <c r="A322" s="12"/>
      <c r="B322" s="238"/>
      <c r="C322" s="239"/>
      <c r="D322" s="233" t="s">
        <v>153</v>
      </c>
      <c r="E322" s="240" t="s">
        <v>1</v>
      </c>
      <c r="F322" s="241" t="s">
        <v>487</v>
      </c>
      <c r="G322" s="239"/>
      <c r="H322" s="242">
        <v>44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T322" s="248" t="s">
        <v>153</v>
      </c>
      <c r="AU322" s="248" t="s">
        <v>88</v>
      </c>
      <c r="AV322" s="12" t="s">
        <v>88</v>
      </c>
      <c r="AW322" s="12" t="s">
        <v>35</v>
      </c>
      <c r="AX322" s="12" t="s">
        <v>79</v>
      </c>
      <c r="AY322" s="248" t="s">
        <v>126</v>
      </c>
    </row>
    <row r="323" spans="1:51" s="13" customFormat="1" ht="12">
      <c r="A323" s="13"/>
      <c r="B323" s="249"/>
      <c r="C323" s="250"/>
      <c r="D323" s="233" t="s">
        <v>153</v>
      </c>
      <c r="E323" s="251" t="s">
        <v>1</v>
      </c>
      <c r="F323" s="252" t="s">
        <v>155</v>
      </c>
      <c r="G323" s="250"/>
      <c r="H323" s="253">
        <v>44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9" t="s">
        <v>153</v>
      </c>
      <c r="AU323" s="259" t="s">
        <v>88</v>
      </c>
      <c r="AV323" s="13" t="s">
        <v>125</v>
      </c>
      <c r="AW323" s="13" t="s">
        <v>35</v>
      </c>
      <c r="AX323" s="13" t="s">
        <v>86</v>
      </c>
      <c r="AY323" s="259" t="s">
        <v>126</v>
      </c>
    </row>
    <row r="324" spans="1:65" s="2" customFormat="1" ht="16.5" customHeight="1">
      <c r="A324" s="39"/>
      <c r="B324" s="40"/>
      <c r="C324" s="220" t="s">
        <v>488</v>
      </c>
      <c r="D324" s="220" t="s">
        <v>127</v>
      </c>
      <c r="E324" s="221" t="s">
        <v>489</v>
      </c>
      <c r="F324" s="222" t="s">
        <v>490</v>
      </c>
      <c r="G324" s="223" t="s">
        <v>221</v>
      </c>
      <c r="H324" s="224">
        <v>66</v>
      </c>
      <c r="I324" s="225"/>
      <c r="J324" s="226">
        <f>ROUND(I324*H324,2)</f>
        <v>0</v>
      </c>
      <c r="K324" s="222" t="s">
        <v>179</v>
      </c>
      <c r="L324" s="45"/>
      <c r="M324" s="227" t="s">
        <v>1</v>
      </c>
      <c r="N324" s="228" t="s">
        <v>44</v>
      </c>
      <c r="O324" s="92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1" t="s">
        <v>125</v>
      </c>
      <c r="AT324" s="231" t="s">
        <v>127</v>
      </c>
      <c r="AU324" s="231" t="s">
        <v>88</v>
      </c>
      <c r="AY324" s="18" t="s">
        <v>126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8" t="s">
        <v>86</v>
      </c>
      <c r="BK324" s="232">
        <f>ROUND(I324*H324,2)</f>
        <v>0</v>
      </c>
      <c r="BL324" s="18" t="s">
        <v>125</v>
      </c>
      <c r="BM324" s="231" t="s">
        <v>491</v>
      </c>
    </row>
    <row r="325" spans="1:51" s="12" customFormat="1" ht="12">
      <c r="A325" s="12"/>
      <c r="B325" s="238"/>
      <c r="C325" s="239"/>
      <c r="D325" s="233" t="s">
        <v>153</v>
      </c>
      <c r="E325" s="240" t="s">
        <v>1</v>
      </c>
      <c r="F325" s="241" t="s">
        <v>423</v>
      </c>
      <c r="G325" s="239"/>
      <c r="H325" s="242">
        <v>21</v>
      </c>
      <c r="I325" s="243"/>
      <c r="J325" s="239"/>
      <c r="K325" s="239"/>
      <c r="L325" s="244"/>
      <c r="M325" s="245"/>
      <c r="N325" s="246"/>
      <c r="O325" s="246"/>
      <c r="P325" s="246"/>
      <c r="Q325" s="246"/>
      <c r="R325" s="246"/>
      <c r="S325" s="246"/>
      <c r="T325" s="247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T325" s="248" t="s">
        <v>153</v>
      </c>
      <c r="AU325" s="248" t="s">
        <v>88</v>
      </c>
      <c r="AV325" s="12" t="s">
        <v>88</v>
      </c>
      <c r="AW325" s="12" t="s">
        <v>35</v>
      </c>
      <c r="AX325" s="12" t="s">
        <v>79</v>
      </c>
      <c r="AY325" s="248" t="s">
        <v>126</v>
      </c>
    </row>
    <row r="326" spans="1:51" s="12" customFormat="1" ht="12">
      <c r="A326" s="12"/>
      <c r="B326" s="238"/>
      <c r="C326" s="239"/>
      <c r="D326" s="233" t="s">
        <v>153</v>
      </c>
      <c r="E326" s="240" t="s">
        <v>1</v>
      </c>
      <c r="F326" s="241" t="s">
        <v>424</v>
      </c>
      <c r="G326" s="239"/>
      <c r="H326" s="242">
        <v>26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T326" s="248" t="s">
        <v>153</v>
      </c>
      <c r="AU326" s="248" t="s">
        <v>88</v>
      </c>
      <c r="AV326" s="12" t="s">
        <v>88</v>
      </c>
      <c r="AW326" s="12" t="s">
        <v>35</v>
      </c>
      <c r="AX326" s="12" t="s">
        <v>79</v>
      </c>
      <c r="AY326" s="248" t="s">
        <v>126</v>
      </c>
    </row>
    <row r="327" spans="1:51" s="12" customFormat="1" ht="12">
      <c r="A327" s="12"/>
      <c r="B327" s="238"/>
      <c r="C327" s="239"/>
      <c r="D327" s="233" t="s">
        <v>153</v>
      </c>
      <c r="E327" s="240" t="s">
        <v>1</v>
      </c>
      <c r="F327" s="241" t="s">
        <v>425</v>
      </c>
      <c r="G327" s="239"/>
      <c r="H327" s="242">
        <v>19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T327" s="248" t="s">
        <v>153</v>
      </c>
      <c r="AU327" s="248" t="s">
        <v>88</v>
      </c>
      <c r="AV327" s="12" t="s">
        <v>88</v>
      </c>
      <c r="AW327" s="12" t="s">
        <v>35</v>
      </c>
      <c r="AX327" s="12" t="s">
        <v>79</v>
      </c>
      <c r="AY327" s="248" t="s">
        <v>126</v>
      </c>
    </row>
    <row r="328" spans="1:51" s="13" customFormat="1" ht="12">
      <c r="A328" s="13"/>
      <c r="B328" s="249"/>
      <c r="C328" s="250"/>
      <c r="D328" s="233" t="s">
        <v>153</v>
      </c>
      <c r="E328" s="251" t="s">
        <v>1</v>
      </c>
      <c r="F328" s="252" t="s">
        <v>155</v>
      </c>
      <c r="G328" s="250"/>
      <c r="H328" s="253">
        <v>66</v>
      </c>
      <c r="I328" s="254"/>
      <c r="J328" s="250"/>
      <c r="K328" s="250"/>
      <c r="L328" s="255"/>
      <c r="M328" s="256"/>
      <c r="N328" s="257"/>
      <c r="O328" s="257"/>
      <c r="P328" s="257"/>
      <c r="Q328" s="257"/>
      <c r="R328" s="257"/>
      <c r="S328" s="257"/>
      <c r="T328" s="25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9" t="s">
        <v>153</v>
      </c>
      <c r="AU328" s="259" t="s">
        <v>88</v>
      </c>
      <c r="AV328" s="13" t="s">
        <v>125</v>
      </c>
      <c r="AW328" s="13" t="s">
        <v>35</v>
      </c>
      <c r="AX328" s="13" t="s">
        <v>86</v>
      </c>
      <c r="AY328" s="259" t="s">
        <v>126</v>
      </c>
    </row>
    <row r="329" spans="1:65" s="2" customFormat="1" ht="16.5" customHeight="1">
      <c r="A329" s="39"/>
      <c r="B329" s="40"/>
      <c r="C329" s="220" t="s">
        <v>492</v>
      </c>
      <c r="D329" s="220" t="s">
        <v>127</v>
      </c>
      <c r="E329" s="221" t="s">
        <v>493</v>
      </c>
      <c r="F329" s="222" t="s">
        <v>494</v>
      </c>
      <c r="G329" s="223" t="s">
        <v>221</v>
      </c>
      <c r="H329" s="224">
        <v>19</v>
      </c>
      <c r="I329" s="225"/>
      <c r="J329" s="226">
        <f>ROUND(I329*H329,2)</f>
        <v>0</v>
      </c>
      <c r="K329" s="222" t="s">
        <v>179</v>
      </c>
      <c r="L329" s="45"/>
      <c r="M329" s="227" t="s">
        <v>1</v>
      </c>
      <c r="N329" s="228" t="s">
        <v>44</v>
      </c>
      <c r="O329" s="92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1" t="s">
        <v>125</v>
      </c>
      <c r="AT329" s="231" t="s">
        <v>127</v>
      </c>
      <c r="AU329" s="231" t="s">
        <v>88</v>
      </c>
      <c r="AY329" s="18" t="s">
        <v>126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8" t="s">
        <v>86</v>
      </c>
      <c r="BK329" s="232">
        <f>ROUND(I329*H329,2)</f>
        <v>0</v>
      </c>
      <c r="BL329" s="18" t="s">
        <v>125</v>
      </c>
      <c r="BM329" s="231" t="s">
        <v>495</v>
      </c>
    </row>
    <row r="330" spans="1:51" s="12" customFormat="1" ht="12">
      <c r="A330" s="12"/>
      <c r="B330" s="238"/>
      <c r="C330" s="239"/>
      <c r="D330" s="233" t="s">
        <v>153</v>
      </c>
      <c r="E330" s="240" t="s">
        <v>1</v>
      </c>
      <c r="F330" s="241" t="s">
        <v>425</v>
      </c>
      <c r="G330" s="239"/>
      <c r="H330" s="242">
        <v>19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T330" s="248" t="s">
        <v>153</v>
      </c>
      <c r="AU330" s="248" t="s">
        <v>88</v>
      </c>
      <c r="AV330" s="12" t="s">
        <v>88</v>
      </c>
      <c r="AW330" s="12" t="s">
        <v>35</v>
      </c>
      <c r="AX330" s="12" t="s">
        <v>79</v>
      </c>
      <c r="AY330" s="248" t="s">
        <v>126</v>
      </c>
    </row>
    <row r="331" spans="1:51" s="13" customFormat="1" ht="12">
      <c r="A331" s="13"/>
      <c r="B331" s="249"/>
      <c r="C331" s="250"/>
      <c r="D331" s="233" t="s">
        <v>153</v>
      </c>
      <c r="E331" s="251" t="s">
        <v>1</v>
      </c>
      <c r="F331" s="252" t="s">
        <v>155</v>
      </c>
      <c r="G331" s="250"/>
      <c r="H331" s="253">
        <v>19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9" t="s">
        <v>153</v>
      </c>
      <c r="AU331" s="259" t="s">
        <v>88</v>
      </c>
      <c r="AV331" s="13" t="s">
        <v>125</v>
      </c>
      <c r="AW331" s="13" t="s">
        <v>35</v>
      </c>
      <c r="AX331" s="13" t="s">
        <v>86</v>
      </c>
      <c r="AY331" s="259" t="s">
        <v>126</v>
      </c>
    </row>
    <row r="332" spans="1:65" s="2" customFormat="1" ht="24.15" customHeight="1">
      <c r="A332" s="39"/>
      <c r="B332" s="40"/>
      <c r="C332" s="220" t="s">
        <v>496</v>
      </c>
      <c r="D332" s="220" t="s">
        <v>127</v>
      </c>
      <c r="E332" s="221" t="s">
        <v>497</v>
      </c>
      <c r="F332" s="222" t="s">
        <v>498</v>
      </c>
      <c r="G332" s="223" t="s">
        <v>204</v>
      </c>
      <c r="H332" s="224">
        <v>10</v>
      </c>
      <c r="I332" s="225"/>
      <c r="J332" s="226">
        <f>ROUND(I332*H332,2)</f>
        <v>0</v>
      </c>
      <c r="K332" s="222" t="s">
        <v>179</v>
      </c>
      <c r="L332" s="45"/>
      <c r="M332" s="227" t="s">
        <v>1</v>
      </c>
      <c r="N332" s="228" t="s">
        <v>44</v>
      </c>
      <c r="O332" s="92"/>
      <c r="P332" s="229">
        <f>O332*H332</f>
        <v>0</v>
      </c>
      <c r="Q332" s="229">
        <v>0</v>
      </c>
      <c r="R332" s="229">
        <f>Q332*H332</f>
        <v>0</v>
      </c>
      <c r="S332" s="229">
        <v>0</v>
      </c>
      <c r="T332" s="230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1" t="s">
        <v>125</v>
      </c>
      <c r="AT332" s="231" t="s">
        <v>127</v>
      </c>
      <c r="AU332" s="231" t="s">
        <v>88</v>
      </c>
      <c r="AY332" s="18" t="s">
        <v>126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8" t="s">
        <v>86</v>
      </c>
      <c r="BK332" s="232">
        <f>ROUND(I332*H332,2)</f>
        <v>0</v>
      </c>
      <c r="BL332" s="18" t="s">
        <v>125</v>
      </c>
      <c r="BM332" s="231" t="s">
        <v>499</v>
      </c>
    </row>
    <row r="333" spans="1:51" s="12" customFormat="1" ht="12">
      <c r="A333" s="12"/>
      <c r="B333" s="238"/>
      <c r="C333" s="239"/>
      <c r="D333" s="233" t="s">
        <v>153</v>
      </c>
      <c r="E333" s="240" t="s">
        <v>1</v>
      </c>
      <c r="F333" s="241" t="s">
        <v>500</v>
      </c>
      <c r="G333" s="239"/>
      <c r="H333" s="242">
        <v>2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T333" s="248" t="s">
        <v>153</v>
      </c>
      <c r="AU333" s="248" t="s">
        <v>88</v>
      </c>
      <c r="AV333" s="12" t="s">
        <v>88</v>
      </c>
      <c r="AW333" s="12" t="s">
        <v>35</v>
      </c>
      <c r="AX333" s="12" t="s">
        <v>79</v>
      </c>
      <c r="AY333" s="248" t="s">
        <v>126</v>
      </c>
    </row>
    <row r="334" spans="1:51" s="12" customFormat="1" ht="12">
      <c r="A334" s="12"/>
      <c r="B334" s="238"/>
      <c r="C334" s="239"/>
      <c r="D334" s="233" t="s">
        <v>153</v>
      </c>
      <c r="E334" s="240" t="s">
        <v>1</v>
      </c>
      <c r="F334" s="241" t="s">
        <v>501</v>
      </c>
      <c r="G334" s="239"/>
      <c r="H334" s="242">
        <v>4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T334" s="248" t="s">
        <v>153</v>
      </c>
      <c r="AU334" s="248" t="s">
        <v>88</v>
      </c>
      <c r="AV334" s="12" t="s">
        <v>88</v>
      </c>
      <c r="AW334" s="12" t="s">
        <v>35</v>
      </c>
      <c r="AX334" s="12" t="s">
        <v>79</v>
      </c>
      <c r="AY334" s="248" t="s">
        <v>126</v>
      </c>
    </row>
    <row r="335" spans="1:51" s="12" customFormat="1" ht="12">
      <c r="A335" s="12"/>
      <c r="B335" s="238"/>
      <c r="C335" s="239"/>
      <c r="D335" s="233" t="s">
        <v>153</v>
      </c>
      <c r="E335" s="240" t="s">
        <v>1</v>
      </c>
      <c r="F335" s="241" t="s">
        <v>502</v>
      </c>
      <c r="G335" s="239"/>
      <c r="H335" s="242">
        <v>4</v>
      </c>
      <c r="I335" s="243"/>
      <c r="J335" s="239"/>
      <c r="K335" s="239"/>
      <c r="L335" s="244"/>
      <c r="M335" s="245"/>
      <c r="N335" s="246"/>
      <c r="O335" s="246"/>
      <c r="P335" s="246"/>
      <c r="Q335" s="246"/>
      <c r="R335" s="246"/>
      <c r="S335" s="246"/>
      <c r="T335" s="247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T335" s="248" t="s">
        <v>153</v>
      </c>
      <c r="AU335" s="248" t="s">
        <v>88</v>
      </c>
      <c r="AV335" s="12" t="s">
        <v>88</v>
      </c>
      <c r="AW335" s="12" t="s">
        <v>35</v>
      </c>
      <c r="AX335" s="12" t="s">
        <v>79</v>
      </c>
      <c r="AY335" s="248" t="s">
        <v>126</v>
      </c>
    </row>
    <row r="336" spans="1:51" s="13" customFormat="1" ht="12">
      <c r="A336" s="13"/>
      <c r="B336" s="249"/>
      <c r="C336" s="250"/>
      <c r="D336" s="233" t="s">
        <v>153</v>
      </c>
      <c r="E336" s="251" t="s">
        <v>1</v>
      </c>
      <c r="F336" s="252" t="s">
        <v>155</v>
      </c>
      <c r="G336" s="250"/>
      <c r="H336" s="253">
        <v>10</v>
      </c>
      <c r="I336" s="254"/>
      <c r="J336" s="250"/>
      <c r="K336" s="250"/>
      <c r="L336" s="255"/>
      <c r="M336" s="256"/>
      <c r="N336" s="257"/>
      <c r="O336" s="257"/>
      <c r="P336" s="257"/>
      <c r="Q336" s="257"/>
      <c r="R336" s="257"/>
      <c r="S336" s="257"/>
      <c r="T336" s="25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9" t="s">
        <v>153</v>
      </c>
      <c r="AU336" s="259" t="s">
        <v>88</v>
      </c>
      <c r="AV336" s="13" t="s">
        <v>125</v>
      </c>
      <c r="AW336" s="13" t="s">
        <v>35</v>
      </c>
      <c r="AX336" s="13" t="s">
        <v>86</v>
      </c>
      <c r="AY336" s="259" t="s">
        <v>126</v>
      </c>
    </row>
    <row r="337" spans="1:65" s="2" customFormat="1" ht="16.5" customHeight="1">
      <c r="A337" s="39"/>
      <c r="B337" s="40"/>
      <c r="C337" s="220" t="s">
        <v>503</v>
      </c>
      <c r="D337" s="220" t="s">
        <v>127</v>
      </c>
      <c r="E337" s="221" t="s">
        <v>504</v>
      </c>
      <c r="F337" s="222" t="s">
        <v>505</v>
      </c>
      <c r="G337" s="223" t="s">
        <v>130</v>
      </c>
      <c r="H337" s="224">
        <v>1</v>
      </c>
      <c r="I337" s="225"/>
      <c r="J337" s="226">
        <f>ROUND(I337*H337,2)</f>
        <v>0</v>
      </c>
      <c r="K337" s="222" t="s">
        <v>179</v>
      </c>
      <c r="L337" s="45"/>
      <c r="M337" s="227" t="s">
        <v>1</v>
      </c>
      <c r="N337" s="228" t="s">
        <v>44</v>
      </c>
      <c r="O337" s="92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1" t="s">
        <v>125</v>
      </c>
      <c r="AT337" s="231" t="s">
        <v>127</v>
      </c>
      <c r="AU337" s="231" t="s">
        <v>88</v>
      </c>
      <c r="AY337" s="18" t="s">
        <v>126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8" t="s">
        <v>86</v>
      </c>
      <c r="BK337" s="232">
        <f>ROUND(I337*H337,2)</f>
        <v>0</v>
      </c>
      <c r="BL337" s="18" t="s">
        <v>125</v>
      </c>
      <c r="BM337" s="231" t="s">
        <v>506</v>
      </c>
    </row>
    <row r="338" spans="1:51" s="12" customFormat="1" ht="12">
      <c r="A338" s="12"/>
      <c r="B338" s="238"/>
      <c r="C338" s="239"/>
      <c r="D338" s="233" t="s">
        <v>153</v>
      </c>
      <c r="E338" s="240" t="s">
        <v>1</v>
      </c>
      <c r="F338" s="241" t="s">
        <v>507</v>
      </c>
      <c r="G338" s="239"/>
      <c r="H338" s="242">
        <v>1</v>
      </c>
      <c r="I338" s="243"/>
      <c r="J338" s="239"/>
      <c r="K338" s="239"/>
      <c r="L338" s="244"/>
      <c r="M338" s="245"/>
      <c r="N338" s="246"/>
      <c r="O338" s="246"/>
      <c r="P338" s="246"/>
      <c r="Q338" s="246"/>
      <c r="R338" s="246"/>
      <c r="S338" s="246"/>
      <c r="T338" s="247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T338" s="248" t="s">
        <v>153</v>
      </c>
      <c r="AU338" s="248" t="s">
        <v>88</v>
      </c>
      <c r="AV338" s="12" t="s">
        <v>88</v>
      </c>
      <c r="AW338" s="12" t="s">
        <v>35</v>
      </c>
      <c r="AX338" s="12" t="s">
        <v>79</v>
      </c>
      <c r="AY338" s="248" t="s">
        <v>126</v>
      </c>
    </row>
    <row r="339" spans="1:51" s="13" customFormat="1" ht="12">
      <c r="A339" s="13"/>
      <c r="B339" s="249"/>
      <c r="C339" s="250"/>
      <c r="D339" s="233" t="s">
        <v>153</v>
      </c>
      <c r="E339" s="251" t="s">
        <v>1</v>
      </c>
      <c r="F339" s="252" t="s">
        <v>155</v>
      </c>
      <c r="G339" s="250"/>
      <c r="H339" s="253">
        <v>1</v>
      </c>
      <c r="I339" s="254"/>
      <c r="J339" s="250"/>
      <c r="K339" s="250"/>
      <c r="L339" s="255"/>
      <c r="M339" s="256"/>
      <c r="N339" s="257"/>
      <c r="O339" s="257"/>
      <c r="P339" s="257"/>
      <c r="Q339" s="257"/>
      <c r="R339" s="257"/>
      <c r="S339" s="257"/>
      <c r="T339" s="25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9" t="s">
        <v>153</v>
      </c>
      <c r="AU339" s="259" t="s">
        <v>88</v>
      </c>
      <c r="AV339" s="13" t="s">
        <v>125</v>
      </c>
      <c r="AW339" s="13" t="s">
        <v>35</v>
      </c>
      <c r="AX339" s="13" t="s">
        <v>86</v>
      </c>
      <c r="AY339" s="259" t="s">
        <v>126</v>
      </c>
    </row>
    <row r="340" spans="1:63" s="11" customFormat="1" ht="22.8" customHeight="1">
      <c r="A340" s="11"/>
      <c r="B340" s="206"/>
      <c r="C340" s="207"/>
      <c r="D340" s="208" t="s">
        <v>78</v>
      </c>
      <c r="E340" s="270" t="s">
        <v>508</v>
      </c>
      <c r="F340" s="270" t="s">
        <v>509</v>
      </c>
      <c r="G340" s="207"/>
      <c r="H340" s="207"/>
      <c r="I340" s="210"/>
      <c r="J340" s="271">
        <f>BK340</f>
        <v>0</v>
      </c>
      <c r="K340" s="207"/>
      <c r="L340" s="212"/>
      <c r="M340" s="213"/>
      <c r="N340" s="214"/>
      <c r="O340" s="214"/>
      <c r="P340" s="215">
        <f>SUM(P341:P361)</f>
        <v>0</v>
      </c>
      <c r="Q340" s="214"/>
      <c r="R340" s="215">
        <f>SUM(R341:R361)</f>
        <v>0</v>
      </c>
      <c r="S340" s="214"/>
      <c r="T340" s="216">
        <f>SUM(T341:T361)</f>
        <v>0</v>
      </c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R340" s="217" t="s">
        <v>86</v>
      </c>
      <c r="AT340" s="218" t="s">
        <v>78</v>
      </c>
      <c r="AU340" s="218" t="s">
        <v>86</v>
      </c>
      <c r="AY340" s="217" t="s">
        <v>126</v>
      </c>
      <c r="BK340" s="219">
        <f>SUM(BK341:BK361)</f>
        <v>0</v>
      </c>
    </row>
    <row r="341" spans="1:65" s="2" customFormat="1" ht="21.75" customHeight="1">
      <c r="A341" s="39"/>
      <c r="B341" s="40"/>
      <c r="C341" s="220" t="s">
        <v>510</v>
      </c>
      <c r="D341" s="220" t="s">
        <v>127</v>
      </c>
      <c r="E341" s="221" t="s">
        <v>511</v>
      </c>
      <c r="F341" s="222" t="s">
        <v>512</v>
      </c>
      <c r="G341" s="223" t="s">
        <v>288</v>
      </c>
      <c r="H341" s="224">
        <v>10.325</v>
      </c>
      <c r="I341" s="225"/>
      <c r="J341" s="226">
        <f>ROUND(I341*H341,2)</f>
        <v>0</v>
      </c>
      <c r="K341" s="222" t="s">
        <v>131</v>
      </c>
      <c r="L341" s="45"/>
      <c r="M341" s="227" t="s">
        <v>1</v>
      </c>
      <c r="N341" s="228" t="s">
        <v>44</v>
      </c>
      <c r="O341" s="92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1" t="s">
        <v>125</v>
      </c>
      <c r="AT341" s="231" t="s">
        <v>127</v>
      </c>
      <c r="AU341" s="231" t="s">
        <v>88</v>
      </c>
      <c r="AY341" s="18" t="s">
        <v>126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8" t="s">
        <v>86</v>
      </c>
      <c r="BK341" s="232">
        <f>ROUND(I341*H341,2)</f>
        <v>0</v>
      </c>
      <c r="BL341" s="18" t="s">
        <v>125</v>
      </c>
      <c r="BM341" s="231" t="s">
        <v>513</v>
      </c>
    </row>
    <row r="342" spans="1:51" s="12" customFormat="1" ht="12">
      <c r="A342" s="12"/>
      <c r="B342" s="238"/>
      <c r="C342" s="239"/>
      <c r="D342" s="233" t="s">
        <v>153</v>
      </c>
      <c r="E342" s="240" t="s">
        <v>1</v>
      </c>
      <c r="F342" s="241" t="s">
        <v>514</v>
      </c>
      <c r="G342" s="239"/>
      <c r="H342" s="242">
        <v>6.365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T342" s="248" t="s">
        <v>153</v>
      </c>
      <c r="AU342" s="248" t="s">
        <v>88</v>
      </c>
      <c r="AV342" s="12" t="s">
        <v>88</v>
      </c>
      <c r="AW342" s="12" t="s">
        <v>35</v>
      </c>
      <c r="AX342" s="12" t="s">
        <v>79</v>
      </c>
      <c r="AY342" s="248" t="s">
        <v>126</v>
      </c>
    </row>
    <row r="343" spans="1:51" s="12" customFormat="1" ht="12">
      <c r="A343" s="12"/>
      <c r="B343" s="238"/>
      <c r="C343" s="239"/>
      <c r="D343" s="233" t="s">
        <v>153</v>
      </c>
      <c r="E343" s="240" t="s">
        <v>1</v>
      </c>
      <c r="F343" s="241" t="s">
        <v>515</v>
      </c>
      <c r="G343" s="239"/>
      <c r="H343" s="242">
        <v>3.96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T343" s="248" t="s">
        <v>153</v>
      </c>
      <c r="AU343" s="248" t="s">
        <v>88</v>
      </c>
      <c r="AV343" s="12" t="s">
        <v>88</v>
      </c>
      <c r="AW343" s="12" t="s">
        <v>35</v>
      </c>
      <c r="AX343" s="12" t="s">
        <v>79</v>
      </c>
      <c r="AY343" s="248" t="s">
        <v>126</v>
      </c>
    </row>
    <row r="344" spans="1:51" s="13" customFormat="1" ht="12">
      <c r="A344" s="13"/>
      <c r="B344" s="249"/>
      <c r="C344" s="250"/>
      <c r="D344" s="233" t="s">
        <v>153</v>
      </c>
      <c r="E344" s="251" t="s">
        <v>1</v>
      </c>
      <c r="F344" s="252" t="s">
        <v>155</v>
      </c>
      <c r="G344" s="250"/>
      <c r="H344" s="253">
        <v>10.325</v>
      </c>
      <c r="I344" s="254"/>
      <c r="J344" s="250"/>
      <c r="K344" s="250"/>
      <c r="L344" s="255"/>
      <c r="M344" s="256"/>
      <c r="N344" s="257"/>
      <c r="O344" s="257"/>
      <c r="P344" s="257"/>
      <c r="Q344" s="257"/>
      <c r="R344" s="257"/>
      <c r="S344" s="257"/>
      <c r="T344" s="25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9" t="s">
        <v>153</v>
      </c>
      <c r="AU344" s="259" t="s">
        <v>88</v>
      </c>
      <c r="AV344" s="13" t="s">
        <v>125</v>
      </c>
      <c r="AW344" s="13" t="s">
        <v>35</v>
      </c>
      <c r="AX344" s="13" t="s">
        <v>86</v>
      </c>
      <c r="AY344" s="259" t="s">
        <v>126</v>
      </c>
    </row>
    <row r="345" spans="1:65" s="2" customFormat="1" ht="24.15" customHeight="1">
      <c r="A345" s="39"/>
      <c r="B345" s="40"/>
      <c r="C345" s="220" t="s">
        <v>516</v>
      </c>
      <c r="D345" s="220" t="s">
        <v>127</v>
      </c>
      <c r="E345" s="221" t="s">
        <v>517</v>
      </c>
      <c r="F345" s="222" t="s">
        <v>518</v>
      </c>
      <c r="G345" s="223" t="s">
        <v>288</v>
      </c>
      <c r="H345" s="224">
        <v>92.925</v>
      </c>
      <c r="I345" s="225"/>
      <c r="J345" s="226">
        <f>ROUND(I345*H345,2)</f>
        <v>0</v>
      </c>
      <c r="K345" s="222" t="s">
        <v>131</v>
      </c>
      <c r="L345" s="45"/>
      <c r="M345" s="227" t="s">
        <v>1</v>
      </c>
      <c r="N345" s="228" t="s">
        <v>44</v>
      </c>
      <c r="O345" s="92"/>
      <c r="P345" s="229">
        <f>O345*H345</f>
        <v>0</v>
      </c>
      <c r="Q345" s="229">
        <v>0</v>
      </c>
      <c r="R345" s="229">
        <f>Q345*H345</f>
        <v>0</v>
      </c>
      <c r="S345" s="229">
        <v>0</v>
      </c>
      <c r="T345" s="230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1" t="s">
        <v>125</v>
      </c>
      <c r="AT345" s="231" t="s">
        <v>127</v>
      </c>
      <c r="AU345" s="231" t="s">
        <v>88</v>
      </c>
      <c r="AY345" s="18" t="s">
        <v>126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8" t="s">
        <v>86</v>
      </c>
      <c r="BK345" s="232">
        <f>ROUND(I345*H345,2)</f>
        <v>0</v>
      </c>
      <c r="BL345" s="18" t="s">
        <v>125</v>
      </c>
      <c r="BM345" s="231" t="s">
        <v>519</v>
      </c>
    </row>
    <row r="346" spans="1:51" s="15" customFormat="1" ht="12">
      <c r="A346" s="15"/>
      <c r="B346" s="272"/>
      <c r="C346" s="273"/>
      <c r="D346" s="233" t="s">
        <v>153</v>
      </c>
      <c r="E346" s="274" t="s">
        <v>1</v>
      </c>
      <c r="F346" s="275" t="s">
        <v>520</v>
      </c>
      <c r="G346" s="273"/>
      <c r="H346" s="274" t="s">
        <v>1</v>
      </c>
      <c r="I346" s="276"/>
      <c r="J346" s="273"/>
      <c r="K346" s="273"/>
      <c r="L346" s="277"/>
      <c r="M346" s="278"/>
      <c r="N346" s="279"/>
      <c r="O346" s="279"/>
      <c r="P346" s="279"/>
      <c r="Q346" s="279"/>
      <c r="R346" s="279"/>
      <c r="S346" s="279"/>
      <c r="T346" s="280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81" t="s">
        <v>153</v>
      </c>
      <c r="AU346" s="281" t="s">
        <v>88</v>
      </c>
      <c r="AV346" s="15" t="s">
        <v>86</v>
      </c>
      <c r="AW346" s="15" t="s">
        <v>35</v>
      </c>
      <c r="AX346" s="15" t="s">
        <v>79</v>
      </c>
      <c r="AY346" s="281" t="s">
        <v>126</v>
      </c>
    </row>
    <row r="347" spans="1:51" s="12" customFormat="1" ht="12">
      <c r="A347" s="12"/>
      <c r="B347" s="238"/>
      <c r="C347" s="239"/>
      <c r="D347" s="233" t="s">
        <v>153</v>
      </c>
      <c r="E347" s="240" t="s">
        <v>1</v>
      </c>
      <c r="F347" s="241" t="s">
        <v>521</v>
      </c>
      <c r="G347" s="239"/>
      <c r="H347" s="242">
        <v>57.285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T347" s="248" t="s">
        <v>153</v>
      </c>
      <c r="AU347" s="248" t="s">
        <v>88</v>
      </c>
      <c r="AV347" s="12" t="s">
        <v>88</v>
      </c>
      <c r="AW347" s="12" t="s">
        <v>35</v>
      </c>
      <c r="AX347" s="12" t="s">
        <v>79</v>
      </c>
      <c r="AY347" s="248" t="s">
        <v>126</v>
      </c>
    </row>
    <row r="348" spans="1:51" s="12" customFormat="1" ht="12">
      <c r="A348" s="12"/>
      <c r="B348" s="238"/>
      <c r="C348" s="239"/>
      <c r="D348" s="233" t="s">
        <v>153</v>
      </c>
      <c r="E348" s="240" t="s">
        <v>1</v>
      </c>
      <c r="F348" s="241" t="s">
        <v>522</v>
      </c>
      <c r="G348" s="239"/>
      <c r="H348" s="242">
        <v>35.64</v>
      </c>
      <c r="I348" s="243"/>
      <c r="J348" s="239"/>
      <c r="K348" s="239"/>
      <c r="L348" s="244"/>
      <c r="M348" s="245"/>
      <c r="N348" s="246"/>
      <c r="O348" s="246"/>
      <c r="P348" s="246"/>
      <c r="Q348" s="246"/>
      <c r="R348" s="246"/>
      <c r="S348" s="246"/>
      <c r="T348" s="247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T348" s="248" t="s">
        <v>153</v>
      </c>
      <c r="AU348" s="248" t="s">
        <v>88</v>
      </c>
      <c r="AV348" s="12" t="s">
        <v>88</v>
      </c>
      <c r="AW348" s="12" t="s">
        <v>35</v>
      </c>
      <c r="AX348" s="12" t="s">
        <v>79</v>
      </c>
      <c r="AY348" s="248" t="s">
        <v>126</v>
      </c>
    </row>
    <row r="349" spans="1:51" s="13" customFormat="1" ht="12">
      <c r="A349" s="13"/>
      <c r="B349" s="249"/>
      <c r="C349" s="250"/>
      <c r="D349" s="233" t="s">
        <v>153</v>
      </c>
      <c r="E349" s="251" t="s">
        <v>1</v>
      </c>
      <c r="F349" s="252" t="s">
        <v>155</v>
      </c>
      <c r="G349" s="250"/>
      <c r="H349" s="253">
        <v>92.925</v>
      </c>
      <c r="I349" s="254"/>
      <c r="J349" s="250"/>
      <c r="K349" s="250"/>
      <c r="L349" s="255"/>
      <c r="M349" s="256"/>
      <c r="N349" s="257"/>
      <c r="O349" s="257"/>
      <c r="P349" s="257"/>
      <c r="Q349" s="257"/>
      <c r="R349" s="257"/>
      <c r="S349" s="257"/>
      <c r="T349" s="25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9" t="s">
        <v>153</v>
      </c>
      <c r="AU349" s="259" t="s">
        <v>88</v>
      </c>
      <c r="AV349" s="13" t="s">
        <v>125</v>
      </c>
      <c r="AW349" s="13" t="s">
        <v>35</v>
      </c>
      <c r="AX349" s="13" t="s">
        <v>86</v>
      </c>
      <c r="AY349" s="259" t="s">
        <v>126</v>
      </c>
    </row>
    <row r="350" spans="1:65" s="2" customFormat="1" ht="16.5" customHeight="1">
      <c r="A350" s="39"/>
      <c r="B350" s="40"/>
      <c r="C350" s="220" t="s">
        <v>523</v>
      </c>
      <c r="D350" s="220" t="s">
        <v>127</v>
      </c>
      <c r="E350" s="221" t="s">
        <v>524</v>
      </c>
      <c r="F350" s="222" t="s">
        <v>525</v>
      </c>
      <c r="G350" s="223" t="s">
        <v>288</v>
      </c>
      <c r="H350" s="224">
        <v>6.15</v>
      </c>
      <c r="I350" s="225"/>
      <c r="J350" s="226">
        <f>ROUND(I350*H350,2)</f>
        <v>0</v>
      </c>
      <c r="K350" s="222" t="s">
        <v>131</v>
      </c>
      <c r="L350" s="45"/>
      <c r="M350" s="227" t="s">
        <v>1</v>
      </c>
      <c r="N350" s="228" t="s">
        <v>44</v>
      </c>
      <c r="O350" s="92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1" t="s">
        <v>125</v>
      </c>
      <c r="AT350" s="231" t="s">
        <v>127</v>
      </c>
      <c r="AU350" s="231" t="s">
        <v>88</v>
      </c>
      <c r="AY350" s="18" t="s">
        <v>126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8" t="s">
        <v>86</v>
      </c>
      <c r="BK350" s="232">
        <f>ROUND(I350*H350,2)</f>
        <v>0</v>
      </c>
      <c r="BL350" s="18" t="s">
        <v>125</v>
      </c>
      <c r="BM350" s="231" t="s">
        <v>526</v>
      </c>
    </row>
    <row r="351" spans="1:51" s="12" customFormat="1" ht="12">
      <c r="A351" s="12"/>
      <c r="B351" s="238"/>
      <c r="C351" s="239"/>
      <c r="D351" s="233" t="s">
        <v>153</v>
      </c>
      <c r="E351" s="240" t="s">
        <v>1</v>
      </c>
      <c r="F351" s="241" t="s">
        <v>527</v>
      </c>
      <c r="G351" s="239"/>
      <c r="H351" s="242">
        <v>6.15</v>
      </c>
      <c r="I351" s="243"/>
      <c r="J351" s="239"/>
      <c r="K351" s="239"/>
      <c r="L351" s="244"/>
      <c r="M351" s="245"/>
      <c r="N351" s="246"/>
      <c r="O351" s="246"/>
      <c r="P351" s="246"/>
      <c r="Q351" s="246"/>
      <c r="R351" s="246"/>
      <c r="S351" s="246"/>
      <c r="T351" s="247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T351" s="248" t="s">
        <v>153</v>
      </c>
      <c r="AU351" s="248" t="s">
        <v>88</v>
      </c>
      <c r="AV351" s="12" t="s">
        <v>88</v>
      </c>
      <c r="AW351" s="12" t="s">
        <v>35</v>
      </c>
      <c r="AX351" s="12" t="s">
        <v>79</v>
      </c>
      <c r="AY351" s="248" t="s">
        <v>126</v>
      </c>
    </row>
    <row r="352" spans="1:51" s="13" customFormat="1" ht="12">
      <c r="A352" s="13"/>
      <c r="B352" s="249"/>
      <c r="C352" s="250"/>
      <c r="D352" s="233" t="s">
        <v>153</v>
      </c>
      <c r="E352" s="251" t="s">
        <v>1</v>
      </c>
      <c r="F352" s="252" t="s">
        <v>155</v>
      </c>
      <c r="G352" s="250"/>
      <c r="H352" s="253">
        <v>6.15</v>
      </c>
      <c r="I352" s="254"/>
      <c r="J352" s="250"/>
      <c r="K352" s="250"/>
      <c r="L352" s="255"/>
      <c r="M352" s="256"/>
      <c r="N352" s="257"/>
      <c r="O352" s="257"/>
      <c r="P352" s="257"/>
      <c r="Q352" s="257"/>
      <c r="R352" s="257"/>
      <c r="S352" s="257"/>
      <c r="T352" s="25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9" t="s">
        <v>153</v>
      </c>
      <c r="AU352" s="259" t="s">
        <v>88</v>
      </c>
      <c r="AV352" s="13" t="s">
        <v>125</v>
      </c>
      <c r="AW352" s="13" t="s">
        <v>35</v>
      </c>
      <c r="AX352" s="13" t="s">
        <v>86</v>
      </c>
      <c r="AY352" s="259" t="s">
        <v>126</v>
      </c>
    </row>
    <row r="353" spans="1:65" s="2" customFormat="1" ht="24.15" customHeight="1">
      <c r="A353" s="39"/>
      <c r="B353" s="40"/>
      <c r="C353" s="220" t="s">
        <v>528</v>
      </c>
      <c r="D353" s="220" t="s">
        <v>127</v>
      </c>
      <c r="E353" s="221" t="s">
        <v>529</v>
      </c>
      <c r="F353" s="222" t="s">
        <v>530</v>
      </c>
      <c r="G353" s="223" t="s">
        <v>288</v>
      </c>
      <c r="H353" s="224">
        <v>55.35</v>
      </c>
      <c r="I353" s="225"/>
      <c r="J353" s="226">
        <f>ROUND(I353*H353,2)</f>
        <v>0</v>
      </c>
      <c r="K353" s="222" t="s">
        <v>131</v>
      </c>
      <c r="L353" s="45"/>
      <c r="M353" s="227" t="s">
        <v>1</v>
      </c>
      <c r="N353" s="228" t="s">
        <v>44</v>
      </c>
      <c r="O353" s="92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1" t="s">
        <v>125</v>
      </c>
      <c r="AT353" s="231" t="s">
        <v>127</v>
      </c>
      <c r="AU353" s="231" t="s">
        <v>88</v>
      </c>
      <c r="AY353" s="18" t="s">
        <v>126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8" t="s">
        <v>86</v>
      </c>
      <c r="BK353" s="232">
        <f>ROUND(I353*H353,2)</f>
        <v>0</v>
      </c>
      <c r="BL353" s="18" t="s">
        <v>125</v>
      </c>
      <c r="BM353" s="231" t="s">
        <v>531</v>
      </c>
    </row>
    <row r="354" spans="1:51" s="15" customFormat="1" ht="12">
      <c r="A354" s="15"/>
      <c r="B354" s="272"/>
      <c r="C354" s="273"/>
      <c r="D354" s="233" t="s">
        <v>153</v>
      </c>
      <c r="E354" s="274" t="s">
        <v>1</v>
      </c>
      <c r="F354" s="275" t="s">
        <v>520</v>
      </c>
      <c r="G354" s="273"/>
      <c r="H354" s="274" t="s">
        <v>1</v>
      </c>
      <c r="I354" s="276"/>
      <c r="J354" s="273"/>
      <c r="K354" s="273"/>
      <c r="L354" s="277"/>
      <c r="M354" s="278"/>
      <c r="N354" s="279"/>
      <c r="O354" s="279"/>
      <c r="P354" s="279"/>
      <c r="Q354" s="279"/>
      <c r="R354" s="279"/>
      <c r="S354" s="279"/>
      <c r="T354" s="280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81" t="s">
        <v>153</v>
      </c>
      <c r="AU354" s="281" t="s">
        <v>88</v>
      </c>
      <c r="AV354" s="15" t="s">
        <v>86</v>
      </c>
      <c r="AW354" s="15" t="s">
        <v>35</v>
      </c>
      <c r="AX354" s="15" t="s">
        <v>79</v>
      </c>
      <c r="AY354" s="281" t="s">
        <v>126</v>
      </c>
    </row>
    <row r="355" spans="1:51" s="12" customFormat="1" ht="12">
      <c r="A355" s="12"/>
      <c r="B355" s="238"/>
      <c r="C355" s="239"/>
      <c r="D355" s="233" t="s">
        <v>153</v>
      </c>
      <c r="E355" s="240" t="s">
        <v>1</v>
      </c>
      <c r="F355" s="241" t="s">
        <v>532</v>
      </c>
      <c r="G355" s="239"/>
      <c r="H355" s="242">
        <v>55.35</v>
      </c>
      <c r="I355" s="243"/>
      <c r="J355" s="239"/>
      <c r="K355" s="239"/>
      <c r="L355" s="244"/>
      <c r="M355" s="245"/>
      <c r="N355" s="246"/>
      <c r="O355" s="246"/>
      <c r="P355" s="246"/>
      <c r="Q355" s="246"/>
      <c r="R355" s="246"/>
      <c r="S355" s="246"/>
      <c r="T355" s="247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T355" s="248" t="s">
        <v>153</v>
      </c>
      <c r="AU355" s="248" t="s">
        <v>88</v>
      </c>
      <c r="AV355" s="12" t="s">
        <v>88</v>
      </c>
      <c r="AW355" s="12" t="s">
        <v>35</v>
      </c>
      <c r="AX355" s="12" t="s">
        <v>79</v>
      </c>
      <c r="AY355" s="248" t="s">
        <v>126</v>
      </c>
    </row>
    <row r="356" spans="1:51" s="13" customFormat="1" ht="12">
      <c r="A356" s="13"/>
      <c r="B356" s="249"/>
      <c r="C356" s="250"/>
      <c r="D356" s="233" t="s">
        <v>153</v>
      </c>
      <c r="E356" s="251" t="s">
        <v>1</v>
      </c>
      <c r="F356" s="252" t="s">
        <v>155</v>
      </c>
      <c r="G356" s="250"/>
      <c r="H356" s="253">
        <v>55.35</v>
      </c>
      <c r="I356" s="254"/>
      <c r="J356" s="250"/>
      <c r="K356" s="250"/>
      <c r="L356" s="255"/>
      <c r="M356" s="256"/>
      <c r="N356" s="257"/>
      <c r="O356" s="257"/>
      <c r="P356" s="257"/>
      <c r="Q356" s="257"/>
      <c r="R356" s="257"/>
      <c r="S356" s="257"/>
      <c r="T356" s="25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9" t="s">
        <v>153</v>
      </c>
      <c r="AU356" s="259" t="s">
        <v>88</v>
      </c>
      <c r="AV356" s="13" t="s">
        <v>125</v>
      </c>
      <c r="AW356" s="13" t="s">
        <v>35</v>
      </c>
      <c r="AX356" s="13" t="s">
        <v>86</v>
      </c>
      <c r="AY356" s="259" t="s">
        <v>126</v>
      </c>
    </row>
    <row r="357" spans="1:65" s="2" customFormat="1" ht="37.8" customHeight="1">
      <c r="A357" s="39"/>
      <c r="B357" s="40"/>
      <c r="C357" s="220" t="s">
        <v>533</v>
      </c>
      <c r="D357" s="220" t="s">
        <v>127</v>
      </c>
      <c r="E357" s="221" t="s">
        <v>534</v>
      </c>
      <c r="F357" s="222" t="s">
        <v>535</v>
      </c>
      <c r="G357" s="223" t="s">
        <v>288</v>
      </c>
      <c r="H357" s="224">
        <v>16.475</v>
      </c>
      <c r="I357" s="225"/>
      <c r="J357" s="226">
        <f>ROUND(I357*H357,2)</f>
        <v>0</v>
      </c>
      <c r="K357" s="222" t="s">
        <v>131</v>
      </c>
      <c r="L357" s="45"/>
      <c r="M357" s="227" t="s">
        <v>1</v>
      </c>
      <c r="N357" s="228" t="s">
        <v>44</v>
      </c>
      <c r="O357" s="92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1" t="s">
        <v>125</v>
      </c>
      <c r="AT357" s="231" t="s">
        <v>127</v>
      </c>
      <c r="AU357" s="231" t="s">
        <v>88</v>
      </c>
      <c r="AY357" s="18" t="s">
        <v>126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8" t="s">
        <v>86</v>
      </c>
      <c r="BK357" s="232">
        <f>ROUND(I357*H357,2)</f>
        <v>0</v>
      </c>
      <c r="BL357" s="18" t="s">
        <v>125</v>
      </c>
      <c r="BM357" s="231" t="s">
        <v>536</v>
      </c>
    </row>
    <row r="358" spans="1:51" s="12" customFormat="1" ht="12">
      <c r="A358" s="12"/>
      <c r="B358" s="238"/>
      <c r="C358" s="239"/>
      <c r="D358" s="233" t="s">
        <v>153</v>
      </c>
      <c r="E358" s="240" t="s">
        <v>1</v>
      </c>
      <c r="F358" s="241" t="s">
        <v>537</v>
      </c>
      <c r="G358" s="239"/>
      <c r="H358" s="242">
        <v>6.365</v>
      </c>
      <c r="I358" s="243"/>
      <c r="J358" s="239"/>
      <c r="K358" s="239"/>
      <c r="L358" s="244"/>
      <c r="M358" s="245"/>
      <c r="N358" s="246"/>
      <c r="O358" s="246"/>
      <c r="P358" s="246"/>
      <c r="Q358" s="246"/>
      <c r="R358" s="246"/>
      <c r="S358" s="246"/>
      <c r="T358" s="247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T358" s="248" t="s">
        <v>153</v>
      </c>
      <c r="AU358" s="248" t="s">
        <v>88</v>
      </c>
      <c r="AV358" s="12" t="s">
        <v>88</v>
      </c>
      <c r="AW358" s="12" t="s">
        <v>35</v>
      </c>
      <c r="AX358" s="12" t="s">
        <v>79</v>
      </c>
      <c r="AY358" s="248" t="s">
        <v>126</v>
      </c>
    </row>
    <row r="359" spans="1:51" s="12" customFormat="1" ht="12">
      <c r="A359" s="12"/>
      <c r="B359" s="238"/>
      <c r="C359" s="239"/>
      <c r="D359" s="233" t="s">
        <v>153</v>
      </c>
      <c r="E359" s="240" t="s">
        <v>1</v>
      </c>
      <c r="F359" s="241" t="s">
        <v>538</v>
      </c>
      <c r="G359" s="239"/>
      <c r="H359" s="242">
        <v>3.96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T359" s="248" t="s">
        <v>153</v>
      </c>
      <c r="AU359" s="248" t="s">
        <v>88</v>
      </c>
      <c r="AV359" s="12" t="s">
        <v>88</v>
      </c>
      <c r="AW359" s="12" t="s">
        <v>35</v>
      </c>
      <c r="AX359" s="12" t="s">
        <v>79</v>
      </c>
      <c r="AY359" s="248" t="s">
        <v>126</v>
      </c>
    </row>
    <row r="360" spans="1:51" s="12" customFormat="1" ht="12">
      <c r="A360" s="12"/>
      <c r="B360" s="238"/>
      <c r="C360" s="239"/>
      <c r="D360" s="233" t="s">
        <v>153</v>
      </c>
      <c r="E360" s="240" t="s">
        <v>1</v>
      </c>
      <c r="F360" s="241" t="s">
        <v>539</v>
      </c>
      <c r="G360" s="239"/>
      <c r="H360" s="242">
        <v>6.15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T360" s="248" t="s">
        <v>153</v>
      </c>
      <c r="AU360" s="248" t="s">
        <v>88</v>
      </c>
      <c r="AV360" s="12" t="s">
        <v>88</v>
      </c>
      <c r="AW360" s="12" t="s">
        <v>35</v>
      </c>
      <c r="AX360" s="12" t="s">
        <v>79</v>
      </c>
      <c r="AY360" s="248" t="s">
        <v>126</v>
      </c>
    </row>
    <row r="361" spans="1:51" s="13" customFormat="1" ht="12">
      <c r="A361" s="13"/>
      <c r="B361" s="249"/>
      <c r="C361" s="250"/>
      <c r="D361" s="233" t="s">
        <v>153</v>
      </c>
      <c r="E361" s="251" t="s">
        <v>1</v>
      </c>
      <c r="F361" s="252" t="s">
        <v>155</v>
      </c>
      <c r="G361" s="250"/>
      <c r="H361" s="253">
        <v>16.475</v>
      </c>
      <c r="I361" s="254"/>
      <c r="J361" s="250"/>
      <c r="K361" s="250"/>
      <c r="L361" s="255"/>
      <c r="M361" s="256"/>
      <c r="N361" s="257"/>
      <c r="O361" s="257"/>
      <c r="P361" s="257"/>
      <c r="Q361" s="257"/>
      <c r="R361" s="257"/>
      <c r="S361" s="257"/>
      <c r="T361" s="25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9" t="s">
        <v>153</v>
      </c>
      <c r="AU361" s="259" t="s">
        <v>88</v>
      </c>
      <c r="AV361" s="13" t="s">
        <v>125</v>
      </c>
      <c r="AW361" s="13" t="s">
        <v>35</v>
      </c>
      <c r="AX361" s="13" t="s">
        <v>86</v>
      </c>
      <c r="AY361" s="259" t="s">
        <v>126</v>
      </c>
    </row>
    <row r="362" spans="1:63" s="11" customFormat="1" ht="22.8" customHeight="1">
      <c r="A362" s="11"/>
      <c r="B362" s="206"/>
      <c r="C362" s="207"/>
      <c r="D362" s="208" t="s">
        <v>78</v>
      </c>
      <c r="E362" s="270" t="s">
        <v>540</v>
      </c>
      <c r="F362" s="270" t="s">
        <v>541</v>
      </c>
      <c r="G362" s="207"/>
      <c r="H362" s="207"/>
      <c r="I362" s="210"/>
      <c r="J362" s="271">
        <f>BK362</f>
        <v>0</v>
      </c>
      <c r="K362" s="207"/>
      <c r="L362" s="212"/>
      <c r="M362" s="213"/>
      <c r="N362" s="214"/>
      <c r="O362" s="214"/>
      <c r="P362" s="215">
        <f>P363</f>
        <v>0</v>
      </c>
      <c r="Q362" s="214"/>
      <c r="R362" s="215">
        <f>R363</f>
        <v>0</v>
      </c>
      <c r="S362" s="214"/>
      <c r="T362" s="216">
        <f>T363</f>
        <v>0</v>
      </c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R362" s="217" t="s">
        <v>86</v>
      </c>
      <c r="AT362" s="218" t="s">
        <v>78</v>
      </c>
      <c r="AU362" s="218" t="s">
        <v>86</v>
      </c>
      <c r="AY362" s="217" t="s">
        <v>126</v>
      </c>
      <c r="BK362" s="219">
        <f>BK363</f>
        <v>0</v>
      </c>
    </row>
    <row r="363" spans="1:65" s="2" customFormat="1" ht="24.15" customHeight="1">
      <c r="A363" s="39"/>
      <c r="B363" s="40"/>
      <c r="C363" s="220" t="s">
        <v>542</v>
      </c>
      <c r="D363" s="220" t="s">
        <v>127</v>
      </c>
      <c r="E363" s="221" t="s">
        <v>543</v>
      </c>
      <c r="F363" s="222" t="s">
        <v>544</v>
      </c>
      <c r="G363" s="223" t="s">
        <v>288</v>
      </c>
      <c r="H363" s="224">
        <v>371.926</v>
      </c>
      <c r="I363" s="225"/>
      <c r="J363" s="226">
        <f>ROUND(I363*H363,2)</f>
        <v>0</v>
      </c>
      <c r="K363" s="222" t="s">
        <v>131</v>
      </c>
      <c r="L363" s="45"/>
      <c r="M363" s="260" t="s">
        <v>1</v>
      </c>
      <c r="N363" s="261" t="s">
        <v>44</v>
      </c>
      <c r="O363" s="262"/>
      <c r="P363" s="263">
        <f>O363*H363</f>
        <v>0</v>
      </c>
      <c r="Q363" s="263">
        <v>0</v>
      </c>
      <c r="R363" s="263">
        <f>Q363*H363</f>
        <v>0</v>
      </c>
      <c r="S363" s="263">
        <v>0</v>
      </c>
      <c r="T363" s="264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1" t="s">
        <v>125</v>
      </c>
      <c r="AT363" s="231" t="s">
        <v>127</v>
      </c>
      <c r="AU363" s="231" t="s">
        <v>88</v>
      </c>
      <c r="AY363" s="18" t="s">
        <v>126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8" t="s">
        <v>86</v>
      </c>
      <c r="BK363" s="232">
        <f>ROUND(I363*H363,2)</f>
        <v>0</v>
      </c>
      <c r="BL363" s="18" t="s">
        <v>125</v>
      </c>
      <c r="BM363" s="231" t="s">
        <v>545</v>
      </c>
    </row>
    <row r="364" spans="1:31" s="2" customFormat="1" ht="6.95" customHeight="1">
      <c r="A364" s="39"/>
      <c r="B364" s="67"/>
      <c r="C364" s="68"/>
      <c r="D364" s="68"/>
      <c r="E364" s="68"/>
      <c r="F364" s="68"/>
      <c r="G364" s="68"/>
      <c r="H364" s="68"/>
      <c r="I364" s="68"/>
      <c r="J364" s="68"/>
      <c r="K364" s="68"/>
      <c r="L364" s="45"/>
      <c r="M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</row>
  </sheetData>
  <sheetProtection password="CC35" sheet="1" objects="1" scenarios="1" formatColumns="0" formatRows="0" autoFilter="0"/>
  <autoFilter ref="C127:K3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100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Úprava vnitrobloku ul. Husova v Bohumíně</v>
      </c>
      <c r="F7" s="151"/>
      <c r="G7" s="151"/>
      <c r="H7" s="151"/>
      <c r="L7" s="21"/>
    </row>
    <row r="8" spans="2:12" s="1" customFormat="1" ht="12" customHeight="1">
      <c r="B8" s="21"/>
      <c r="D8" s="151" t="s">
        <v>101</v>
      </c>
      <c r="L8" s="21"/>
    </row>
    <row r="9" spans="1:31" s="2" customFormat="1" ht="16.5" customHeight="1">
      <c r="A9" s="39"/>
      <c r="B9" s="45"/>
      <c r="C9" s="39"/>
      <c r="D9" s="39"/>
      <c r="E9" s="152" t="s">
        <v>188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189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30" customHeight="1">
      <c r="A11" s="39"/>
      <c r="B11" s="45"/>
      <c r="C11" s="39"/>
      <c r="D11" s="39"/>
      <c r="E11" s="153" t="s">
        <v>546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14. 3. 2022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26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27</v>
      </c>
      <c r="F17" s="39"/>
      <c r="G17" s="39"/>
      <c r="H17" s="39"/>
      <c r="I17" s="151" t="s">
        <v>28</v>
      </c>
      <c r="J17" s="142" t="s">
        <v>29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30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28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32</v>
      </c>
      <c r="E22" s="39"/>
      <c r="F22" s="39"/>
      <c r="G22" s="39"/>
      <c r="H22" s="39"/>
      <c r="I22" s="151" t="s">
        <v>25</v>
      </c>
      <c r="J22" s="142" t="s">
        <v>33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34</v>
      </c>
      <c r="F23" s="39"/>
      <c r="G23" s="39"/>
      <c r="H23" s="39"/>
      <c r="I23" s="151" t="s">
        <v>28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36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28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38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39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41</v>
      </c>
      <c r="G34" s="39"/>
      <c r="H34" s="39"/>
      <c r="I34" s="162" t="s">
        <v>40</v>
      </c>
      <c r="J34" s="162" t="s">
        <v>42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43</v>
      </c>
      <c r="E35" s="151" t="s">
        <v>44</v>
      </c>
      <c r="F35" s="164">
        <f>ROUND((SUM(BE125:BE153)),2)</f>
        <v>0</v>
      </c>
      <c r="G35" s="39"/>
      <c r="H35" s="39"/>
      <c r="I35" s="165">
        <v>0.21</v>
      </c>
      <c r="J35" s="164">
        <f>ROUND(((SUM(BE125:BE153))*I35),2)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45</v>
      </c>
      <c r="F36" s="164">
        <f>ROUND((SUM(BF125:BF153)),2)</f>
        <v>0</v>
      </c>
      <c r="G36" s="39"/>
      <c r="H36" s="39"/>
      <c r="I36" s="165">
        <v>0.15</v>
      </c>
      <c r="J36" s="164">
        <f>ROUND(((SUM(BF125:BF153))*I36),2)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46</v>
      </c>
      <c r="F37" s="164">
        <f>ROUND((SUM(BG125:BG153)),2)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47</v>
      </c>
      <c r="F38" s="164">
        <f>ROUND((SUM(BH125:BH153)),2)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48</v>
      </c>
      <c r="F39" s="164">
        <f>ROUND((SUM(BI125:BI153)),2)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49</v>
      </c>
      <c r="E41" s="168"/>
      <c r="F41" s="168"/>
      <c r="G41" s="169" t="s">
        <v>50</v>
      </c>
      <c r="H41" s="170" t="s">
        <v>51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Úprava vnitrobloku ul. Husova v Bohumíně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101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188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189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30" customHeight="1">
      <c r="A89" s="39"/>
      <c r="B89" s="40"/>
      <c r="C89" s="41"/>
      <c r="D89" s="41"/>
      <c r="E89" s="77" t="str">
        <f>E11</f>
        <v>1.2 - Parkoviště - případná výměna podloží se souhlasem investora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Bohumín</v>
      </c>
      <c r="G91" s="41"/>
      <c r="H91" s="41"/>
      <c r="I91" s="33" t="s">
        <v>22</v>
      </c>
      <c r="J91" s="80" t="str">
        <f>IF(J14="","",J14)</f>
        <v>14. 3. 2022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Bohumín</v>
      </c>
      <c r="G93" s="41"/>
      <c r="H93" s="41"/>
      <c r="I93" s="33" t="s">
        <v>32</v>
      </c>
      <c r="J93" s="37" t="str">
        <f>E23</f>
        <v>Ing. Miroslav Knápek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36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104</v>
      </c>
      <c r="D96" s="186"/>
      <c r="E96" s="186"/>
      <c r="F96" s="186"/>
      <c r="G96" s="186"/>
      <c r="H96" s="186"/>
      <c r="I96" s="186"/>
      <c r="J96" s="187" t="s">
        <v>105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106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107</v>
      </c>
    </row>
    <row r="99" spans="1:31" s="9" customFormat="1" ht="24.95" customHeight="1">
      <c r="A99" s="9"/>
      <c r="B99" s="189"/>
      <c r="C99" s="190"/>
      <c r="D99" s="191" t="s">
        <v>191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4" customFormat="1" ht="19.9" customHeight="1">
      <c r="A100" s="14"/>
      <c r="B100" s="265"/>
      <c r="C100" s="134"/>
      <c r="D100" s="266" t="s">
        <v>192</v>
      </c>
      <c r="E100" s="267"/>
      <c r="F100" s="267"/>
      <c r="G100" s="267"/>
      <c r="H100" s="267"/>
      <c r="I100" s="267"/>
      <c r="J100" s="268">
        <f>J127</f>
        <v>0</v>
      </c>
      <c r="K100" s="134"/>
      <c r="L100" s="269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5"/>
      <c r="C101" s="134"/>
      <c r="D101" s="266" t="s">
        <v>194</v>
      </c>
      <c r="E101" s="267"/>
      <c r="F101" s="267"/>
      <c r="G101" s="267"/>
      <c r="H101" s="267"/>
      <c r="I101" s="267"/>
      <c r="J101" s="268">
        <f>J143</f>
        <v>0</v>
      </c>
      <c r="K101" s="134"/>
      <c r="L101" s="269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5"/>
      <c r="C102" s="134"/>
      <c r="D102" s="266" t="s">
        <v>196</v>
      </c>
      <c r="E102" s="267"/>
      <c r="F102" s="267"/>
      <c r="G102" s="267"/>
      <c r="H102" s="267"/>
      <c r="I102" s="267"/>
      <c r="J102" s="268">
        <f>J148</f>
        <v>0</v>
      </c>
      <c r="K102" s="134"/>
      <c r="L102" s="269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5"/>
      <c r="C103" s="134"/>
      <c r="D103" s="266" t="s">
        <v>198</v>
      </c>
      <c r="E103" s="267"/>
      <c r="F103" s="267"/>
      <c r="G103" s="267"/>
      <c r="H103" s="267"/>
      <c r="I103" s="267"/>
      <c r="J103" s="268">
        <f>J152</f>
        <v>0</v>
      </c>
      <c r="K103" s="134"/>
      <c r="L103" s="269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110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Úprava vnitrobloku ul. Husova v Bohumíně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101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188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189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30" customHeight="1">
      <c r="A117" s="39"/>
      <c r="B117" s="40"/>
      <c r="C117" s="41"/>
      <c r="D117" s="41"/>
      <c r="E117" s="77" t="str">
        <f>E11</f>
        <v>1.2 - Parkoviště - případná výměna podloží se souhlasem investora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Bohumín</v>
      </c>
      <c r="G119" s="41"/>
      <c r="H119" s="41"/>
      <c r="I119" s="33" t="s">
        <v>22</v>
      </c>
      <c r="J119" s="80" t="str">
        <f>IF(J14="","",J14)</f>
        <v>14. 3. 2022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E17</f>
        <v>Město Bohumín</v>
      </c>
      <c r="G121" s="41"/>
      <c r="H121" s="41"/>
      <c r="I121" s="33" t="s">
        <v>32</v>
      </c>
      <c r="J121" s="37" t="str">
        <f>E23</f>
        <v>Ing. Miroslav Knápek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30</v>
      </c>
      <c r="D122" s="41"/>
      <c r="E122" s="41"/>
      <c r="F122" s="28" t="str">
        <f>IF(E20="","",E20)</f>
        <v>Vyplň údaj</v>
      </c>
      <c r="G122" s="41"/>
      <c r="H122" s="41"/>
      <c r="I122" s="33" t="s">
        <v>36</v>
      </c>
      <c r="J122" s="37" t="str">
        <f>E26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0" customFormat="1" ht="29.25" customHeight="1">
      <c r="A124" s="195"/>
      <c r="B124" s="196"/>
      <c r="C124" s="197" t="s">
        <v>111</v>
      </c>
      <c r="D124" s="198" t="s">
        <v>64</v>
      </c>
      <c r="E124" s="198" t="s">
        <v>60</v>
      </c>
      <c r="F124" s="198" t="s">
        <v>61</v>
      </c>
      <c r="G124" s="198" t="s">
        <v>112</v>
      </c>
      <c r="H124" s="198" t="s">
        <v>113</v>
      </c>
      <c r="I124" s="198" t="s">
        <v>114</v>
      </c>
      <c r="J124" s="198" t="s">
        <v>105</v>
      </c>
      <c r="K124" s="199" t="s">
        <v>115</v>
      </c>
      <c r="L124" s="200"/>
      <c r="M124" s="101" t="s">
        <v>1</v>
      </c>
      <c r="N124" s="102" t="s">
        <v>43</v>
      </c>
      <c r="O124" s="102" t="s">
        <v>116</v>
      </c>
      <c r="P124" s="102" t="s">
        <v>117</v>
      </c>
      <c r="Q124" s="102" t="s">
        <v>118</v>
      </c>
      <c r="R124" s="102" t="s">
        <v>119</v>
      </c>
      <c r="S124" s="102" t="s">
        <v>120</v>
      </c>
      <c r="T124" s="103" t="s">
        <v>121</v>
      </c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</row>
    <row r="125" spans="1:63" s="2" customFormat="1" ht="22.8" customHeight="1">
      <c r="A125" s="39"/>
      <c r="B125" s="40"/>
      <c r="C125" s="108" t="s">
        <v>122</v>
      </c>
      <c r="D125" s="41"/>
      <c r="E125" s="41"/>
      <c r="F125" s="41"/>
      <c r="G125" s="41"/>
      <c r="H125" s="41"/>
      <c r="I125" s="41"/>
      <c r="J125" s="201">
        <f>BK125</f>
        <v>0</v>
      </c>
      <c r="K125" s="41"/>
      <c r="L125" s="45"/>
      <c r="M125" s="104"/>
      <c r="N125" s="202"/>
      <c r="O125" s="105"/>
      <c r="P125" s="203">
        <f>P126</f>
        <v>0</v>
      </c>
      <c r="Q125" s="105"/>
      <c r="R125" s="203">
        <f>R126</f>
        <v>143.61775999999998</v>
      </c>
      <c r="S125" s="105"/>
      <c r="T125" s="204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78</v>
      </c>
      <c r="AU125" s="18" t="s">
        <v>107</v>
      </c>
      <c r="BK125" s="205">
        <f>BK126</f>
        <v>0</v>
      </c>
    </row>
    <row r="126" spans="1:63" s="11" customFormat="1" ht="25.9" customHeight="1">
      <c r="A126" s="11"/>
      <c r="B126" s="206"/>
      <c r="C126" s="207"/>
      <c r="D126" s="208" t="s">
        <v>78</v>
      </c>
      <c r="E126" s="209" t="s">
        <v>199</v>
      </c>
      <c r="F126" s="209" t="s">
        <v>200</v>
      </c>
      <c r="G126" s="207"/>
      <c r="H126" s="207"/>
      <c r="I126" s="210"/>
      <c r="J126" s="211">
        <f>BK126</f>
        <v>0</v>
      </c>
      <c r="K126" s="207"/>
      <c r="L126" s="212"/>
      <c r="M126" s="213"/>
      <c r="N126" s="214"/>
      <c r="O126" s="214"/>
      <c r="P126" s="215">
        <f>P127+P143+P148+P152</f>
        <v>0</v>
      </c>
      <c r="Q126" s="214"/>
      <c r="R126" s="215">
        <f>R127+R143+R148+R152</f>
        <v>143.61775999999998</v>
      </c>
      <c r="S126" s="214"/>
      <c r="T126" s="216">
        <f>T127+T143+T148+T152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17" t="s">
        <v>86</v>
      </c>
      <c r="AT126" s="218" t="s">
        <v>78</v>
      </c>
      <c r="AU126" s="218" t="s">
        <v>79</v>
      </c>
      <c r="AY126" s="217" t="s">
        <v>126</v>
      </c>
      <c r="BK126" s="219">
        <f>BK127+BK143+BK148+BK152</f>
        <v>0</v>
      </c>
    </row>
    <row r="127" spans="1:63" s="11" customFormat="1" ht="22.8" customHeight="1">
      <c r="A127" s="11"/>
      <c r="B127" s="206"/>
      <c r="C127" s="207"/>
      <c r="D127" s="208" t="s">
        <v>78</v>
      </c>
      <c r="E127" s="270" t="s">
        <v>86</v>
      </c>
      <c r="F127" s="270" t="s">
        <v>201</v>
      </c>
      <c r="G127" s="207"/>
      <c r="H127" s="207"/>
      <c r="I127" s="210"/>
      <c r="J127" s="271">
        <f>BK127</f>
        <v>0</v>
      </c>
      <c r="K127" s="207"/>
      <c r="L127" s="212"/>
      <c r="M127" s="213"/>
      <c r="N127" s="214"/>
      <c r="O127" s="214"/>
      <c r="P127" s="215">
        <f>SUM(P128:P142)</f>
        <v>0</v>
      </c>
      <c r="Q127" s="214"/>
      <c r="R127" s="215">
        <f>SUM(R128:R142)</f>
        <v>0</v>
      </c>
      <c r="S127" s="214"/>
      <c r="T127" s="216">
        <f>SUM(T128:T142)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17" t="s">
        <v>86</v>
      </c>
      <c r="AT127" s="218" t="s">
        <v>78</v>
      </c>
      <c r="AU127" s="218" t="s">
        <v>86</v>
      </c>
      <c r="AY127" s="217" t="s">
        <v>126</v>
      </c>
      <c r="BK127" s="219">
        <f>SUM(BK128:BK142)</f>
        <v>0</v>
      </c>
    </row>
    <row r="128" spans="1:65" s="2" customFormat="1" ht="37.8" customHeight="1">
      <c r="A128" s="39"/>
      <c r="B128" s="40"/>
      <c r="C128" s="220" t="s">
        <v>86</v>
      </c>
      <c r="D128" s="220" t="s">
        <v>127</v>
      </c>
      <c r="E128" s="221" t="s">
        <v>225</v>
      </c>
      <c r="F128" s="222" t="s">
        <v>226</v>
      </c>
      <c r="G128" s="223" t="s">
        <v>227</v>
      </c>
      <c r="H128" s="224">
        <v>62.4</v>
      </c>
      <c r="I128" s="225"/>
      <c r="J128" s="226">
        <f>ROUND(I128*H128,2)</f>
        <v>0</v>
      </c>
      <c r="K128" s="222" t="s">
        <v>131</v>
      </c>
      <c r="L128" s="45"/>
      <c r="M128" s="227" t="s">
        <v>1</v>
      </c>
      <c r="N128" s="228" t="s">
        <v>44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125</v>
      </c>
      <c r="AT128" s="231" t="s">
        <v>127</v>
      </c>
      <c r="AU128" s="231" t="s">
        <v>88</v>
      </c>
      <c r="AY128" s="18" t="s">
        <v>126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86</v>
      </c>
      <c r="BK128" s="232">
        <f>ROUND(I128*H128,2)</f>
        <v>0</v>
      </c>
      <c r="BL128" s="18" t="s">
        <v>125</v>
      </c>
      <c r="BM128" s="231" t="s">
        <v>547</v>
      </c>
    </row>
    <row r="129" spans="1:51" s="12" customFormat="1" ht="12">
      <c r="A129" s="12"/>
      <c r="B129" s="238"/>
      <c r="C129" s="239"/>
      <c r="D129" s="233" t="s">
        <v>153</v>
      </c>
      <c r="E129" s="240" t="s">
        <v>1</v>
      </c>
      <c r="F129" s="241" t="s">
        <v>548</v>
      </c>
      <c r="G129" s="239"/>
      <c r="H129" s="242">
        <v>62.4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48" t="s">
        <v>153</v>
      </c>
      <c r="AU129" s="248" t="s">
        <v>88</v>
      </c>
      <c r="AV129" s="12" t="s">
        <v>88</v>
      </c>
      <c r="AW129" s="12" t="s">
        <v>35</v>
      </c>
      <c r="AX129" s="12" t="s">
        <v>79</v>
      </c>
      <c r="AY129" s="248" t="s">
        <v>126</v>
      </c>
    </row>
    <row r="130" spans="1:51" s="13" customFormat="1" ht="12">
      <c r="A130" s="13"/>
      <c r="B130" s="249"/>
      <c r="C130" s="250"/>
      <c r="D130" s="233" t="s">
        <v>153</v>
      </c>
      <c r="E130" s="251" t="s">
        <v>1</v>
      </c>
      <c r="F130" s="252" t="s">
        <v>155</v>
      </c>
      <c r="G130" s="250"/>
      <c r="H130" s="253">
        <v>62.4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153</v>
      </c>
      <c r="AU130" s="259" t="s">
        <v>88</v>
      </c>
      <c r="AV130" s="13" t="s">
        <v>125</v>
      </c>
      <c r="AW130" s="13" t="s">
        <v>35</v>
      </c>
      <c r="AX130" s="13" t="s">
        <v>86</v>
      </c>
      <c r="AY130" s="259" t="s">
        <v>126</v>
      </c>
    </row>
    <row r="131" spans="1:65" s="2" customFormat="1" ht="37.8" customHeight="1">
      <c r="A131" s="39"/>
      <c r="B131" s="40"/>
      <c r="C131" s="220" t="s">
        <v>88</v>
      </c>
      <c r="D131" s="220" t="s">
        <v>127</v>
      </c>
      <c r="E131" s="221" t="s">
        <v>273</v>
      </c>
      <c r="F131" s="222" t="s">
        <v>274</v>
      </c>
      <c r="G131" s="223" t="s">
        <v>227</v>
      </c>
      <c r="H131" s="224">
        <v>62.4</v>
      </c>
      <c r="I131" s="225"/>
      <c r="J131" s="226">
        <f>ROUND(I131*H131,2)</f>
        <v>0</v>
      </c>
      <c r="K131" s="222" t="s">
        <v>131</v>
      </c>
      <c r="L131" s="45"/>
      <c r="M131" s="227" t="s">
        <v>1</v>
      </c>
      <c r="N131" s="228" t="s">
        <v>44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125</v>
      </c>
      <c r="AT131" s="231" t="s">
        <v>127</v>
      </c>
      <c r="AU131" s="231" t="s">
        <v>88</v>
      </c>
      <c r="AY131" s="18" t="s">
        <v>126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86</v>
      </c>
      <c r="BK131" s="232">
        <f>ROUND(I131*H131,2)</f>
        <v>0</v>
      </c>
      <c r="BL131" s="18" t="s">
        <v>125</v>
      </c>
      <c r="BM131" s="231" t="s">
        <v>549</v>
      </c>
    </row>
    <row r="132" spans="1:51" s="12" customFormat="1" ht="12">
      <c r="A132" s="12"/>
      <c r="B132" s="238"/>
      <c r="C132" s="239"/>
      <c r="D132" s="233" t="s">
        <v>153</v>
      </c>
      <c r="E132" s="240" t="s">
        <v>1</v>
      </c>
      <c r="F132" s="241" t="s">
        <v>550</v>
      </c>
      <c r="G132" s="239"/>
      <c r="H132" s="242">
        <v>62.4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48" t="s">
        <v>153</v>
      </c>
      <c r="AU132" s="248" t="s">
        <v>88</v>
      </c>
      <c r="AV132" s="12" t="s">
        <v>88</v>
      </c>
      <c r="AW132" s="12" t="s">
        <v>35</v>
      </c>
      <c r="AX132" s="12" t="s">
        <v>79</v>
      </c>
      <c r="AY132" s="248" t="s">
        <v>126</v>
      </c>
    </row>
    <row r="133" spans="1:51" s="13" customFormat="1" ht="12">
      <c r="A133" s="13"/>
      <c r="B133" s="249"/>
      <c r="C133" s="250"/>
      <c r="D133" s="233" t="s">
        <v>153</v>
      </c>
      <c r="E133" s="251" t="s">
        <v>1</v>
      </c>
      <c r="F133" s="252" t="s">
        <v>155</v>
      </c>
      <c r="G133" s="250"/>
      <c r="H133" s="253">
        <v>62.4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153</v>
      </c>
      <c r="AU133" s="259" t="s">
        <v>88</v>
      </c>
      <c r="AV133" s="13" t="s">
        <v>125</v>
      </c>
      <c r="AW133" s="13" t="s">
        <v>35</v>
      </c>
      <c r="AX133" s="13" t="s">
        <v>86</v>
      </c>
      <c r="AY133" s="259" t="s">
        <v>126</v>
      </c>
    </row>
    <row r="134" spans="1:65" s="2" customFormat="1" ht="33" customHeight="1">
      <c r="A134" s="39"/>
      <c r="B134" s="40"/>
      <c r="C134" s="220" t="s">
        <v>140</v>
      </c>
      <c r="D134" s="220" t="s">
        <v>127</v>
      </c>
      <c r="E134" s="221" t="s">
        <v>286</v>
      </c>
      <c r="F134" s="222" t="s">
        <v>287</v>
      </c>
      <c r="G134" s="223" t="s">
        <v>288</v>
      </c>
      <c r="H134" s="224">
        <v>112.32</v>
      </c>
      <c r="I134" s="225"/>
      <c r="J134" s="226">
        <f>ROUND(I134*H134,2)</f>
        <v>0</v>
      </c>
      <c r="K134" s="222" t="s">
        <v>131</v>
      </c>
      <c r="L134" s="45"/>
      <c r="M134" s="227" t="s">
        <v>1</v>
      </c>
      <c r="N134" s="228" t="s">
        <v>44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125</v>
      </c>
      <c r="AT134" s="231" t="s">
        <v>127</v>
      </c>
      <c r="AU134" s="231" t="s">
        <v>88</v>
      </c>
      <c r="AY134" s="18" t="s">
        <v>126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86</v>
      </c>
      <c r="BK134" s="232">
        <f>ROUND(I134*H134,2)</f>
        <v>0</v>
      </c>
      <c r="BL134" s="18" t="s">
        <v>125</v>
      </c>
      <c r="BM134" s="231" t="s">
        <v>551</v>
      </c>
    </row>
    <row r="135" spans="1:51" s="12" customFormat="1" ht="12">
      <c r="A135" s="12"/>
      <c r="B135" s="238"/>
      <c r="C135" s="239"/>
      <c r="D135" s="233" t="s">
        <v>153</v>
      </c>
      <c r="E135" s="240" t="s">
        <v>1</v>
      </c>
      <c r="F135" s="241" t="s">
        <v>552</v>
      </c>
      <c r="G135" s="239"/>
      <c r="H135" s="242">
        <v>112.32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48" t="s">
        <v>153</v>
      </c>
      <c r="AU135" s="248" t="s">
        <v>88</v>
      </c>
      <c r="AV135" s="12" t="s">
        <v>88</v>
      </c>
      <c r="AW135" s="12" t="s">
        <v>35</v>
      </c>
      <c r="AX135" s="12" t="s">
        <v>79</v>
      </c>
      <c r="AY135" s="248" t="s">
        <v>126</v>
      </c>
    </row>
    <row r="136" spans="1:51" s="13" customFormat="1" ht="12">
      <c r="A136" s="13"/>
      <c r="B136" s="249"/>
      <c r="C136" s="250"/>
      <c r="D136" s="233" t="s">
        <v>153</v>
      </c>
      <c r="E136" s="251" t="s">
        <v>1</v>
      </c>
      <c r="F136" s="252" t="s">
        <v>155</v>
      </c>
      <c r="G136" s="250"/>
      <c r="H136" s="253">
        <v>112.32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153</v>
      </c>
      <c r="AU136" s="259" t="s">
        <v>88</v>
      </c>
      <c r="AV136" s="13" t="s">
        <v>125</v>
      </c>
      <c r="AW136" s="13" t="s">
        <v>35</v>
      </c>
      <c r="AX136" s="13" t="s">
        <v>86</v>
      </c>
      <c r="AY136" s="259" t="s">
        <v>126</v>
      </c>
    </row>
    <row r="137" spans="1:65" s="2" customFormat="1" ht="16.5" customHeight="1">
      <c r="A137" s="39"/>
      <c r="B137" s="40"/>
      <c r="C137" s="220" t="s">
        <v>125</v>
      </c>
      <c r="D137" s="220" t="s">
        <v>127</v>
      </c>
      <c r="E137" s="221" t="s">
        <v>293</v>
      </c>
      <c r="F137" s="222" t="s">
        <v>294</v>
      </c>
      <c r="G137" s="223" t="s">
        <v>227</v>
      </c>
      <c r="H137" s="224">
        <v>62.4</v>
      </c>
      <c r="I137" s="225"/>
      <c r="J137" s="226">
        <f>ROUND(I137*H137,2)</f>
        <v>0</v>
      </c>
      <c r="K137" s="222" t="s">
        <v>131</v>
      </c>
      <c r="L137" s="45"/>
      <c r="M137" s="227" t="s">
        <v>1</v>
      </c>
      <c r="N137" s="228" t="s">
        <v>44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125</v>
      </c>
      <c r="AT137" s="231" t="s">
        <v>127</v>
      </c>
      <c r="AU137" s="231" t="s">
        <v>88</v>
      </c>
      <c r="AY137" s="18" t="s">
        <v>126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86</v>
      </c>
      <c r="BK137" s="232">
        <f>ROUND(I137*H137,2)</f>
        <v>0</v>
      </c>
      <c r="BL137" s="18" t="s">
        <v>125</v>
      </c>
      <c r="BM137" s="231" t="s">
        <v>553</v>
      </c>
    </row>
    <row r="138" spans="1:51" s="12" customFormat="1" ht="12">
      <c r="A138" s="12"/>
      <c r="B138" s="238"/>
      <c r="C138" s="239"/>
      <c r="D138" s="233" t="s">
        <v>153</v>
      </c>
      <c r="E138" s="240" t="s">
        <v>1</v>
      </c>
      <c r="F138" s="241" t="s">
        <v>554</v>
      </c>
      <c r="G138" s="239"/>
      <c r="H138" s="242">
        <v>62.4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48" t="s">
        <v>153</v>
      </c>
      <c r="AU138" s="248" t="s">
        <v>88</v>
      </c>
      <c r="AV138" s="12" t="s">
        <v>88</v>
      </c>
      <c r="AW138" s="12" t="s">
        <v>35</v>
      </c>
      <c r="AX138" s="12" t="s">
        <v>79</v>
      </c>
      <c r="AY138" s="248" t="s">
        <v>126</v>
      </c>
    </row>
    <row r="139" spans="1:51" s="13" customFormat="1" ht="12">
      <c r="A139" s="13"/>
      <c r="B139" s="249"/>
      <c r="C139" s="250"/>
      <c r="D139" s="233" t="s">
        <v>153</v>
      </c>
      <c r="E139" s="251" t="s">
        <v>1</v>
      </c>
      <c r="F139" s="252" t="s">
        <v>155</v>
      </c>
      <c r="G139" s="250"/>
      <c r="H139" s="253">
        <v>62.4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153</v>
      </c>
      <c r="AU139" s="259" t="s">
        <v>88</v>
      </c>
      <c r="AV139" s="13" t="s">
        <v>125</v>
      </c>
      <c r="AW139" s="13" t="s">
        <v>35</v>
      </c>
      <c r="AX139" s="13" t="s">
        <v>86</v>
      </c>
      <c r="AY139" s="259" t="s">
        <v>126</v>
      </c>
    </row>
    <row r="140" spans="1:65" s="2" customFormat="1" ht="24.15" customHeight="1">
      <c r="A140" s="39"/>
      <c r="B140" s="40"/>
      <c r="C140" s="220" t="s">
        <v>149</v>
      </c>
      <c r="D140" s="220" t="s">
        <v>127</v>
      </c>
      <c r="E140" s="221" t="s">
        <v>313</v>
      </c>
      <c r="F140" s="222" t="s">
        <v>314</v>
      </c>
      <c r="G140" s="223" t="s">
        <v>210</v>
      </c>
      <c r="H140" s="224">
        <v>208</v>
      </c>
      <c r="I140" s="225"/>
      <c r="J140" s="226">
        <f>ROUND(I140*H140,2)</f>
        <v>0</v>
      </c>
      <c r="K140" s="222" t="s">
        <v>131</v>
      </c>
      <c r="L140" s="45"/>
      <c r="M140" s="227" t="s">
        <v>1</v>
      </c>
      <c r="N140" s="228" t="s">
        <v>44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125</v>
      </c>
      <c r="AT140" s="231" t="s">
        <v>127</v>
      </c>
      <c r="AU140" s="231" t="s">
        <v>88</v>
      </c>
      <c r="AY140" s="18" t="s">
        <v>126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86</v>
      </c>
      <c r="BK140" s="232">
        <f>ROUND(I140*H140,2)</f>
        <v>0</v>
      </c>
      <c r="BL140" s="18" t="s">
        <v>125</v>
      </c>
      <c r="BM140" s="231" t="s">
        <v>555</v>
      </c>
    </row>
    <row r="141" spans="1:51" s="12" customFormat="1" ht="12">
      <c r="A141" s="12"/>
      <c r="B141" s="238"/>
      <c r="C141" s="239"/>
      <c r="D141" s="233" t="s">
        <v>153</v>
      </c>
      <c r="E141" s="240" t="s">
        <v>1</v>
      </c>
      <c r="F141" s="241" t="s">
        <v>556</v>
      </c>
      <c r="G141" s="239"/>
      <c r="H141" s="242">
        <v>208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48" t="s">
        <v>153</v>
      </c>
      <c r="AU141" s="248" t="s">
        <v>88</v>
      </c>
      <c r="AV141" s="12" t="s">
        <v>88</v>
      </c>
      <c r="AW141" s="12" t="s">
        <v>35</v>
      </c>
      <c r="AX141" s="12" t="s">
        <v>79</v>
      </c>
      <c r="AY141" s="248" t="s">
        <v>126</v>
      </c>
    </row>
    <row r="142" spans="1:51" s="13" customFormat="1" ht="12">
      <c r="A142" s="13"/>
      <c r="B142" s="249"/>
      <c r="C142" s="250"/>
      <c r="D142" s="233" t="s">
        <v>153</v>
      </c>
      <c r="E142" s="251" t="s">
        <v>1</v>
      </c>
      <c r="F142" s="252" t="s">
        <v>155</v>
      </c>
      <c r="G142" s="250"/>
      <c r="H142" s="253">
        <v>208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153</v>
      </c>
      <c r="AU142" s="259" t="s">
        <v>88</v>
      </c>
      <c r="AV142" s="13" t="s">
        <v>125</v>
      </c>
      <c r="AW142" s="13" t="s">
        <v>35</v>
      </c>
      <c r="AX142" s="13" t="s">
        <v>86</v>
      </c>
      <c r="AY142" s="259" t="s">
        <v>126</v>
      </c>
    </row>
    <row r="143" spans="1:63" s="11" customFormat="1" ht="22.8" customHeight="1">
      <c r="A143" s="11"/>
      <c r="B143" s="206"/>
      <c r="C143" s="207"/>
      <c r="D143" s="208" t="s">
        <v>78</v>
      </c>
      <c r="E143" s="270" t="s">
        <v>149</v>
      </c>
      <c r="F143" s="270" t="s">
        <v>376</v>
      </c>
      <c r="G143" s="207"/>
      <c r="H143" s="207"/>
      <c r="I143" s="210"/>
      <c r="J143" s="271">
        <f>BK143</f>
        <v>0</v>
      </c>
      <c r="K143" s="207"/>
      <c r="L143" s="212"/>
      <c r="M143" s="213"/>
      <c r="N143" s="214"/>
      <c r="O143" s="214"/>
      <c r="P143" s="215">
        <f>SUM(P144:P147)</f>
        <v>0</v>
      </c>
      <c r="Q143" s="214"/>
      <c r="R143" s="215">
        <f>SUM(R144:R147)</f>
        <v>143.51999999999998</v>
      </c>
      <c r="S143" s="214"/>
      <c r="T143" s="216">
        <f>SUM(T144:T147)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217" t="s">
        <v>86</v>
      </c>
      <c r="AT143" s="218" t="s">
        <v>78</v>
      </c>
      <c r="AU143" s="218" t="s">
        <v>86</v>
      </c>
      <c r="AY143" s="217" t="s">
        <v>126</v>
      </c>
      <c r="BK143" s="219">
        <f>SUM(BK144:BK147)</f>
        <v>0</v>
      </c>
    </row>
    <row r="144" spans="1:65" s="2" customFormat="1" ht="24.15" customHeight="1">
      <c r="A144" s="39"/>
      <c r="B144" s="40"/>
      <c r="C144" s="220" t="s">
        <v>156</v>
      </c>
      <c r="D144" s="220" t="s">
        <v>127</v>
      </c>
      <c r="E144" s="221" t="s">
        <v>557</v>
      </c>
      <c r="F144" s="222" t="s">
        <v>558</v>
      </c>
      <c r="G144" s="223" t="s">
        <v>210</v>
      </c>
      <c r="H144" s="224">
        <v>416</v>
      </c>
      <c r="I144" s="225"/>
      <c r="J144" s="226">
        <f>ROUND(I144*H144,2)</f>
        <v>0</v>
      </c>
      <c r="K144" s="222" t="s">
        <v>131</v>
      </c>
      <c r="L144" s="45"/>
      <c r="M144" s="227" t="s">
        <v>1</v>
      </c>
      <c r="N144" s="228" t="s">
        <v>44</v>
      </c>
      <c r="O144" s="92"/>
      <c r="P144" s="229">
        <f>O144*H144</f>
        <v>0</v>
      </c>
      <c r="Q144" s="229">
        <v>0.345</v>
      </c>
      <c r="R144" s="229">
        <f>Q144*H144</f>
        <v>143.51999999999998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125</v>
      </c>
      <c r="AT144" s="231" t="s">
        <v>127</v>
      </c>
      <c r="AU144" s="231" t="s">
        <v>88</v>
      </c>
      <c r="AY144" s="18" t="s">
        <v>126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86</v>
      </c>
      <c r="BK144" s="232">
        <f>ROUND(I144*H144,2)</f>
        <v>0</v>
      </c>
      <c r="BL144" s="18" t="s">
        <v>125</v>
      </c>
      <c r="BM144" s="231" t="s">
        <v>559</v>
      </c>
    </row>
    <row r="145" spans="1:51" s="15" customFormat="1" ht="12">
      <c r="A145" s="15"/>
      <c r="B145" s="272"/>
      <c r="C145" s="273"/>
      <c r="D145" s="233" t="s">
        <v>153</v>
      </c>
      <c r="E145" s="274" t="s">
        <v>1</v>
      </c>
      <c r="F145" s="275" t="s">
        <v>560</v>
      </c>
      <c r="G145" s="273"/>
      <c r="H145" s="274" t="s">
        <v>1</v>
      </c>
      <c r="I145" s="276"/>
      <c r="J145" s="273"/>
      <c r="K145" s="273"/>
      <c r="L145" s="277"/>
      <c r="M145" s="278"/>
      <c r="N145" s="279"/>
      <c r="O145" s="279"/>
      <c r="P145" s="279"/>
      <c r="Q145" s="279"/>
      <c r="R145" s="279"/>
      <c r="S145" s="279"/>
      <c r="T145" s="280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1" t="s">
        <v>153</v>
      </c>
      <c r="AU145" s="281" t="s">
        <v>88</v>
      </c>
      <c r="AV145" s="15" t="s">
        <v>86</v>
      </c>
      <c r="AW145" s="15" t="s">
        <v>35</v>
      </c>
      <c r="AX145" s="15" t="s">
        <v>79</v>
      </c>
      <c r="AY145" s="281" t="s">
        <v>126</v>
      </c>
    </row>
    <row r="146" spans="1:51" s="12" customFormat="1" ht="12">
      <c r="A146" s="12"/>
      <c r="B146" s="238"/>
      <c r="C146" s="239"/>
      <c r="D146" s="233" t="s">
        <v>153</v>
      </c>
      <c r="E146" s="240" t="s">
        <v>1</v>
      </c>
      <c r="F146" s="241" t="s">
        <v>561</v>
      </c>
      <c r="G146" s="239"/>
      <c r="H146" s="242">
        <v>416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48" t="s">
        <v>153</v>
      </c>
      <c r="AU146" s="248" t="s">
        <v>88</v>
      </c>
      <c r="AV146" s="12" t="s">
        <v>88</v>
      </c>
      <c r="AW146" s="12" t="s">
        <v>35</v>
      </c>
      <c r="AX146" s="12" t="s">
        <v>79</v>
      </c>
      <c r="AY146" s="248" t="s">
        <v>126</v>
      </c>
    </row>
    <row r="147" spans="1:51" s="13" customFormat="1" ht="12">
      <c r="A147" s="13"/>
      <c r="B147" s="249"/>
      <c r="C147" s="250"/>
      <c r="D147" s="233" t="s">
        <v>153</v>
      </c>
      <c r="E147" s="251" t="s">
        <v>1</v>
      </c>
      <c r="F147" s="252" t="s">
        <v>155</v>
      </c>
      <c r="G147" s="250"/>
      <c r="H147" s="253">
        <v>416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153</v>
      </c>
      <c r="AU147" s="259" t="s">
        <v>88</v>
      </c>
      <c r="AV147" s="13" t="s">
        <v>125</v>
      </c>
      <c r="AW147" s="13" t="s">
        <v>35</v>
      </c>
      <c r="AX147" s="13" t="s">
        <v>86</v>
      </c>
      <c r="AY147" s="259" t="s">
        <v>126</v>
      </c>
    </row>
    <row r="148" spans="1:63" s="11" customFormat="1" ht="22.8" customHeight="1">
      <c r="A148" s="11"/>
      <c r="B148" s="206"/>
      <c r="C148" s="207"/>
      <c r="D148" s="208" t="s">
        <v>78</v>
      </c>
      <c r="E148" s="270" t="s">
        <v>171</v>
      </c>
      <c r="F148" s="270" t="s">
        <v>426</v>
      </c>
      <c r="G148" s="207"/>
      <c r="H148" s="207"/>
      <c r="I148" s="210"/>
      <c r="J148" s="271">
        <f>BK148</f>
        <v>0</v>
      </c>
      <c r="K148" s="207"/>
      <c r="L148" s="212"/>
      <c r="M148" s="213"/>
      <c r="N148" s="214"/>
      <c r="O148" s="214"/>
      <c r="P148" s="215">
        <f>SUM(P149:P151)</f>
        <v>0</v>
      </c>
      <c r="Q148" s="214"/>
      <c r="R148" s="215">
        <f>SUM(R149:R151)</f>
        <v>0.09776</v>
      </c>
      <c r="S148" s="214"/>
      <c r="T148" s="216">
        <f>SUM(T149:T151)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217" t="s">
        <v>86</v>
      </c>
      <c r="AT148" s="218" t="s">
        <v>78</v>
      </c>
      <c r="AU148" s="218" t="s">
        <v>86</v>
      </c>
      <c r="AY148" s="217" t="s">
        <v>126</v>
      </c>
      <c r="BK148" s="219">
        <f>SUM(BK149:BK151)</f>
        <v>0</v>
      </c>
    </row>
    <row r="149" spans="1:65" s="2" customFormat="1" ht="24.15" customHeight="1">
      <c r="A149" s="39"/>
      <c r="B149" s="40"/>
      <c r="C149" s="220" t="s">
        <v>161</v>
      </c>
      <c r="D149" s="220" t="s">
        <v>127</v>
      </c>
      <c r="E149" s="221" t="s">
        <v>562</v>
      </c>
      <c r="F149" s="222" t="s">
        <v>563</v>
      </c>
      <c r="G149" s="223" t="s">
        <v>210</v>
      </c>
      <c r="H149" s="224">
        <v>208</v>
      </c>
      <c r="I149" s="225"/>
      <c r="J149" s="226">
        <f>ROUND(I149*H149,2)</f>
        <v>0</v>
      </c>
      <c r="K149" s="222" t="s">
        <v>131</v>
      </c>
      <c r="L149" s="45"/>
      <c r="M149" s="227" t="s">
        <v>1</v>
      </c>
      <c r="N149" s="228" t="s">
        <v>44</v>
      </c>
      <c r="O149" s="92"/>
      <c r="P149" s="229">
        <f>O149*H149</f>
        <v>0</v>
      </c>
      <c r="Q149" s="229">
        <v>0.00047</v>
      </c>
      <c r="R149" s="229">
        <f>Q149*H149</f>
        <v>0.09776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125</v>
      </c>
      <c r="AT149" s="231" t="s">
        <v>127</v>
      </c>
      <c r="AU149" s="231" t="s">
        <v>88</v>
      </c>
      <c r="AY149" s="18" t="s">
        <v>126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86</v>
      </c>
      <c r="BK149" s="232">
        <f>ROUND(I149*H149,2)</f>
        <v>0</v>
      </c>
      <c r="BL149" s="18" t="s">
        <v>125</v>
      </c>
      <c r="BM149" s="231" t="s">
        <v>564</v>
      </c>
    </row>
    <row r="150" spans="1:51" s="12" customFormat="1" ht="12">
      <c r="A150" s="12"/>
      <c r="B150" s="238"/>
      <c r="C150" s="239"/>
      <c r="D150" s="233" t="s">
        <v>153</v>
      </c>
      <c r="E150" s="240" t="s">
        <v>1</v>
      </c>
      <c r="F150" s="241" t="s">
        <v>556</v>
      </c>
      <c r="G150" s="239"/>
      <c r="H150" s="242">
        <v>208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48" t="s">
        <v>153</v>
      </c>
      <c r="AU150" s="248" t="s">
        <v>88</v>
      </c>
      <c r="AV150" s="12" t="s">
        <v>88</v>
      </c>
      <c r="AW150" s="12" t="s">
        <v>35</v>
      </c>
      <c r="AX150" s="12" t="s">
        <v>79</v>
      </c>
      <c r="AY150" s="248" t="s">
        <v>126</v>
      </c>
    </row>
    <row r="151" spans="1:51" s="13" customFormat="1" ht="12">
      <c r="A151" s="13"/>
      <c r="B151" s="249"/>
      <c r="C151" s="250"/>
      <c r="D151" s="233" t="s">
        <v>153</v>
      </c>
      <c r="E151" s="251" t="s">
        <v>1</v>
      </c>
      <c r="F151" s="252" t="s">
        <v>155</v>
      </c>
      <c r="G151" s="250"/>
      <c r="H151" s="253">
        <v>208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153</v>
      </c>
      <c r="AU151" s="259" t="s">
        <v>88</v>
      </c>
      <c r="AV151" s="13" t="s">
        <v>125</v>
      </c>
      <c r="AW151" s="13" t="s">
        <v>35</v>
      </c>
      <c r="AX151" s="13" t="s">
        <v>86</v>
      </c>
      <c r="AY151" s="259" t="s">
        <v>126</v>
      </c>
    </row>
    <row r="152" spans="1:63" s="11" customFormat="1" ht="22.8" customHeight="1">
      <c r="A152" s="11"/>
      <c r="B152" s="206"/>
      <c r="C152" s="207"/>
      <c r="D152" s="208" t="s">
        <v>78</v>
      </c>
      <c r="E152" s="270" t="s">
        <v>540</v>
      </c>
      <c r="F152" s="270" t="s">
        <v>541</v>
      </c>
      <c r="G152" s="207"/>
      <c r="H152" s="207"/>
      <c r="I152" s="210"/>
      <c r="J152" s="271">
        <f>BK152</f>
        <v>0</v>
      </c>
      <c r="K152" s="207"/>
      <c r="L152" s="212"/>
      <c r="M152" s="213"/>
      <c r="N152" s="214"/>
      <c r="O152" s="214"/>
      <c r="P152" s="215">
        <f>P153</f>
        <v>0</v>
      </c>
      <c r="Q152" s="214"/>
      <c r="R152" s="215">
        <f>R153</f>
        <v>0</v>
      </c>
      <c r="S152" s="214"/>
      <c r="T152" s="216">
        <f>T153</f>
        <v>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217" t="s">
        <v>86</v>
      </c>
      <c r="AT152" s="218" t="s">
        <v>78</v>
      </c>
      <c r="AU152" s="218" t="s">
        <v>86</v>
      </c>
      <c r="AY152" s="217" t="s">
        <v>126</v>
      </c>
      <c r="BK152" s="219">
        <f>BK153</f>
        <v>0</v>
      </c>
    </row>
    <row r="153" spans="1:65" s="2" customFormat="1" ht="33" customHeight="1">
      <c r="A153" s="39"/>
      <c r="B153" s="40"/>
      <c r="C153" s="220" t="s">
        <v>166</v>
      </c>
      <c r="D153" s="220" t="s">
        <v>127</v>
      </c>
      <c r="E153" s="221" t="s">
        <v>565</v>
      </c>
      <c r="F153" s="222" t="s">
        <v>566</v>
      </c>
      <c r="G153" s="223" t="s">
        <v>288</v>
      </c>
      <c r="H153" s="224">
        <v>143.618</v>
      </c>
      <c r="I153" s="225"/>
      <c r="J153" s="226">
        <f>ROUND(I153*H153,2)</f>
        <v>0</v>
      </c>
      <c r="K153" s="222" t="s">
        <v>131</v>
      </c>
      <c r="L153" s="45"/>
      <c r="M153" s="260" t="s">
        <v>1</v>
      </c>
      <c r="N153" s="261" t="s">
        <v>44</v>
      </c>
      <c r="O153" s="262"/>
      <c r="P153" s="263">
        <f>O153*H153</f>
        <v>0</v>
      </c>
      <c r="Q153" s="263">
        <v>0</v>
      </c>
      <c r="R153" s="263">
        <f>Q153*H153</f>
        <v>0</v>
      </c>
      <c r="S153" s="263">
        <v>0</v>
      </c>
      <c r="T153" s="26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125</v>
      </c>
      <c r="AT153" s="231" t="s">
        <v>127</v>
      </c>
      <c r="AU153" s="231" t="s">
        <v>88</v>
      </c>
      <c r="AY153" s="18" t="s">
        <v>126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86</v>
      </c>
      <c r="BK153" s="232">
        <f>ROUND(I153*H153,2)</f>
        <v>0</v>
      </c>
      <c r="BL153" s="18" t="s">
        <v>125</v>
      </c>
      <c r="BM153" s="231" t="s">
        <v>567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124:K15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88</v>
      </c>
    </row>
    <row r="4" spans="2:46" s="1" customFormat="1" ht="24.95" customHeight="1">
      <c r="B4" s="21"/>
      <c r="D4" s="149" t="s">
        <v>100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Úprava vnitrobloku ul. Husova v Bohumíně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101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568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14. 3. 2022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">
        <v>27</v>
      </c>
      <c r="F15" s="39"/>
      <c r="G15" s="39"/>
      <c r="H15" s="39"/>
      <c r="I15" s="151" t="s">
        <v>28</v>
      </c>
      <c r="J15" s="142" t="s">
        <v>29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30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32</v>
      </c>
      <c r="E20" s="39"/>
      <c r="F20" s="39"/>
      <c r="G20" s="39"/>
      <c r="H20" s="39"/>
      <c r="I20" s="151" t="s">
        <v>25</v>
      </c>
      <c r="J20" s="142" t="s">
        <v>33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34</v>
      </c>
      <c r="F21" s="39"/>
      <c r="G21" s="39"/>
      <c r="H21" s="39"/>
      <c r="I21" s="151" t="s">
        <v>28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36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28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38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39</v>
      </c>
      <c r="E30" s="39"/>
      <c r="F30" s="39"/>
      <c r="G30" s="39"/>
      <c r="H30" s="39"/>
      <c r="I30" s="39"/>
      <c r="J30" s="161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41</v>
      </c>
      <c r="G32" s="39"/>
      <c r="H32" s="39"/>
      <c r="I32" s="162" t="s">
        <v>40</v>
      </c>
      <c r="J32" s="162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43</v>
      </c>
      <c r="E33" s="151" t="s">
        <v>44</v>
      </c>
      <c r="F33" s="164">
        <f>ROUND((SUM(BE124:BE203)),2)</f>
        <v>0</v>
      </c>
      <c r="G33" s="39"/>
      <c r="H33" s="39"/>
      <c r="I33" s="165">
        <v>0.21</v>
      </c>
      <c r="J33" s="164">
        <f>ROUND(((SUM(BE124:BE203))*I33),2)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45</v>
      </c>
      <c r="F34" s="164">
        <f>ROUND((SUM(BF124:BF203)),2)</f>
        <v>0</v>
      </c>
      <c r="G34" s="39"/>
      <c r="H34" s="39"/>
      <c r="I34" s="165">
        <v>0.15</v>
      </c>
      <c r="J34" s="164">
        <f>ROUND(((SUM(BF124:BF203))*I34),2)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46</v>
      </c>
      <c r="F35" s="164">
        <f>ROUND((SUM(BG124:BG203)),2)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47</v>
      </c>
      <c r="F36" s="164">
        <f>ROUND((SUM(BH124:BH203)),2)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48</v>
      </c>
      <c r="F37" s="164">
        <f>ROUND((SUM(BI124:BI203)),2)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49</v>
      </c>
      <c r="E39" s="168"/>
      <c r="F39" s="168"/>
      <c r="G39" s="169" t="s">
        <v>50</v>
      </c>
      <c r="H39" s="170" t="s">
        <v>51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52</v>
      </c>
      <c r="E50" s="174"/>
      <c r="F50" s="174"/>
      <c r="G50" s="173" t="s">
        <v>53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6"/>
      <c r="J61" s="178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56</v>
      </c>
      <c r="E65" s="179"/>
      <c r="F65" s="179"/>
      <c r="G65" s="173" t="s">
        <v>57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6"/>
      <c r="J76" s="178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Úprava vnitrobloku ul. Husova v Bohumíně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2 - SO 401 Osvětlení parkoviště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Bohumín</v>
      </c>
      <c r="G89" s="41"/>
      <c r="H89" s="41"/>
      <c r="I89" s="33" t="s">
        <v>22</v>
      </c>
      <c r="J89" s="80" t="str">
        <f>IF(J12="","",J12)</f>
        <v>14. 3. 2022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Bohumín</v>
      </c>
      <c r="G91" s="41"/>
      <c r="H91" s="41"/>
      <c r="I91" s="33" t="s">
        <v>32</v>
      </c>
      <c r="J91" s="37" t="str">
        <f>E21</f>
        <v>Ing. Miroslav Knápek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36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104</v>
      </c>
      <c r="D94" s="186"/>
      <c r="E94" s="186"/>
      <c r="F94" s="186"/>
      <c r="G94" s="186"/>
      <c r="H94" s="186"/>
      <c r="I94" s="186"/>
      <c r="J94" s="187" t="s">
        <v>105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106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107</v>
      </c>
    </row>
    <row r="97" spans="1:31" s="9" customFormat="1" ht="24.95" customHeight="1">
      <c r="A97" s="9"/>
      <c r="B97" s="189"/>
      <c r="C97" s="190"/>
      <c r="D97" s="191" t="s">
        <v>569</v>
      </c>
      <c r="E97" s="192"/>
      <c r="F97" s="192"/>
      <c r="G97" s="192"/>
      <c r="H97" s="192"/>
      <c r="I97" s="192"/>
      <c r="J97" s="193">
        <f>J125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>
      <c r="A98" s="14"/>
      <c r="B98" s="265"/>
      <c r="C98" s="134"/>
      <c r="D98" s="266" t="s">
        <v>570</v>
      </c>
      <c r="E98" s="267"/>
      <c r="F98" s="267"/>
      <c r="G98" s="267"/>
      <c r="H98" s="267"/>
      <c r="I98" s="267"/>
      <c r="J98" s="268">
        <f>J126</f>
        <v>0</v>
      </c>
      <c r="K98" s="134"/>
      <c r="L98" s="269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>
      <c r="A99" s="14"/>
      <c r="B99" s="265"/>
      <c r="C99" s="134"/>
      <c r="D99" s="266" t="s">
        <v>571</v>
      </c>
      <c r="E99" s="267"/>
      <c r="F99" s="267"/>
      <c r="G99" s="267"/>
      <c r="H99" s="267"/>
      <c r="I99" s="267"/>
      <c r="J99" s="268">
        <f>J129</f>
        <v>0</v>
      </c>
      <c r="K99" s="134"/>
      <c r="L99" s="269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14" customFormat="1" ht="19.9" customHeight="1">
      <c r="A100" s="14"/>
      <c r="B100" s="265"/>
      <c r="C100" s="134"/>
      <c r="D100" s="266" t="s">
        <v>572</v>
      </c>
      <c r="E100" s="267"/>
      <c r="F100" s="267"/>
      <c r="G100" s="267"/>
      <c r="H100" s="267"/>
      <c r="I100" s="267"/>
      <c r="J100" s="268">
        <f>J145</f>
        <v>0</v>
      </c>
      <c r="K100" s="134"/>
      <c r="L100" s="269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s="14" customFormat="1" ht="19.9" customHeight="1">
      <c r="A101" s="14"/>
      <c r="B101" s="265"/>
      <c r="C101" s="134"/>
      <c r="D101" s="266" t="s">
        <v>573</v>
      </c>
      <c r="E101" s="267"/>
      <c r="F101" s="267"/>
      <c r="G101" s="267"/>
      <c r="H101" s="267"/>
      <c r="I101" s="267"/>
      <c r="J101" s="268">
        <f>J159</f>
        <v>0</v>
      </c>
      <c r="K101" s="134"/>
      <c r="L101" s="269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s="14" customFormat="1" ht="19.9" customHeight="1">
      <c r="A102" s="14"/>
      <c r="B102" s="265"/>
      <c r="C102" s="134"/>
      <c r="D102" s="266" t="s">
        <v>574</v>
      </c>
      <c r="E102" s="267"/>
      <c r="F102" s="267"/>
      <c r="G102" s="267"/>
      <c r="H102" s="267"/>
      <c r="I102" s="267"/>
      <c r="J102" s="268">
        <f>J187</f>
        <v>0</v>
      </c>
      <c r="K102" s="134"/>
      <c r="L102" s="269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s="14" customFormat="1" ht="19.9" customHeight="1">
      <c r="A103" s="14"/>
      <c r="B103" s="265"/>
      <c r="C103" s="134"/>
      <c r="D103" s="266" t="s">
        <v>575</v>
      </c>
      <c r="E103" s="267"/>
      <c r="F103" s="267"/>
      <c r="G103" s="267"/>
      <c r="H103" s="267"/>
      <c r="I103" s="267"/>
      <c r="J103" s="268">
        <f>J193</f>
        <v>0</v>
      </c>
      <c r="K103" s="134"/>
      <c r="L103" s="269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s="14" customFormat="1" ht="19.9" customHeight="1">
      <c r="A104" s="14"/>
      <c r="B104" s="265"/>
      <c r="C104" s="134"/>
      <c r="D104" s="266" t="s">
        <v>576</v>
      </c>
      <c r="E104" s="267"/>
      <c r="F104" s="267"/>
      <c r="G104" s="267"/>
      <c r="H104" s="267"/>
      <c r="I104" s="267"/>
      <c r="J104" s="268">
        <f>J197</f>
        <v>0</v>
      </c>
      <c r="K104" s="134"/>
      <c r="L104" s="269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110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Úprava vnitrobloku ul. Husova v Bohumíně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101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2 - SO 401 Osvětlení parkoviště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Bohumín</v>
      </c>
      <c r="G118" s="41"/>
      <c r="H118" s="41"/>
      <c r="I118" s="33" t="s">
        <v>22</v>
      </c>
      <c r="J118" s="80" t="str">
        <f>IF(J12="","",J12)</f>
        <v>14. 3. 2022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Město Bohumín</v>
      </c>
      <c r="G120" s="41"/>
      <c r="H120" s="41"/>
      <c r="I120" s="33" t="s">
        <v>32</v>
      </c>
      <c r="J120" s="37" t="str">
        <f>E21</f>
        <v>Ing. Miroslav Knápek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30</v>
      </c>
      <c r="D121" s="41"/>
      <c r="E121" s="41"/>
      <c r="F121" s="28" t="str">
        <f>IF(E18="","",E18)</f>
        <v>Vyplň údaj</v>
      </c>
      <c r="G121" s="41"/>
      <c r="H121" s="41"/>
      <c r="I121" s="33" t="s">
        <v>36</v>
      </c>
      <c r="J121" s="37" t="str">
        <f>E24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0" customFormat="1" ht="29.25" customHeight="1">
      <c r="A123" s="195"/>
      <c r="B123" s="196"/>
      <c r="C123" s="197" t="s">
        <v>111</v>
      </c>
      <c r="D123" s="198" t="s">
        <v>64</v>
      </c>
      <c r="E123" s="198" t="s">
        <v>60</v>
      </c>
      <c r="F123" s="198" t="s">
        <v>61</v>
      </c>
      <c r="G123" s="198" t="s">
        <v>112</v>
      </c>
      <c r="H123" s="198" t="s">
        <v>113</v>
      </c>
      <c r="I123" s="198" t="s">
        <v>114</v>
      </c>
      <c r="J123" s="198" t="s">
        <v>105</v>
      </c>
      <c r="K123" s="199" t="s">
        <v>115</v>
      </c>
      <c r="L123" s="200"/>
      <c r="M123" s="101" t="s">
        <v>1</v>
      </c>
      <c r="N123" s="102" t="s">
        <v>43</v>
      </c>
      <c r="O123" s="102" t="s">
        <v>116</v>
      </c>
      <c r="P123" s="102" t="s">
        <v>117</v>
      </c>
      <c r="Q123" s="102" t="s">
        <v>118</v>
      </c>
      <c r="R123" s="102" t="s">
        <v>119</v>
      </c>
      <c r="S123" s="102" t="s">
        <v>120</v>
      </c>
      <c r="T123" s="103" t="s">
        <v>121</v>
      </c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</row>
    <row r="124" spans="1:63" s="2" customFormat="1" ht="22.8" customHeight="1">
      <c r="A124" s="39"/>
      <c r="B124" s="40"/>
      <c r="C124" s="108" t="s">
        <v>122</v>
      </c>
      <c r="D124" s="41"/>
      <c r="E124" s="41"/>
      <c r="F124" s="41"/>
      <c r="G124" s="41"/>
      <c r="H124" s="41"/>
      <c r="I124" s="41"/>
      <c r="J124" s="201">
        <f>BK124</f>
        <v>0</v>
      </c>
      <c r="K124" s="41"/>
      <c r="L124" s="45"/>
      <c r="M124" s="104"/>
      <c r="N124" s="202"/>
      <c r="O124" s="105"/>
      <c r="P124" s="203">
        <f>P125</f>
        <v>0</v>
      </c>
      <c r="Q124" s="105"/>
      <c r="R124" s="203">
        <f>R125</f>
        <v>0</v>
      </c>
      <c r="S124" s="105"/>
      <c r="T124" s="204">
        <f>T125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78</v>
      </c>
      <c r="AU124" s="18" t="s">
        <v>107</v>
      </c>
      <c r="BK124" s="205">
        <f>BK125</f>
        <v>0</v>
      </c>
    </row>
    <row r="125" spans="1:63" s="11" customFormat="1" ht="25.9" customHeight="1">
      <c r="A125" s="11"/>
      <c r="B125" s="206"/>
      <c r="C125" s="207"/>
      <c r="D125" s="208" t="s">
        <v>78</v>
      </c>
      <c r="E125" s="209" t="s">
        <v>308</v>
      </c>
      <c r="F125" s="209" t="s">
        <v>577</v>
      </c>
      <c r="G125" s="207"/>
      <c r="H125" s="207"/>
      <c r="I125" s="210"/>
      <c r="J125" s="211">
        <f>BK125</f>
        <v>0</v>
      </c>
      <c r="K125" s="207"/>
      <c r="L125" s="212"/>
      <c r="M125" s="213"/>
      <c r="N125" s="214"/>
      <c r="O125" s="214"/>
      <c r="P125" s="215">
        <f>P126+P129+P145+P159+P187+P193+P197</f>
        <v>0</v>
      </c>
      <c r="Q125" s="214"/>
      <c r="R125" s="215">
        <f>R126+R129+R145+R159+R187+R193+R197</f>
        <v>0</v>
      </c>
      <c r="S125" s="214"/>
      <c r="T125" s="216">
        <f>T126+T129+T145+T159+T187+T193+T197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17" t="s">
        <v>140</v>
      </c>
      <c r="AT125" s="218" t="s">
        <v>78</v>
      </c>
      <c r="AU125" s="218" t="s">
        <v>79</v>
      </c>
      <c r="AY125" s="217" t="s">
        <v>126</v>
      </c>
      <c r="BK125" s="219">
        <f>BK126+BK129+BK145+BK159+BK187+BK193+BK197</f>
        <v>0</v>
      </c>
    </row>
    <row r="126" spans="1:63" s="11" customFormat="1" ht="22.8" customHeight="1">
      <c r="A126" s="11"/>
      <c r="B126" s="206"/>
      <c r="C126" s="207"/>
      <c r="D126" s="208" t="s">
        <v>78</v>
      </c>
      <c r="E126" s="270" t="s">
        <v>578</v>
      </c>
      <c r="F126" s="270" t="s">
        <v>579</v>
      </c>
      <c r="G126" s="207"/>
      <c r="H126" s="207"/>
      <c r="I126" s="210"/>
      <c r="J126" s="271">
        <f>BK126</f>
        <v>0</v>
      </c>
      <c r="K126" s="207"/>
      <c r="L126" s="212"/>
      <c r="M126" s="213"/>
      <c r="N126" s="214"/>
      <c r="O126" s="214"/>
      <c r="P126" s="215">
        <f>SUM(P127:P128)</f>
        <v>0</v>
      </c>
      <c r="Q126" s="214"/>
      <c r="R126" s="215">
        <f>SUM(R127:R128)</f>
        <v>0</v>
      </c>
      <c r="S126" s="214"/>
      <c r="T126" s="216">
        <f>SUM(T127:T128)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17" t="s">
        <v>86</v>
      </c>
      <c r="AT126" s="218" t="s">
        <v>78</v>
      </c>
      <c r="AU126" s="218" t="s">
        <v>86</v>
      </c>
      <c r="AY126" s="217" t="s">
        <v>126</v>
      </c>
      <c r="BK126" s="219">
        <f>SUM(BK127:BK128)</f>
        <v>0</v>
      </c>
    </row>
    <row r="127" spans="1:65" s="2" customFormat="1" ht="16.5" customHeight="1">
      <c r="A127" s="39"/>
      <c r="B127" s="40"/>
      <c r="C127" s="220" t="s">
        <v>86</v>
      </c>
      <c r="D127" s="220" t="s">
        <v>127</v>
      </c>
      <c r="E127" s="221" t="s">
        <v>580</v>
      </c>
      <c r="F127" s="222" t="s">
        <v>581</v>
      </c>
      <c r="G127" s="223" t="s">
        <v>582</v>
      </c>
      <c r="H127" s="224">
        <v>10</v>
      </c>
      <c r="I127" s="225"/>
      <c r="J127" s="226">
        <f>ROUND(I127*H127,2)</f>
        <v>0</v>
      </c>
      <c r="K127" s="222" t="s">
        <v>1</v>
      </c>
      <c r="L127" s="45"/>
      <c r="M127" s="227" t="s">
        <v>1</v>
      </c>
      <c r="N127" s="228" t="s">
        <v>44</v>
      </c>
      <c r="O127" s="92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125</v>
      </c>
      <c r="AT127" s="231" t="s">
        <v>127</v>
      </c>
      <c r="AU127" s="231" t="s">
        <v>88</v>
      </c>
      <c r="AY127" s="18" t="s">
        <v>126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86</v>
      </c>
      <c r="BK127" s="232">
        <f>ROUND(I127*H127,2)</f>
        <v>0</v>
      </c>
      <c r="BL127" s="18" t="s">
        <v>125</v>
      </c>
      <c r="BM127" s="231" t="s">
        <v>88</v>
      </c>
    </row>
    <row r="128" spans="1:65" s="2" customFormat="1" ht="16.5" customHeight="1">
      <c r="A128" s="39"/>
      <c r="B128" s="40"/>
      <c r="C128" s="220" t="s">
        <v>88</v>
      </c>
      <c r="D128" s="220" t="s">
        <v>127</v>
      </c>
      <c r="E128" s="221" t="s">
        <v>583</v>
      </c>
      <c r="F128" s="222" t="s">
        <v>584</v>
      </c>
      <c r="G128" s="223" t="s">
        <v>582</v>
      </c>
      <c r="H128" s="224">
        <v>3</v>
      </c>
      <c r="I128" s="225"/>
      <c r="J128" s="226">
        <f>ROUND(I128*H128,2)</f>
        <v>0</v>
      </c>
      <c r="K128" s="222" t="s">
        <v>1</v>
      </c>
      <c r="L128" s="45"/>
      <c r="M128" s="227" t="s">
        <v>1</v>
      </c>
      <c r="N128" s="228" t="s">
        <v>44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125</v>
      </c>
      <c r="AT128" s="231" t="s">
        <v>127</v>
      </c>
      <c r="AU128" s="231" t="s">
        <v>88</v>
      </c>
      <c r="AY128" s="18" t="s">
        <v>126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86</v>
      </c>
      <c r="BK128" s="232">
        <f>ROUND(I128*H128,2)</f>
        <v>0</v>
      </c>
      <c r="BL128" s="18" t="s">
        <v>125</v>
      </c>
      <c r="BM128" s="231" t="s">
        <v>125</v>
      </c>
    </row>
    <row r="129" spans="1:63" s="11" customFormat="1" ht="22.8" customHeight="1">
      <c r="A129" s="11"/>
      <c r="B129" s="206"/>
      <c r="C129" s="207"/>
      <c r="D129" s="208" t="s">
        <v>78</v>
      </c>
      <c r="E129" s="270" t="s">
        <v>585</v>
      </c>
      <c r="F129" s="270" t="s">
        <v>586</v>
      </c>
      <c r="G129" s="207"/>
      <c r="H129" s="207"/>
      <c r="I129" s="210"/>
      <c r="J129" s="271">
        <f>BK129</f>
        <v>0</v>
      </c>
      <c r="K129" s="207"/>
      <c r="L129" s="212"/>
      <c r="M129" s="213"/>
      <c r="N129" s="214"/>
      <c r="O129" s="214"/>
      <c r="P129" s="215">
        <f>SUM(P130:P144)</f>
        <v>0</v>
      </c>
      <c r="Q129" s="214"/>
      <c r="R129" s="215">
        <f>SUM(R130:R144)</f>
        <v>0</v>
      </c>
      <c r="S129" s="214"/>
      <c r="T129" s="216">
        <f>SUM(T130:T144)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17" t="s">
        <v>86</v>
      </c>
      <c r="AT129" s="218" t="s">
        <v>78</v>
      </c>
      <c r="AU129" s="218" t="s">
        <v>86</v>
      </c>
      <c r="AY129" s="217" t="s">
        <v>126</v>
      </c>
      <c r="BK129" s="219">
        <f>SUM(BK130:BK144)</f>
        <v>0</v>
      </c>
    </row>
    <row r="130" spans="1:65" s="2" customFormat="1" ht="16.5" customHeight="1">
      <c r="A130" s="39"/>
      <c r="B130" s="40"/>
      <c r="C130" s="220" t="s">
        <v>140</v>
      </c>
      <c r="D130" s="220" t="s">
        <v>127</v>
      </c>
      <c r="E130" s="221" t="s">
        <v>587</v>
      </c>
      <c r="F130" s="222" t="s">
        <v>588</v>
      </c>
      <c r="G130" s="223" t="s">
        <v>204</v>
      </c>
      <c r="H130" s="224">
        <v>3</v>
      </c>
      <c r="I130" s="225"/>
      <c r="J130" s="226">
        <f>ROUND(I130*H130,2)</f>
        <v>0</v>
      </c>
      <c r="K130" s="222" t="s">
        <v>1</v>
      </c>
      <c r="L130" s="45"/>
      <c r="M130" s="227" t="s">
        <v>1</v>
      </c>
      <c r="N130" s="228" t="s">
        <v>44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125</v>
      </c>
      <c r="AT130" s="231" t="s">
        <v>127</v>
      </c>
      <c r="AU130" s="231" t="s">
        <v>88</v>
      </c>
      <c r="AY130" s="18" t="s">
        <v>126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86</v>
      </c>
      <c r="BK130" s="232">
        <f>ROUND(I130*H130,2)</f>
        <v>0</v>
      </c>
      <c r="BL130" s="18" t="s">
        <v>125</v>
      </c>
      <c r="BM130" s="231" t="s">
        <v>156</v>
      </c>
    </row>
    <row r="131" spans="1:65" s="2" customFormat="1" ht="16.5" customHeight="1">
      <c r="A131" s="39"/>
      <c r="B131" s="40"/>
      <c r="C131" s="220" t="s">
        <v>125</v>
      </c>
      <c r="D131" s="220" t="s">
        <v>127</v>
      </c>
      <c r="E131" s="221" t="s">
        <v>589</v>
      </c>
      <c r="F131" s="222" t="s">
        <v>590</v>
      </c>
      <c r="G131" s="223" t="s">
        <v>204</v>
      </c>
      <c r="H131" s="224">
        <v>24</v>
      </c>
      <c r="I131" s="225"/>
      <c r="J131" s="226">
        <f>ROUND(I131*H131,2)</f>
        <v>0</v>
      </c>
      <c r="K131" s="222" t="s">
        <v>1</v>
      </c>
      <c r="L131" s="45"/>
      <c r="M131" s="227" t="s">
        <v>1</v>
      </c>
      <c r="N131" s="228" t="s">
        <v>44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125</v>
      </c>
      <c r="AT131" s="231" t="s">
        <v>127</v>
      </c>
      <c r="AU131" s="231" t="s">
        <v>88</v>
      </c>
      <c r="AY131" s="18" t="s">
        <v>126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86</v>
      </c>
      <c r="BK131" s="232">
        <f>ROUND(I131*H131,2)</f>
        <v>0</v>
      </c>
      <c r="BL131" s="18" t="s">
        <v>125</v>
      </c>
      <c r="BM131" s="231" t="s">
        <v>166</v>
      </c>
    </row>
    <row r="132" spans="1:65" s="2" customFormat="1" ht="16.5" customHeight="1">
      <c r="A132" s="39"/>
      <c r="B132" s="40"/>
      <c r="C132" s="220" t="s">
        <v>149</v>
      </c>
      <c r="D132" s="220" t="s">
        <v>127</v>
      </c>
      <c r="E132" s="221" t="s">
        <v>591</v>
      </c>
      <c r="F132" s="222" t="s">
        <v>592</v>
      </c>
      <c r="G132" s="223" t="s">
        <v>204</v>
      </c>
      <c r="H132" s="224">
        <v>6</v>
      </c>
      <c r="I132" s="225"/>
      <c r="J132" s="226">
        <f>ROUND(I132*H132,2)</f>
        <v>0</v>
      </c>
      <c r="K132" s="222" t="s">
        <v>1</v>
      </c>
      <c r="L132" s="45"/>
      <c r="M132" s="227" t="s">
        <v>1</v>
      </c>
      <c r="N132" s="228" t="s">
        <v>44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125</v>
      </c>
      <c r="AT132" s="231" t="s">
        <v>127</v>
      </c>
      <c r="AU132" s="231" t="s">
        <v>88</v>
      </c>
      <c r="AY132" s="18" t="s">
        <v>126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86</v>
      </c>
      <c r="BK132" s="232">
        <f>ROUND(I132*H132,2)</f>
        <v>0</v>
      </c>
      <c r="BL132" s="18" t="s">
        <v>125</v>
      </c>
      <c r="BM132" s="231" t="s">
        <v>176</v>
      </c>
    </row>
    <row r="133" spans="1:65" s="2" customFormat="1" ht="16.5" customHeight="1">
      <c r="A133" s="39"/>
      <c r="B133" s="40"/>
      <c r="C133" s="220" t="s">
        <v>156</v>
      </c>
      <c r="D133" s="220" t="s">
        <v>127</v>
      </c>
      <c r="E133" s="221" t="s">
        <v>593</v>
      </c>
      <c r="F133" s="222" t="s">
        <v>594</v>
      </c>
      <c r="G133" s="223" t="s">
        <v>204</v>
      </c>
      <c r="H133" s="224">
        <v>2</v>
      </c>
      <c r="I133" s="225"/>
      <c r="J133" s="226">
        <f>ROUND(I133*H133,2)</f>
        <v>0</v>
      </c>
      <c r="K133" s="222" t="s">
        <v>1</v>
      </c>
      <c r="L133" s="45"/>
      <c r="M133" s="227" t="s">
        <v>1</v>
      </c>
      <c r="N133" s="228" t="s">
        <v>44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125</v>
      </c>
      <c r="AT133" s="231" t="s">
        <v>127</v>
      </c>
      <c r="AU133" s="231" t="s">
        <v>88</v>
      </c>
      <c r="AY133" s="18" t="s">
        <v>126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86</v>
      </c>
      <c r="BK133" s="232">
        <f>ROUND(I133*H133,2)</f>
        <v>0</v>
      </c>
      <c r="BL133" s="18" t="s">
        <v>125</v>
      </c>
      <c r="BM133" s="231" t="s">
        <v>257</v>
      </c>
    </row>
    <row r="134" spans="1:65" s="2" customFormat="1" ht="16.5" customHeight="1">
      <c r="A134" s="39"/>
      <c r="B134" s="40"/>
      <c r="C134" s="220" t="s">
        <v>161</v>
      </c>
      <c r="D134" s="220" t="s">
        <v>127</v>
      </c>
      <c r="E134" s="221" t="s">
        <v>595</v>
      </c>
      <c r="F134" s="222" t="s">
        <v>596</v>
      </c>
      <c r="G134" s="223" t="s">
        <v>204</v>
      </c>
      <c r="H134" s="224">
        <v>6</v>
      </c>
      <c r="I134" s="225"/>
      <c r="J134" s="226">
        <f>ROUND(I134*H134,2)</f>
        <v>0</v>
      </c>
      <c r="K134" s="222" t="s">
        <v>1</v>
      </c>
      <c r="L134" s="45"/>
      <c r="M134" s="227" t="s">
        <v>1</v>
      </c>
      <c r="N134" s="228" t="s">
        <v>44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125</v>
      </c>
      <c r="AT134" s="231" t="s">
        <v>127</v>
      </c>
      <c r="AU134" s="231" t="s">
        <v>88</v>
      </c>
      <c r="AY134" s="18" t="s">
        <v>126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86</v>
      </c>
      <c r="BK134" s="232">
        <f>ROUND(I134*H134,2)</f>
        <v>0</v>
      </c>
      <c r="BL134" s="18" t="s">
        <v>125</v>
      </c>
      <c r="BM134" s="231" t="s">
        <v>268</v>
      </c>
    </row>
    <row r="135" spans="1:65" s="2" customFormat="1" ht="16.5" customHeight="1">
      <c r="A135" s="39"/>
      <c r="B135" s="40"/>
      <c r="C135" s="220" t="s">
        <v>166</v>
      </c>
      <c r="D135" s="220" t="s">
        <v>127</v>
      </c>
      <c r="E135" s="221" t="s">
        <v>597</v>
      </c>
      <c r="F135" s="222" t="s">
        <v>598</v>
      </c>
      <c r="G135" s="223" t="s">
        <v>204</v>
      </c>
      <c r="H135" s="224">
        <v>5</v>
      </c>
      <c r="I135" s="225"/>
      <c r="J135" s="226">
        <f>ROUND(I135*H135,2)</f>
        <v>0</v>
      </c>
      <c r="K135" s="222" t="s">
        <v>1</v>
      </c>
      <c r="L135" s="45"/>
      <c r="M135" s="227" t="s">
        <v>1</v>
      </c>
      <c r="N135" s="228" t="s">
        <v>44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125</v>
      </c>
      <c r="AT135" s="231" t="s">
        <v>127</v>
      </c>
      <c r="AU135" s="231" t="s">
        <v>88</v>
      </c>
      <c r="AY135" s="18" t="s">
        <v>126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86</v>
      </c>
      <c r="BK135" s="232">
        <f>ROUND(I135*H135,2)</f>
        <v>0</v>
      </c>
      <c r="BL135" s="18" t="s">
        <v>125</v>
      </c>
      <c r="BM135" s="231" t="s">
        <v>280</v>
      </c>
    </row>
    <row r="136" spans="1:65" s="2" customFormat="1" ht="16.5" customHeight="1">
      <c r="A136" s="39"/>
      <c r="B136" s="40"/>
      <c r="C136" s="220" t="s">
        <v>171</v>
      </c>
      <c r="D136" s="220" t="s">
        <v>127</v>
      </c>
      <c r="E136" s="221" t="s">
        <v>599</v>
      </c>
      <c r="F136" s="222" t="s">
        <v>600</v>
      </c>
      <c r="G136" s="223" t="s">
        <v>204</v>
      </c>
      <c r="H136" s="224">
        <v>3</v>
      </c>
      <c r="I136" s="225"/>
      <c r="J136" s="226">
        <f>ROUND(I136*H136,2)</f>
        <v>0</v>
      </c>
      <c r="K136" s="222" t="s">
        <v>1</v>
      </c>
      <c r="L136" s="45"/>
      <c r="M136" s="227" t="s">
        <v>1</v>
      </c>
      <c r="N136" s="228" t="s">
        <v>44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125</v>
      </c>
      <c r="AT136" s="231" t="s">
        <v>127</v>
      </c>
      <c r="AU136" s="231" t="s">
        <v>88</v>
      </c>
      <c r="AY136" s="18" t="s">
        <v>126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86</v>
      </c>
      <c r="BK136" s="232">
        <f>ROUND(I136*H136,2)</f>
        <v>0</v>
      </c>
      <c r="BL136" s="18" t="s">
        <v>125</v>
      </c>
      <c r="BM136" s="231" t="s">
        <v>292</v>
      </c>
    </row>
    <row r="137" spans="1:65" s="2" customFormat="1" ht="16.5" customHeight="1">
      <c r="A137" s="39"/>
      <c r="B137" s="40"/>
      <c r="C137" s="220" t="s">
        <v>176</v>
      </c>
      <c r="D137" s="220" t="s">
        <v>127</v>
      </c>
      <c r="E137" s="221" t="s">
        <v>601</v>
      </c>
      <c r="F137" s="222" t="s">
        <v>602</v>
      </c>
      <c r="G137" s="223" t="s">
        <v>204</v>
      </c>
      <c r="H137" s="224">
        <v>3</v>
      </c>
      <c r="I137" s="225"/>
      <c r="J137" s="226">
        <f>ROUND(I137*H137,2)</f>
        <v>0</v>
      </c>
      <c r="K137" s="222" t="s">
        <v>1</v>
      </c>
      <c r="L137" s="45"/>
      <c r="M137" s="227" t="s">
        <v>1</v>
      </c>
      <c r="N137" s="228" t="s">
        <v>44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125</v>
      </c>
      <c r="AT137" s="231" t="s">
        <v>127</v>
      </c>
      <c r="AU137" s="231" t="s">
        <v>88</v>
      </c>
      <c r="AY137" s="18" t="s">
        <v>126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86</v>
      </c>
      <c r="BK137" s="232">
        <f>ROUND(I137*H137,2)</f>
        <v>0</v>
      </c>
      <c r="BL137" s="18" t="s">
        <v>125</v>
      </c>
      <c r="BM137" s="231" t="s">
        <v>307</v>
      </c>
    </row>
    <row r="138" spans="1:65" s="2" customFormat="1" ht="16.5" customHeight="1">
      <c r="A138" s="39"/>
      <c r="B138" s="40"/>
      <c r="C138" s="220" t="s">
        <v>184</v>
      </c>
      <c r="D138" s="220" t="s">
        <v>127</v>
      </c>
      <c r="E138" s="221" t="s">
        <v>603</v>
      </c>
      <c r="F138" s="222" t="s">
        <v>604</v>
      </c>
      <c r="G138" s="223" t="s">
        <v>204</v>
      </c>
      <c r="H138" s="224">
        <v>1</v>
      </c>
      <c r="I138" s="225"/>
      <c r="J138" s="226">
        <f>ROUND(I138*H138,2)</f>
        <v>0</v>
      </c>
      <c r="K138" s="222" t="s">
        <v>1</v>
      </c>
      <c r="L138" s="45"/>
      <c r="M138" s="227" t="s">
        <v>1</v>
      </c>
      <c r="N138" s="228" t="s">
        <v>44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125</v>
      </c>
      <c r="AT138" s="231" t="s">
        <v>127</v>
      </c>
      <c r="AU138" s="231" t="s">
        <v>88</v>
      </c>
      <c r="AY138" s="18" t="s">
        <v>126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86</v>
      </c>
      <c r="BK138" s="232">
        <f>ROUND(I138*H138,2)</f>
        <v>0</v>
      </c>
      <c r="BL138" s="18" t="s">
        <v>125</v>
      </c>
      <c r="BM138" s="231" t="s">
        <v>317</v>
      </c>
    </row>
    <row r="139" spans="1:65" s="2" customFormat="1" ht="16.5" customHeight="1">
      <c r="A139" s="39"/>
      <c r="B139" s="40"/>
      <c r="C139" s="220" t="s">
        <v>257</v>
      </c>
      <c r="D139" s="220" t="s">
        <v>127</v>
      </c>
      <c r="E139" s="221" t="s">
        <v>605</v>
      </c>
      <c r="F139" s="222" t="s">
        <v>606</v>
      </c>
      <c r="G139" s="223" t="s">
        <v>221</v>
      </c>
      <c r="H139" s="224">
        <v>42</v>
      </c>
      <c r="I139" s="225"/>
      <c r="J139" s="226">
        <f>ROUND(I139*H139,2)</f>
        <v>0</v>
      </c>
      <c r="K139" s="222" t="s">
        <v>1</v>
      </c>
      <c r="L139" s="45"/>
      <c r="M139" s="227" t="s">
        <v>1</v>
      </c>
      <c r="N139" s="228" t="s">
        <v>44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125</v>
      </c>
      <c r="AT139" s="231" t="s">
        <v>127</v>
      </c>
      <c r="AU139" s="231" t="s">
        <v>88</v>
      </c>
      <c r="AY139" s="18" t="s">
        <v>126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86</v>
      </c>
      <c r="BK139" s="232">
        <f>ROUND(I139*H139,2)</f>
        <v>0</v>
      </c>
      <c r="BL139" s="18" t="s">
        <v>125</v>
      </c>
      <c r="BM139" s="231" t="s">
        <v>328</v>
      </c>
    </row>
    <row r="140" spans="1:65" s="2" customFormat="1" ht="16.5" customHeight="1">
      <c r="A140" s="39"/>
      <c r="B140" s="40"/>
      <c r="C140" s="220" t="s">
        <v>264</v>
      </c>
      <c r="D140" s="220" t="s">
        <v>127</v>
      </c>
      <c r="E140" s="221" t="s">
        <v>607</v>
      </c>
      <c r="F140" s="222" t="s">
        <v>608</v>
      </c>
      <c r="G140" s="223" t="s">
        <v>204</v>
      </c>
      <c r="H140" s="224">
        <v>3</v>
      </c>
      <c r="I140" s="225"/>
      <c r="J140" s="226">
        <f>ROUND(I140*H140,2)</f>
        <v>0</v>
      </c>
      <c r="K140" s="222" t="s">
        <v>1</v>
      </c>
      <c r="L140" s="45"/>
      <c r="M140" s="227" t="s">
        <v>1</v>
      </c>
      <c r="N140" s="228" t="s">
        <v>44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125</v>
      </c>
      <c r="AT140" s="231" t="s">
        <v>127</v>
      </c>
      <c r="AU140" s="231" t="s">
        <v>88</v>
      </c>
      <c r="AY140" s="18" t="s">
        <v>126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86</v>
      </c>
      <c r="BK140" s="232">
        <f>ROUND(I140*H140,2)</f>
        <v>0</v>
      </c>
      <c r="BL140" s="18" t="s">
        <v>125</v>
      </c>
      <c r="BM140" s="231" t="s">
        <v>339</v>
      </c>
    </row>
    <row r="141" spans="1:65" s="2" customFormat="1" ht="16.5" customHeight="1">
      <c r="A141" s="39"/>
      <c r="B141" s="40"/>
      <c r="C141" s="220" t="s">
        <v>268</v>
      </c>
      <c r="D141" s="220" t="s">
        <v>127</v>
      </c>
      <c r="E141" s="221" t="s">
        <v>609</v>
      </c>
      <c r="F141" s="222" t="s">
        <v>610</v>
      </c>
      <c r="G141" s="223" t="s">
        <v>221</v>
      </c>
      <c r="H141" s="224">
        <v>25</v>
      </c>
      <c r="I141" s="225"/>
      <c r="J141" s="226">
        <f>ROUND(I141*H141,2)</f>
        <v>0</v>
      </c>
      <c r="K141" s="222" t="s">
        <v>1</v>
      </c>
      <c r="L141" s="45"/>
      <c r="M141" s="227" t="s">
        <v>1</v>
      </c>
      <c r="N141" s="228" t="s">
        <v>44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125</v>
      </c>
      <c r="AT141" s="231" t="s">
        <v>127</v>
      </c>
      <c r="AU141" s="231" t="s">
        <v>88</v>
      </c>
      <c r="AY141" s="18" t="s">
        <v>126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86</v>
      </c>
      <c r="BK141" s="232">
        <f>ROUND(I141*H141,2)</f>
        <v>0</v>
      </c>
      <c r="BL141" s="18" t="s">
        <v>125</v>
      </c>
      <c r="BM141" s="231" t="s">
        <v>350</v>
      </c>
    </row>
    <row r="142" spans="1:65" s="2" customFormat="1" ht="16.5" customHeight="1">
      <c r="A142" s="39"/>
      <c r="B142" s="40"/>
      <c r="C142" s="220" t="s">
        <v>8</v>
      </c>
      <c r="D142" s="220" t="s">
        <v>127</v>
      </c>
      <c r="E142" s="221" t="s">
        <v>611</v>
      </c>
      <c r="F142" s="222" t="s">
        <v>612</v>
      </c>
      <c r="G142" s="223" t="s">
        <v>221</v>
      </c>
      <c r="H142" s="224">
        <v>42</v>
      </c>
      <c r="I142" s="225"/>
      <c r="J142" s="226">
        <f>ROUND(I142*H142,2)</f>
        <v>0</v>
      </c>
      <c r="K142" s="222" t="s">
        <v>1</v>
      </c>
      <c r="L142" s="45"/>
      <c r="M142" s="227" t="s">
        <v>1</v>
      </c>
      <c r="N142" s="228" t="s">
        <v>44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125</v>
      </c>
      <c r="AT142" s="231" t="s">
        <v>127</v>
      </c>
      <c r="AU142" s="231" t="s">
        <v>88</v>
      </c>
      <c r="AY142" s="18" t="s">
        <v>126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86</v>
      </c>
      <c r="BK142" s="232">
        <f>ROUND(I142*H142,2)</f>
        <v>0</v>
      </c>
      <c r="BL142" s="18" t="s">
        <v>125</v>
      </c>
      <c r="BM142" s="231" t="s">
        <v>359</v>
      </c>
    </row>
    <row r="143" spans="1:65" s="2" customFormat="1" ht="16.5" customHeight="1">
      <c r="A143" s="39"/>
      <c r="B143" s="40"/>
      <c r="C143" s="220" t="s">
        <v>280</v>
      </c>
      <c r="D143" s="220" t="s">
        <v>127</v>
      </c>
      <c r="E143" s="221" t="s">
        <v>613</v>
      </c>
      <c r="F143" s="222" t="s">
        <v>614</v>
      </c>
      <c r="G143" s="223" t="s">
        <v>204</v>
      </c>
      <c r="H143" s="224">
        <v>1</v>
      </c>
      <c r="I143" s="225"/>
      <c r="J143" s="226">
        <f>ROUND(I143*H143,2)</f>
        <v>0</v>
      </c>
      <c r="K143" s="222" t="s">
        <v>1</v>
      </c>
      <c r="L143" s="45"/>
      <c r="M143" s="227" t="s">
        <v>1</v>
      </c>
      <c r="N143" s="228" t="s">
        <v>44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125</v>
      </c>
      <c r="AT143" s="231" t="s">
        <v>127</v>
      </c>
      <c r="AU143" s="231" t="s">
        <v>88</v>
      </c>
      <c r="AY143" s="18" t="s">
        <v>126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86</v>
      </c>
      <c r="BK143" s="232">
        <f>ROUND(I143*H143,2)</f>
        <v>0</v>
      </c>
      <c r="BL143" s="18" t="s">
        <v>125</v>
      </c>
      <c r="BM143" s="231" t="s">
        <v>369</v>
      </c>
    </row>
    <row r="144" spans="1:65" s="2" customFormat="1" ht="16.5" customHeight="1">
      <c r="A144" s="39"/>
      <c r="B144" s="40"/>
      <c r="C144" s="220" t="s">
        <v>285</v>
      </c>
      <c r="D144" s="220" t="s">
        <v>127</v>
      </c>
      <c r="E144" s="221" t="s">
        <v>615</v>
      </c>
      <c r="F144" s="222" t="s">
        <v>616</v>
      </c>
      <c r="G144" s="223" t="s">
        <v>204</v>
      </c>
      <c r="H144" s="224">
        <v>3</v>
      </c>
      <c r="I144" s="225"/>
      <c r="J144" s="226">
        <f>ROUND(I144*H144,2)</f>
        <v>0</v>
      </c>
      <c r="K144" s="222" t="s">
        <v>1</v>
      </c>
      <c r="L144" s="45"/>
      <c r="M144" s="227" t="s">
        <v>1</v>
      </c>
      <c r="N144" s="228" t="s">
        <v>44</v>
      </c>
      <c r="O144" s="9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125</v>
      </c>
      <c r="AT144" s="231" t="s">
        <v>127</v>
      </c>
      <c r="AU144" s="231" t="s">
        <v>88</v>
      </c>
      <c r="AY144" s="18" t="s">
        <v>126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86</v>
      </c>
      <c r="BK144" s="232">
        <f>ROUND(I144*H144,2)</f>
        <v>0</v>
      </c>
      <c r="BL144" s="18" t="s">
        <v>125</v>
      </c>
      <c r="BM144" s="231" t="s">
        <v>383</v>
      </c>
    </row>
    <row r="145" spans="1:63" s="11" customFormat="1" ht="22.8" customHeight="1">
      <c r="A145" s="11"/>
      <c r="B145" s="206"/>
      <c r="C145" s="207"/>
      <c r="D145" s="208" t="s">
        <v>78</v>
      </c>
      <c r="E145" s="270" t="s">
        <v>617</v>
      </c>
      <c r="F145" s="270" t="s">
        <v>618</v>
      </c>
      <c r="G145" s="207"/>
      <c r="H145" s="207"/>
      <c r="I145" s="210"/>
      <c r="J145" s="271">
        <f>BK145</f>
        <v>0</v>
      </c>
      <c r="K145" s="207"/>
      <c r="L145" s="212"/>
      <c r="M145" s="213"/>
      <c r="N145" s="214"/>
      <c r="O145" s="214"/>
      <c r="P145" s="215">
        <f>SUM(P146:P158)</f>
        <v>0</v>
      </c>
      <c r="Q145" s="214"/>
      <c r="R145" s="215">
        <f>SUM(R146:R158)</f>
        <v>0</v>
      </c>
      <c r="S145" s="214"/>
      <c r="T145" s="216">
        <f>SUM(T146:T158)</f>
        <v>0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17" t="s">
        <v>86</v>
      </c>
      <c r="AT145" s="218" t="s">
        <v>78</v>
      </c>
      <c r="AU145" s="218" t="s">
        <v>86</v>
      </c>
      <c r="AY145" s="217" t="s">
        <v>126</v>
      </c>
      <c r="BK145" s="219">
        <f>SUM(BK146:BK158)</f>
        <v>0</v>
      </c>
    </row>
    <row r="146" spans="1:65" s="2" customFormat="1" ht="16.5" customHeight="1">
      <c r="A146" s="39"/>
      <c r="B146" s="40"/>
      <c r="C146" s="293" t="s">
        <v>292</v>
      </c>
      <c r="D146" s="293" t="s">
        <v>308</v>
      </c>
      <c r="E146" s="294" t="s">
        <v>619</v>
      </c>
      <c r="F146" s="295" t="s">
        <v>620</v>
      </c>
      <c r="G146" s="296" t="s">
        <v>204</v>
      </c>
      <c r="H146" s="297">
        <v>3</v>
      </c>
      <c r="I146" s="298"/>
      <c r="J146" s="299">
        <f>ROUND(I146*H146,2)</f>
        <v>0</v>
      </c>
      <c r="K146" s="295" t="s">
        <v>1</v>
      </c>
      <c r="L146" s="300"/>
      <c r="M146" s="301" t="s">
        <v>1</v>
      </c>
      <c r="N146" s="302" t="s">
        <v>44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166</v>
      </c>
      <c r="AT146" s="231" t="s">
        <v>308</v>
      </c>
      <c r="AU146" s="231" t="s">
        <v>88</v>
      </c>
      <c r="AY146" s="18" t="s">
        <v>126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86</v>
      </c>
      <c r="BK146" s="232">
        <f>ROUND(I146*H146,2)</f>
        <v>0</v>
      </c>
      <c r="BL146" s="18" t="s">
        <v>125</v>
      </c>
      <c r="BM146" s="231" t="s">
        <v>396</v>
      </c>
    </row>
    <row r="147" spans="1:65" s="2" customFormat="1" ht="16.5" customHeight="1">
      <c r="A147" s="39"/>
      <c r="B147" s="40"/>
      <c r="C147" s="293" t="s">
        <v>298</v>
      </c>
      <c r="D147" s="293" t="s">
        <v>308</v>
      </c>
      <c r="E147" s="294" t="s">
        <v>621</v>
      </c>
      <c r="F147" s="295" t="s">
        <v>622</v>
      </c>
      <c r="G147" s="296" t="s">
        <v>221</v>
      </c>
      <c r="H147" s="297">
        <v>26.25</v>
      </c>
      <c r="I147" s="298"/>
      <c r="J147" s="299">
        <f>ROUND(I147*H147,2)</f>
        <v>0</v>
      </c>
      <c r="K147" s="295" t="s">
        <v>1</v>
      </c>
      <c r="L147" s="300"/>
      <c r="M147" s="301" t="s">
        <v>1</v>
      </c>
      <c r="N147" s="302" t="s">
        <v>44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166</v>
      </c>
      <c r="AT147" s="231" t="s">
        <v>308</v>
      </c>
      <c r="AU147" s="231" t="s">
        <v>88</v>
      </c>
      <c r="AY147" s="18" t="s">
        <v>126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86</v>
      </c>
      <c r="BK147" s="232">
        <f>ROUND(I147*H147,2)</f>
        <v>0</v>
      </c>
      <c r="BL147" s="18" t="s">
        <v>125</v>
      </c>
      <c r="BM147" s="231" t="s">
        <v>406</v>
      </c>
    </row>
    <row r="148" spans="1:65" s="2" customFormat="1" ht="16.5" customHeight="1">
      <c r="A148" s="39"/>
      <c r="B148" s="40"/>
      <c r="C148" s="293" t="s">
        <v>307</v>
      </c>
      <c r="D148" s="293" t="s">
        <v>308</v>
      </c>
      <c r="E148" s="294" t="s">
        <v>623</v>
      </c>
      <c r="F148" s="295" t="s">
        <v>624</v>
      </c>
      <c r="G148" s="296" t="s">
        <v>221</v>
      </c>
      <c r="H148" s="297">
        <v>44.1</v>
      </c>
      <c r="I148" s="298"/>
      <c r="J148" s="299">
        <f>ROUND(I148*H148,2)</f>
        <v>0</v>
      </c>
      <c r="K148" s="295" t="s">
        <v>1</v>
      </c>
      <c r="L148" s="300"/>
      <c r="M148" s="301" t="s">
        <v>1</v>
      </c>
      <c r="N148" s="302" t="s">
        <v>44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166</v>
      </c>
      <c r="AT148" s="231" t="s">
        <v>308</v>
      </c>
      <c r="AU148" s="231" t="s">
        <v>88</v>
      </c>
      <c r="AY148" s="18" t="s">
        <v>126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86</v>
      </c>
      <c r="BK148" s="232">
        <f>ROUND(I148*H148,2)</f>
        <v>0</v>
      </c>
      <c r="BL148" s="18" t="s">
        <v>125</v>
      </c>
      <c r="BM148" s="231" t="s">
        <v>419</v>
      </c>
    </row>
    <row r="149" spans="1:65" s="2" customFormat="1" ht="16.5" customHeight="1">
      <c r="A149" s="39"/>
      <c r="B149" s="40"/>
      <c r="C149" s="293" t="s">
        <v>7</v>
      </c>
      <c r="D149" s="293" t="s">
        <v>308</v>
      </c>
      <c r="E149" s="294" t="s">
        <v>625</v>
      </c>
      <c r="F149" s="295" t="s">
        <v>626</v>
      </c>
      <c r="G149" s="296" t="s">
        <v>204</v>
      </c>
      <c r="H149" s="297">
        <v>5</v>
      </c>
      <c r="I149" s="298"/>
      <c r="J149" s="299">
        <f>ROUND(I149*H149,2)</f>
        <v>0</v>
      </c>
      <c r="K149" s="295" t="s">
        <v>1</v>
      </c>
      <c r="L149" s="300"/>
      <c r="M149" s="301" t="s">
        <v>1</v>
      </c>
      <c r="N149" s="302" t="s">
        <v>44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166</v>
      </c>
      <c r="AT149" s="231" t="s">
        <v>308</v>
      </c>
      <c r="AU149" s="231" t="s">
        <v>88</v>
      </c>
      <c r="AY149" s="18" t="s">
        <v>126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86</v>
      </c>
      <c r="BK149" s="232">
        <f>ROUND(I149*H149,2)</f>
        <v>0</v>
      </c>
      <c r="BL149" s="18" t="s">
        <v>125</v>
      </c>
      <c r="BM149" s="231" t="s">
        <v>433</v>
      </c>
    </row>
    <row r="150" spans="1:65" s="2" customFormat="1" ht="16.5" customHeight="1">
      <c r="A150" s="39"/>
      <c r="B150" s="40"/>
      <c r="C150" s="293" t="s">
        <v>317</v>
      </c>
      <c r="D150" s="293" t="s">
        <v>308</v>
      </c>
      <c r="E150" s="294" t="s">
        <v>627</v>
      </c>
      <c r="F150" s="295" t="s">
        <v>628</v>
      </c>
      <c r="G150" s="296" t="s">
        <v>204</v>
      </c>
      <c r="H150" s="297">
        <v>3</v>
      </c>
      <c r="I150" s="298"/>
      <c r="J150" s="299">
        <f>ROUND(I150*H150,2)</f>
        <v>0</v>
      </c>
      <c r="K150" s="295" t="s">
        <v>1</v>
      </c>
      <c r="L150" s="300"/>
      <c r="M150" s="301" t="s">
        <v>1</v>
      </c>
      <c r="N150" s="302" t="s">
        <v>44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166</v>
      </c>
      <c r="AT150" s="231" t="s">
        <v>308</v>
      </c>
      <c r="AU150" s="231" t="s">
        <v>88</v>
      </c>
      <c r="AY150" s="18" t="s">
        <v>126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86</v>
      </c>
      <c r="BK150" s="232">
        <f>ROUND(I150*H150,2)</f>
        <v>0</v>
      </c>
      <c r="BL150" s="18" t="s">
        <v>125</v>
      </c>
      <c r="BM150" s="231" t="s">
        <v>441</v>
      </c>
    </row>
    <row r="151" spans="1:65" s="2" customFormat="1" ht="16.5" customHeight="1">
      <c r="A151" s="39"/>
      <c r="B151" s="40"/>
      <c r="C151" s="293" t="s">
        <v>323</v>
      </c>
      <c r="D151" s="293" t="s">
        <v>308</v>
      </c>
      <c r="E151" s="294" t="s">
        <v>629</v>
      </c>
      <c r="F151" s="295" t="s">
        <v>630</v>
      </c>
      <c r="G151" s="296" t="s">
        <v>204</v>
      </c>
      <c r="H151" s="297">
        <v>1</v>
      </c>
      <c r="I151" s="298"/>
      <c r="J151" s="299">
        <f>ROUND(I151*H151,2)</f>
        <v>0</v>
      </c>
      <c r="K151" s="295" t="s">
        <v>1</v>
      </c>
      <c r="L151" s="300"/>
      <c r="M151" s="301" t="s">
        <v>1</v>
      </c>
      <c r="N151" s="302" t="s">
        <v>44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166</v>
      </c>
      <c r="AT151" s="231" t="s">
        <v>308</v>
      </c>
      <c r="AU151" s="231" t="s">
        <v>88</v>
      </c>
      <c r="AY151" s="18" t="s">
        <v>126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86</v>
      </c>
      <c r="BK151" s="232">
        <f>ROUND(I151*H151,2)</f>
        <v>0</v>
      </c>
      <c r="BL151" s="18" t="s">
        <v>125</v>
      </c>
      <c r="BM151" s="231" t="s">
        <v>450</v>
      </c>
    </row>
    <row r="152" spans="1:65" s="2" customFormat="1" ht="16.5" customHeight="1">
      <c r="A152" s="39"/>
      <c r="B152" s="40"/>
      <c r="C152" s="293" t="s">
        <v>328</v>
      </c>
      <c r="D152" s="293" t="s">
        <v>308</v>
      </c>
      <c r="E152" s="294" t="s">
        <v>631</v>
      </c>
      <c r="F152" s="295" t="s">
        <v>632</v>
      </c>
      <c r="G152" s="296" t="s">
        <v>204</v>
      </c>
      <c r="H152" s="297">
        <v>2</v>
      </c>
      <c r="I152" s="298"/>
      <c r="J152" s="299">
        <f>ROUND(I152*H152,2)</f>
        <v>0</v>
      </c>
      <c r="K152" s="295" t="s">
        <v>1</v>
      </c>
      <c r="L152" s="300"/>
      <c r="M152" s="301" t="s">
        <v>1</v>
      </c>
      <c r="N152" s="302" t="s">
        <v>44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166</v>
      </c>
      <c r="AT152" s="231" t="s">
        <v>308</v>
      </c>
      <c r="AU152" s="231" t="s">
        <v>88</v>
      </c>
      <c r="AY152" s="18" t="s">
        <v>126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86</v>
      </c>
      <c r="BK152" s="232">
        <f>ROUND(I152*H152,2)</f>
        <v>0</v>
      </c>
      <c r="BL152" s="18" t="s">
        <v>125</v>
      </c>
      <c r="BM152" s="231" t="s">
        <v>459</v>
      </c>
    </row>
    <row r="153" spans="1:65" s="2" customFormat="1" ht="16.5" customHeight="1">
      <c r="A153" s="39"/>
      <c r="B153" s="40"/>
      <c r="C153" s="293" t="s">
        <v>333</v>
      </c>
      <c r="D153" s="293" t="s">
        <v>308</v>
      </c>
      <c r="E153" s="294" t="s">
        <v>633</v>
      </c>
      <c r="F153" s="295" t="s">
        <v>634</v>
      </c>
      <c r="G153" s="296" t="s">
        <v>204</v>
      </c>
      <c r="H153" s="297">
        <v>1</v>
      </c>
      <c r="I153" s="298"/>
      <c r="J153" s="299">
        <f>ROUND(I153*H153,2)</f>
        <v>0</v>
      </c>
      <c r="K153" s="295" t="s">
        <v>1</v>
      </c>
      <c r="L153" s="300"/>
      <c r="M153" s="301" t="s">
        <v>1</v>
      </c>
      <c r="N153" s="302" t="s">
        <v>44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166</v>
      </c>
      <c r="AT153" s="231" t="s">
        <v>308</v>
      </c>
      <c r="AU153" s="231" t="s">
        <v>88</v>
      </c>
      <c r="AY153" s="18" t="s">
        <v>126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86</v>
      </c>
      <c r="BK153" s="232">
        <f>ROUND(I153*H153,2)</f>
        <v>0</v>
      </c>
      <c r="BL153" s="18" t="s">
        <v>125</v>
      </c>
      <c r="BM153" s="231" t="s">
        <v>470</v>
      </c>
    </row>
    <row r="154" spans="1:65" s="2" customFormat="1" ht="16.5" customHeight="1">
      <c r="A154" s="39"/>
      <c r="B154" s="40"/>
      <c r="C154" s="293" t="s">
        <v>339</v>
      </c>
      <c r="D154" s="293" t="s">
        <v>308</v>
      </c>
      <c r="E154" s="294" t="s">
        <v>635</v>
      </c>
      <c r="F154" s="295" t="s">
        <v>636</v>
      </c>
      <c r="G154" s="296" t="s">
        <v>204</v>
      </c>
      <c r="H154" s="297">
        <v>6</v>
      </c>
      <c r="I154" s="298"/>
      <c r="J154" s="299">
        <f>ROUND(I154*H154,2)</f>
        <v>0</v>
      </c>
      <c r="K154" s="295" t="s">
        <v>1</v>
      </c>
      <c r="L154" s="300"/>
      <c r="M154" s="301" t="s">
        <v>1</v>
      </c>
      <c r="N154" s="302" t="s">
        <v>44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166</v>
      </c>
      <c r="AT154" s="231" t="s">
        <v>308</v>
      </c>
      <c r="AU154" s="231" t="s">
        <v>88</v>
      </c>
      <c r="AY154" s="18" t="s">
        <v>126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86</v>
      </c>
      <c r="BK154" s="232">
        <f>ROUND(I154*H154,2)</f>
        <v>0</v>
      </c>
      <c r="BL154" s="18" t="s">
        <v>125</v>
      </c>
      <c r="BM154" s="231" t="s">
        <v>479</v>
      </c>
    </row>
    <row r="155" spans="1:65" s="2" customFormat="1" ht="16.5" customHeight="1">
      <c r="A155" s="39"/>
      <c r="B155" s="40"/>
      <c r="C155" s="293" t="s">
        <v>344</v>
      </c>
      <c r="D155" s="293" t="s">
        <v>308</v>
      </c>
      <c r="E155" s="294" t="s">
        <v>637</v>
      </c>
      <c r="F155" s="295" t="s">
        <v>638</v>
      </c>
      <c r="G155" s="296" t="s">
        <v>336</v>
      </c>
      <c r="H155" s="297">
        <v>44.1</v>
      </c>
      <c r="I155" s="298"/>
      <c r="J155" s="299">
        <f>ROUND(I155*H155,2)</f>
        <v>0</v>
      </c>
      <c r="K155" s="295" t="s">
        <v>1</v>
      </c>
      <c r="L155" s="300"/>
      <c r="M155" s="301" t="s">
        <v>1</v>
      </c>
      <c r="N155" s="302" t="s">
        <v>44</v>
      </c>
      <c r="O155" s="92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166</v>
      </c>
      <c r="AT155" s="231" t="s">
        <v>308</v>
      </c>
      <c r="AU155" s="231" t="s">
        <v>88</v>
      </c>
      <c r="AY155" s="18" t="s">
        <v>126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86</v>
      </c>
      <c r="BK155" s="232">
        <f>ROUND(I155*H155,2)</f>
        <v>0</v>
      </c>
      <c r="BL155" s="18" t="s">
        <v>125</v>
      </c>
      <c r="BM155" s="231" t="s">
        <v>488</v>
      </c>
    </row>
    <row r="156" spans="1:65" s="2" customFormat="1" ht="16.5" customHeight="1">
      <c r="A156" s="39"/>
      <c r="B156" s="40"/>
      <c r="C156" s="293" t="s">
        <v>350</v>
      </c>
      <c r="D156" s="293" t="s">
        <v>308</v>
      </c>
      <c r="E156" s="294" t="s">
        <v>639</v>
      </c>
      <c r="F156" s="295" t="s">
        <v>640</v>
      </c>
      <c r="G156" s="296" t="s">
        <v>204</v>
      </c>
      <c r="H156" s="297">
        <v>3</v>
      </c>
      <c r="I156" s="298"/>
      <c r="J156" s="299">
        <f>ROUND(I156*H156,2)</f>
        <v>0</v>
      </c>
      <c r="K156" s="295" t="s">
        <v>1</v>
      </c>
      <c r="L156" s="300"/>
      <c r="M156" s="301" t="s">
        <v>1</v>
      </c>
      <c r="N156" s="302" t="s">
        <v>44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166</v>
      </c>
      <c r="AT156" s="231" t="s">
        <v>308</v>
      </c>
      <c r="AU156" s="231" t="s">
        <v>88</v>
      </c>
      <c r="AY156" s="18" t="s">
        <v>126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86</v>
      </c>
      <c r="BK156" s="232">
        <f>ROUND(I156*H156,2)</f>
        <v>0</v>
      </c>
      <c r="BL156" s="18" t="s">
        <v>125</v>
      </c>
      <c r="BM156" s="231" t="s">
        <v>496</v>
      </c>
    </row>
    <row r="157" spans="1:65" s="2" customFormat="1" ht="16.5" customHeight="1">
      <c r="A157" s="39"/>
      <c r="B157" s="40"/>
      <c r="C157" s="293" t="s">
        <v>355</v>
      </c>
      <c r="D157" s="293" t="s">
        <v>308</v>
      </c>
      <c r="E157" s="294" t="s">
        <v>641</v>
      </c>
      <c r="F157" s="295" t="s">
        <v>642</v>
      </c>
      <c r="G157" s="296" t="s">
        <v>204</v>
      </c>
      <c r="H157" s="297">
        <v>1</v>
      </c>
      <c r="I157" s="298"/>
      <c r="J157" s="299">
        <f>ROUND(I157*H157,2)</f>
        <v>0</v>
      </c>
      <c r="K157" s="295" t="s">
        <v>1</v>
      </c>
      <c r="L157" s="300"/>
      <c r="M157" s="301" t="s">
        <v>1</v>
      </c>
      <c r="N157" s="302" t="s">
        <v>44</v>
      </c>
      <c r="O157" s="92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166</v>
      </c>
      <c r="AT157" s="231" t="s">
        <v>308</v>
      </c>
      <c r="AU157" s="231" t="s">
        <v>88</v>
      </c>
      <c r="AY157" s="18" t="s">
        <v>126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86</v>
      </c>
      <c r="BK157" s="232">
        <f>ROUND(I157*H157,2)</f>
        <v>0</v>
      </c>
      <c r="BL157" s="18" t="s">
        <v>125</v>
      </c>
      <c r="BM157" s="231" t="s">
        <v>510</v>
      </c>
    </row>
    <row r="158" spans="1:65" s="2" customFormat="1" ht="21.75" customHeight="1">
      <c r="A158" s="39"/>
      <c r="B158" s="40"/>
      <c r="C158" s="293" t="s">
        <v>359</v>
      </c>
      <c r="D158" s="293" t="s">
        <v>308</v>
      </c>
      <c r="E158" s="294" t="s">
        <v>643</v>
      </c>
      <c r="F158" s="295" t="s">
        <v>644</v>
      </c>
      <c r="G158" s="296" t="s">
        <v>204</v>
      </c>
      <c r="H158" s="297">
        <v>3</v>
      </c>
      <c r="I158" s="298"/>
      <c r="J158" s="299">
        <f>ROUND(I158*H158,2)</f>
        <v>0</v>
      </c>
      <c r="K158" s="295" t="s">
        <v>1</v>
      </c>
      <c r="L158" s="300"/>
      <c r="M158" s="301" t="s">
        <v>1</v>
      </c>
      <c r="N158" s="302" t="s">
        <v>44</v>
      </c>
      <c r="O158" s="92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166</v>
      </c>
      <c r="AT158" s="231" t="s">
        <v>308</v>
      </c>
      <c r="AU158" s="231" t="s">
        <v>88</v>
      </c>
      <c r="AY158" s="18" t="s">
        <v>126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86</v>
      </c>
      <c r="BK158" s="232">
        <f>ROUND(I158*H158,2)</f>
        <v>0</v>
      </c>
      <c r="BL158" s="18" t="s">
        <v>125</v>
      </c>
      <c r="BM158" s="231" t="s">
        <v>523</v>
      </c>
    </row>
    <row r="159" spans="1:63" s="11" customFormat="1" ht="22.8" customHeight="1">
      <c r="A159" s="11"/>
      <c r="B159" s="206"/>
      <c r="C159" s="207"/>
      <c r="D159" s="208" t="s">
        <v>78</v>
      </c>
      <c r="E159" s="270" t="s">
        <v>645</v>
      </c>
      <c r="F159" s="270" t="s">
        <v>646</v>
      </c>
      <c r="G159" s="207"/>
      <c r="H159" s="207"/>
      <c r="I159" s="210"/>
      <c r="J159" s="271">
        <f>BK159</f>
        <v>0</v>
      </c>
      <c r="K159" s="207"/>
      <c r="L159" s="212"/>
      <c r="M159" s="213"/>
      <c r="N159" s="214"/>
      <c r="O159" s="214"/>
      <c r="P159" s="215">
        <f>SUM(P160:P186)</f>
        <v>0</v>
      </c>
      <c r="Q159" s="214"/>
      <c r="R159" s="215">
        <f>SUM(R160:R186)</f>
        <v>0</v>
      </c>
      <c r="S159" s="214"/>
      <c r="T159" s="216">
        <f>SUM(T160:T186)</f>
        <v>0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R159" s="217" t="s">
        <v>86</v>
      </c>
      <c r="AT159" s="218" t="s">
        <v>78</v>
      </c>
      <c r="AU159" s="218" t="s">
        <v>86</v>
      </c>
      <c r="AY159" s="217" t="s">
        <v>126</v>
      </c>
      <c r="BK159" s="219">
        <f>SUM(BK160:BK186)</f>
        <v>0</v>
      </c>
    </row>
    <row r="160" spans="1:65" s="2" customFormat="1" ht="16.5" customHeight="1">
      <c r="A160" s="39"/>
      <c r="B160" s="40"/>
      <c r="C160" s="220" t="s">
        <v>363</v>
      </c>
      <c r="D160" s="220" t="s">
        <v>127</v>
      </c>
      <c r="E160" s="221" t="s">
        <v>647</v>
      </c>
      <c r="F160" s="222" t="s">
        <v>648</v>
      </c>
      <c r="G160" s="223" t="s">
        <v>649</v>
      </c>
      <c r="H160" s="224">
        <v>0.036</v>
      </c>
      <c r="I160" s="225"/>
      <c r="J160" s="226">
        <f>ROUND(I160*H160,2)</f>
        <v>0</v>
      </c>
      <c r="K160" s="222" t="s">
        <v>1</v>
      </c>
      <c r="L160" s="45"/>
      <c r="M160" s="227" t="s">
        <v>1</v>
      </c>
      <c r="N160" s="228" t="s">
        <v>44</v>
      </c>
      <c r="O160" s="92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125</v>
      </c>
      <c r="AT160" s="231" t="s">
        <v>127</v>
      </c>
      <c r="AU160" s="231" t="s">
        <v>88</v>
      </c>
      <c r="AY160" s="18" t="s">
        <v>126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86</v>
      </c>
      <c r="BK160" s="232">
        <f>ROUND(I160*H160,2)</f>
        <v>0</v>
      </c>
      <c r="BL160" s="18" t="s">
        <v>125</v>
      </c>
      <c r="BM160" s="231" t="s">
        <v>533</v>
      </c>
    </row>
    <row r="161" spans="1:65" s="2" customFormat="1" ht="16.5" customHeight="1">
      <c r="A161" s="39"/>
      <c r="B161" s="40"/>
      <c r="C161" s="220" t="s">
        <v>369</v>
      </c>
      <c r="D161" s="220" t="s">
        <v>127</v>
      </c>
      <c r="E161" s="221" t="s">
        <v>650</v>
      </c>
      <c r="F161" s="222" t="s">
        <v>651</v>
      </c>
      <c r="G161" s="223" t="s">
        <v>210</v>
      </c>
      <c r="H161" s="224">
        <v>11.55</v>
      </c>
      <c r="I161" s="225"/>
      <c r="J161" s="226">
        <f>ROUND(I161*H161,2)</f>
        <v>0</v>
      </c>
      <c r="K161" s="222" t="s">
        <v>1</v>
      </c>
      <c r="L161" s="45"/>
      <c r="M161" s="227" t="s">
        <v>1</v>
      </c>
      <c r="N161" s="228" t="s">
        <v>44</v>
      </c>
      <c r="O161" s="92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125</v>
      </c>
      <c r="AT161" s="231" t="s">
        <v>127</v>
      </c>
      <c r="AU161" s="231" t="s">
        <v>88</v>
      </c>
      <c r="AY161" s="18" t="s">
        <v>126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86</v>
      </c>
      <c r="BK161" s="232">
        <f>ROUND(I161*H161,2)</f>
        <v>0</v>
      </c>
      <c r="BL161" s="18" t="s">
        <v>125</v>
      </c>
      <c r="BM161" s="231" t="s">
        <v>652</v>
      </c>
    </row>
    <row r="162" spans="1:65" s="2" customFormat="1" ht="16.5" customHeight="1">
      <c r="A162" s="39"/>
      <c r="B162" s="40"/>
      <c r="C162" s="220" t="s">
        <v>377</v>
      </c>
      <c r="D162" s="220" t="s">
        <v>127</v>
      </c>
      <c r="E162" s="221" t="s">
        <v>653</v>
      </c>
      <c r="F162" s="222" t="s">
        <v>654</v>
      </c>
      <c r="G162" s="223" t="s">
        <v>210</v>
      </c>
      <c r="H162" s="224">
        <v>1.5</v>
      </c>
      <c r="I162" s="225"/>
      <c r="J162" s="226">
        <f>ROUND(I162*H162,2)</f>
        <v>0</v>
      </c>
      <c r="K162" s="222" t="s">
        <v>1</v>
      </c>
      <c r="L162" s="45"/>
      <c r="M162" s="227" t="s">
        <v>1</v>
      </c>
      <c r="N162" s="228" t="s">
        <v>44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125</v>
      </c>
      <c r="AT162" s="231" t="s">
        <v>127</v>
      </c>
      <c r="AU162" s="231" t="s">
        <v>88</v>
      </c>
      <c r="AY162" s="18" t="s">
        <v>126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86</v>
      </c>
      <c r="BK162" s="232">
        <f>ROUND(I162*H162,2)</f>
        <v>0</v>
      </c>
      <c r="BL162" s="18" t="s">
        <v>125</v>
      </c>
      <c r="BM162" s="231" t="s">
        <v>655</v>
      </c>
    </row>
    <row r="163" spans="1:65" s="2" customFormat="1" ht="16.5" customHeight="1">
      <c r="A163" s="39"/>
      <c r="B163" s="40"/>
      <c r="C163" s="220" t="s">
        <v>383</v>
      </c>
      <c r="D163" s="220" t="s">
        <v>127</v>
      </c>
      <c r="E163" s="221" t="s">
        <v>656</v>
      </c>
      <c r="F163" s="222" t="s">
        <v>657</v>
      </c>
      <c r="G163" s="223" t="s">
        <v>210</v>
      </c>
      <c r="H163" s="224">
        <v>1.5</v>
      </c>
      <c r="I163" s="225"/>
      <c r="J163" s="226">
        <f>ROUND(I163*H163,2)</f>
        <v>0</v>
      </c>
      <c r="K163" s="222" t="s">
        <v>1</v>
      </c>
      <c r="L163" s="45"/>
      <c r="M163" s="227" t="s">
        <v>1</v>
      </c>
      <c r="N163" s="228" t="s">
        <v>44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125</v>
      </c>
      <c r="AT163" s="231" t="s">
        <v>127</v>
      </c>
      <c r="AU163" s="231" t="s">
        <v>88</v>
      </c>
      <c r="AY163" s="18" t="s">
        <v>126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86</v>
      </c>
      <c r="BK163" s="232">
        <f>ROUND(I163*H163,2)</f>
        <v>0</v>
      </c>
      <c r="BL163" s="18" t="s">
        <v>125</v>
      </c>
      <c r="BM163" s="231" t="s">
        <v>658</v>
      </c>
    </row>
    <row r="164" spans="1:65" s="2" customFormat="1" ht="16.5" customHeight="1">
      <c r="A164" s="39"/>
      <c r="B164" s="40"/>
      <c r="C164" s="220" t="s">
        <v>391</v>
      </c>
      <c r="D164" s="220" t="s">
        <v>127</v>
      </c>
      <c r="E164" s="221" t="s">
        <v>659</v>
      </c>
      <c r="F164" s="222" t="s">
        <v>660</v>
      </c>
      <c r="G164" s="223" t="s">
        <v>227</v>
      </c>
      <c r="H164" s="224">
        <v>1.5</v>
      </c>
      <c r="I164" s="225"/>
      <c r="J164" s="226">
        <f>ROUND(I164*H164,2)</f>
        <v>0</v>
      </c>
      <c r="K164" s="222" t="s">
        <v>1</v>
      </c>
      <c r="L164" s="45"/>
      <c r="M164" s="227" t="s">
        <v>1</v>
      </c>
      <c r="N164" s="228" t="s">
        <v>44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125</v>
      </c>
      <c r="AT164" s="231" t="s">
        <v>127</v>
      </c>
      <c r="AU164" s="231" t="s">
        <v>88</v>
      </c>
      <c r="AY164" s="18" t="s">
        <v>126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86</v>
      </c>
      <c r="BK164" s="232">
        <f>ROUND(I164*H164,2)</f>
        <v>0</v>
      </c>
      <c r="BL164" s="18" t="s">
        <v>125</v>
      </c>
      <c r="BM164" s="231" t="s">
        <v>661</v>
      </c>
    </row>
    <row r="165" spans="1:65" s="2" customFormat="1" ht="16.5" customHeight="1">
      <c r="A165" s="39"/>
      <c r="B165" s="40"/>
      <c r="C165" s="220" t="s">
        <v>396</v>
      </c>
      <c r="D165" s="220" t="s">
        <v>127</v>
      </c>
      <c r="E165" s="221" t="s">
        <v>662</v>
      </c>
      <c r="F165" s="222" t="s">
        <v>663</v>
      </c>
      <c r="G165" s="223" t="s">
        <v>227</v>
      </c>
      <c r="H165" s="224">
        <v>0.3</v>
      </c>
      <c r="I165" s="225"/>
      <c r="J165" s="226">
        <f>ROUND(I165*H165,2)</f>
        <v>0</v>
      </c>
      <c r="K165" s="222" t="s">
        <v>1</v>
      </c>
      <c r="L165" s="45"/>
      <c r="M165" s="227" t="s">
        <v>1</v>
      </c>
      <c r="N165" s="228" t="s">
        <v>44</v>
      </c>
      <c r="O165" s="9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125</v>
      </c>
      <c r="AT165" s="231" t="s">
        <v>127</v>
      </c>
      <c r="AU165" s="231" t="s">
        <v>88</v>
      </c>
      <c r="AY165" s="18" t="s">
        <v>126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86</v>
      </c>
      <c r="BK165" s="232">
        <f>ROUND(I165*H165,2)</f>
        <v>0</v>
      </c>
      <c r="BL165" s="18" t="s">
        <v>125</v>
      </c>
      <c r="BM165" s="231" t="s">
        <v>664</v>
      </c>
    </row>
    <row r="166" spans="1:65" s="2" customFormat="1" ht="16.5" customHeight="1">
      <c r="A166" s="39"/>
      <c r="B166" s="40"/>
      <c r="C166" s="220" t="s">
        <v>401</v>
      </c>
      <c r="D166" s="220" t="s">
        <v>127</v>
      </c>
      <c r="E166" s="221" t="s">
        <v>665</v>
      </c>
      <c r="F166" s="222" t="s">
        <v>666</v>
      </c>
      <c r="G166" s="223" t="s">
        <v>227</v>
      </c>
      <c r="H166" s="224">
        <v>0.15</v>
      </c>
      <c r="I166" s="225"/>
      <c r="J166" s="226">
        <f>ROUND(I166*H166,2)</f>
        <v>0</v>
      </c>
      <c r="K166" s="222" t="s">
        <v>1</v>
      </c>
      <c r="L166" s="45"/>
      <c r="M166" s="227" t="s">
        <v>1</v>
      </c>
      <c r="N166" s="228" t="s">
        <v>44</v>
      </c>
      <c r="O166" s="92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1" t="s">
        <v>125</v>
      </c>
      <c r="AT166" s="231" t="s">
        <v>127</v>
      </c>
      <c r="AU166" s="231" t="s">
        <v>88</v>
      </c>
      <c r="AY166" s="18" t="s">
        <v>126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86</v>
      </c>
      <c r="BK166" s="232">
        <f>ROUND(I166*H166,2)</f>
        <v>0</v>
      </c>
      <c r="BL166" s="18" t="s">
        <v>125</v>
      </c>
      <c r="BM166" s="231" t="s">
        <v>667</v>
      </c>
    </row>
    <row r="167" spans="1:65" s="2" customFormat="1" ht="16.5" customHeight="1">
      <c r="A167" s="39"/>
      <c r="B167" s="40"/>
      <c r="C167" s="220" t="s">
        <v>406</v>
      </c>
      <c r="D167" s="220" t="s">
        <v>127</v>
      </c>
      <c r="E167" s="221" t="s">
        <v>668</v>
      </c>
      <c r="F167" s="222" t="s">
        <v>669</v>
      </c>
      <c r="G167" s="223" t="s">
        <v>204</v>
      </c>
      <c r="H167" s="224">
        <v>3</v>
      </c>
      <c r="I167" s="225"/>
      <c r="J167" s="226">
        <f>ROUND(I167*H167,2)</f>
        <v>0</v>
      </c>
      <c r="K167" s="222" t="s">
        <v>1</v>
      </c>
      <c r="L167" s="45"/>
      <c r="M167" s="227" t="s">
        <v>1</v>
      </c>
      <c r="N167" s="228" t="s">
        <v>44</v>
      </c>
      <c r="O167" s="92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125</v>
      </c>
      <c r="AT167" s="231" t="s">
        <v>127</v>
      </c>
      <c r="AU167" s="231" t="s">
        <v>88</v>
      </c>
      <c r="AY167" s="18" t="s">
        <v>126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86</v>
      </c>
      <c r="BK167" s="232">
        <f>ROUND(I167*H167,2)</f>
        <v>0</v>
      </c>
      <c r="BL167" s="18" t="s">
        <v>125</v>
      </c>
      <c r="BM167" s="231" t="s">
        <v>670</v>
      </c>
    </row>
    <row r="168" spans="1:65" s="2" customFormat="1" ht="16.5" customHeight="1">
      <c r="A168" s="39"/>
      <c r="B168" s="40"/>
      <c r="C168" s="220" t="s">
        <v>412</v>
      </c>
      <c r="D168" s="220" t="s">
        <v>127</v>
      </c>
      <c r="E168" s="221" t="s">
        <v>671</v>
      </c>
      <c r="F168" s="222" t="s">
        <v>672</v>
      </c>
      <c r="G168" s="223" t="s">
        <v>204</v>
      </c>
      <c r="H168" s="224">
        <v>3</v>
      </c>
      <c r="I168" s="225"/>
      <c r="J168" s="226">
        <f>ROUND(I168*H168,2)</f>
        <v>0</v>
      </c>
      <c r="K168" s="222" t="s">
        <v>1</v>
      </c>
      <c r="L168" s="45"/>
      <c r="M168" s="227" t="s">
        <v>1</v>
      </c>
      <c r="N168" s="228" t="s">
        <v>44</v>
      </c>
      <c r="O168" s="92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1" t="s">
        <v>125</v>
      </c>
      <c r="AT168" s="231" t="s">
        <v>127</v>
      </c>
      <c r="AU168" s="231" t="s">
        <v>88</v>
      </c>
      <c r="AY168" s="18" t="s">
        <v>126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86</v>
      </c>
      <c r="BK168" s="232">
        <f>ROUND(I168*H168,2)</f>
        <v>0</v>
      </c>
      <c r="BL168" s="18" t="s">
        <v>125</v>
      </c>
      <c r="BM168" s="231" t="s">
        <v>673</v>
      </c>
    </row>
    <row r="169" spans="1:65" s="2" customFormat="1" ht="16.5" customHeight="1">
      <c r="A169" s="39"/>
      <c r="B169" s="40"/>
      <c r="C169" s="220" t="s">
        <v>419</v>
      </c>
      <c r="D169" s="220" t="s">
        <v>127</v>
      </c>
      <c r="E169" s="221" t="s">
        <v>674</v>
      </c>
      <c r="F169" s="222" t="s">
        <v>675</v>
      </c>
      <c r="G169" s="223" t="s">
        <v>227</v>
      </c>
      <c r="H169" s="224">
        <v>1</v>
      </c>
      <c r="I169" s="225"/>
      <c r="J169" s="226">
        <f>ROUND(I169*H169,2)</f>
        <v>0</v>
      </c>
      <c r="K169" s="222" t="s">
        <v>1</v>
      </c>
      <c r="L169" s="45"/>
      <c r="M169" s="227" t="s">
        <v>1</v>
      </c>
      <c r="N169" s="228" t="s">
        <v>44</v>
      </c>
      <c r="O169" s="92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125</v>
      </c>
      <c r="AT169" s="231" t="s">
        <v>127</v>
      </c>
      <c r="AU169" s="231" t="s">
        <v>88</v>
      </c>
      <c r="AY169" s="18" t="s">
        <v>126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86</v>
      </c>
      <c r="BK169" s="232">
        <f>ROUND(I169*H169,2)</f>
        <v>0</v>
      </c>
      <c r="BL169" s="18" t="s">
        <v>125</v>
      </c>
      <c r="BM169" s="231" t="s">
        <v>676</v>
      </c>
    </row>
    <row r="170" spans="1:65" s="2" customFormat="1" ht="16.5" customHeight="1">
      <c r="A170" s="39"/>
      <c r="B170" s="40"/>
      <c r="C170" s="220" t="s">
        <v>427</v>
      </c>
      <c r="D170" s="220" t="s">
        <v>127</v>
      </c>
      <c r="E170" s="221" t="s">
        <v>677</v>
      </c>
      <c r="F170" s="222" t="s">
        <v>678</v>
      </c>
      <c r="G170" s="223" t="s">
        <v>227</v>
      </c>
      <c r="H170" s="224">
        <v>1</v>
      </c>
      <c r="I170" s="225"/>
      <c r="J170" s="226">
        <f>ROUND(I170*H170,2)</f>
        <v>0</v>
      </c>
      <c r="K170" s="222" t="s">
        <v>1</v>
      </c>
      <c r="L170" s="45"/>
      <c r="M170" s="227" t="s">
        <v>1</v>
      </c>
      <c r="N170" s="228" t="s">
        <v>44</v>
      </c>
      <c r="O170" s="92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125</v>
      </c>
      <c r="AT170" s="231" t="s">
        <v>127</v>
      </c>
      <c r="AU170" s="231" t="s">
        <v>88</v>
      </c>
      <c r="AY170" s="18" t="s">
        <v>126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86</v>
      </c>
      <c r="BK170" s="232">
        <f>ROUND(I170*H170,2)</f>
        <v>0</v>
      </c>
      <c r="BL170" s="18" t="s">
        <v>125</v>
      </c>
      <c r="BM170" s="231" t="s">
        <v>679</v>
      </c>
    </row>
    <row r="171" spans="1:65" s="2" customFormat="1" ht="16.5" customHeight="1">
      <c r="A171" s="39"/>
      <c r="B171" s="40"/>
      <c r="C171" s="220" t="s">
        <v>433</v>
      </c>
      <c r="D171" s="220" t="s">
        <v>127</v>
      </c>
      <c r="E171" s="221" t="s">
        <v>680</v>
      </c>
      <c r="F171" s="222" t="s">
        <v>681</v>
      </c>
      <c r="G171" s="223" t="s">
        <v>221</v>
      </c>
      <c r="H171" s="224">
        <v>33</v>
      </c>
      <c r="I171" s="225"/>
      <c r="J171" s="226">
        <f>ROUND(I171*H171,2)</f>
        <v>0</v>
      </c>
      <c r="K171" s="222" t="s">
        <v>1</v>
      </c>
      <c r="L171" s="45"/>
      <c r="M171" s="227" t="s">
        <v>1</v>
      </c>
      <c r="N171" s="228" t="s">
        <v>44</v>
      </c>
      <c r="O171" s="92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125</v>
      </c>
      <c r="AT171" s="231" t="s">
        <v>127</v>
      </c>
      <c r="AU171" s="231" t="s">
        <v>88</v>
      </c>
      <c r="AY171" s="18" t="s">
        <v>126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86</v>
      </c>
      <c r="BK171" s="232">
        <f>ROUND(I171*H171,2)</f>
        <v>0</v>
      </c>
      <c r="BL171" s="18" t="s">
        <v>125</v>
      </c>
      <c r="BM171" s="231" t="s">
        <v>682</v>
      </c>
    </row>
    <row r="172" spans="1:65" s="2" customFormat="1" ht="16.5" customHeight="1">
      <c r="A172" s="39"/>
      <c r="B172" s="40"/>
      <c r="C172" s="220" t="s">
        <v>437</v>
      </c>
      <c r="D172" s="220" t="s">
        <v>127</v>
      </c>
      <c r="E172" s="221" t="s">
        <v>683</v>
      </c>
      <c r="F172" s="222" t="s">
        <v>684</v>
      </c>
      <c r="G172" s="223" t="s">
        <v>221</v>
      </c>
      <c r="H172" s="224">
        <v>3</v>
      </c>
      <c r="I172" s="225"/>
      <c r="J172" s="226">
        <f>ROUND(I172*H172,2)</f>
        <v>0</v>
      </c>
      <c r="K172" s="222" t="s">
        <v>1</v>
      </c>
      <c r="L172" s="45"/>
      <c r="M172" s="227" t="s">
        <v>1</v>
      </c>
      <c r="N172" s="228" t="s">
        <v>44</v>
      </c>
      <c r="O172" s="92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1" t="s">
        <v>125</v>
      </c>
      <c r="AT172" s="231" t="s">
        <v>127</v>
      </c>
      <c r="AU172" s="231" t="s">
        <v>88</v>
      </c>
      <c r="AY172" s="18" t="s">
        <v>126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86</v>
      </c>
      <c r="BK172" s="232">
        <f>ROUND(I172*H172,2)</f>
        <v>0</v>
      </c>
      <c r="BL172" s="18" t="s">
        <v>125</v>
      </c>
      <c r="BM172" s="231" t="s">
        <v>685</v>
      </c>
    </row>
    <row r="173" spans="1:65" s="2" customFormat="1" ht="16.5" customHeight="1">
      <c r="A173" s="39"/>
      <c r="B173" s="40"/>
      <c r="C173" s="220" t="s">
        <v>441</v>
      </c>
      <c r="D173" s="220" t="s">
        <v>127</v>
      </c>
      <c r="E173" s="221" t="s">
        <v>686</v>
      </c>
      <c r="F173" s="222" t="s">
        <v>687</v>
      </c>
      <c r="G173" s="223" t="s">
        <v>227</v>
      </c>
      <c r="H173" s="224">
        <v>10.74</v>
      </c>
      <c r="I173" s="225"/>
      <c r="J173" s="226">
        <f>ROUND(I173*H173,2)</f>
        <v>0</v>
      </c>
      <c r="K173" s="222" t="s">
        <v>1</v>
      </c>
      <c r="L173" s="45"/>
      <c r="M173" s="227" t="s">
        <v>1</v>
      </c>
      <c r="N173" s="228" t="s">
        <v>44</v>
      </c>
      <c r="O173" s="92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1" t="s">
        <v>125</v>
      </c>
      <c r="AT173" s="231" t="s">
        <v>127</v>
      </c>
      <c r="AU173" s="231" t="s">
        <v>88</v>
      </c>
      <c r="AY173" s="18" t="s">
        <v>126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86</v>
      </c>
      <c r="BK173" s="232">
        <f>ROUND(I173*H173,2)</f>
        <v>0</v>
      </c>
      <c r="BL173" s="18" t="s">
        <v>125</v>
      </c>
      <c r="BM173" s="231" t="s">
        <v>688</v>
      </c>
    </row>
    <row r="174" spans="1:65" s="2" customFormat="1" ht="16.5" customHeight="1">
      <c r="A174" s="39"/>
      <c r="B174" s="40"/>
      <c r="C174" s="220" t="s">
        <v>446</v>
      </c>
      <c r="D174" s="220" t="s">
        <v>127</v>
      </c>
      <c r="E174" s="221" t="s">
        <v>689</v>
      </c>
      <c r="F174" s="222" t="s">
        <v>690</v>
      </c>
      <c r="G174" s="223" t="s">
        <v>221</v>
      </c>
      <c r="H174" s="224">
        <v>33</v>
      </c>
      <c r="I174" s="225"/>
      <c r="J174" s="226">
        <f>ROUND(I174*H174,2)</f>
        <v>0</v>
      </c>
      <c r="K174" s="222" t="s">
        <v>1</v>
      </c>
      <c r="L174" s="45"/>
      <c r="M174" s="227" t="s">
        <v>1</v>
      </c>
      <c r="N174" s="228" t="s">
        <v>44</v>
      </c>
      <c r="O174" s="92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125</v>
      </c>
      <c r="AT174" s="231" t="s">
        <v>127</v>
      </c>
      <c r="AU174" s="231" t="s">
        <v>88</v>
      </c>
      <c r="AY174" s="18" t="s">
        <v>126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86</v>
      </c>
      <c r="BK174" s="232">
        <f>ROUND(I174*H174,2)</f>
        <v>0</v>
      </c>
      <c r="BL174" s="18" t="s">
        <v>125</v>
      </c>
      <c r="BM174" s="231" t="s">
        <v>691</v>
      </c>
    </row>
    <row r="175" spans="1:65" s="2" customFormat="1" ht="16.5" customHeight="1">
      <c r="A175" s="39"/>
      <c r="B175" s="40"/>
      <c r="C175" s="220" t="s">
        <v>450</v>
      </c>
      <c r="D175" s="220" t="s">
        <v>127</v>
      </c>
      <c r="E175" s="221" t="s">
        <v>692</v>
      </c>
      <c r="F175" s="222" t="s">
        <v>693</v>
      </c>
      <c r="G175" s="223" t="s">
        <v>221</v>
      </c>
      <c r="H175" s="224">
        <v>36</v>
      </c>
      <c r="I175" s="225"/>
      <c r="J175" s="226">
        <f>ROUND(I175*H175,2)</f>
        <v>0</v>
      </c>
      <c r="K175" s="222" t="s">
        <v>1</v>
      </c>
      <c r="L175" s="45"/>
      <c r="M175" s="227" t="s">
        <v>1</v>
      </c>
      <c r="N175" s="228" t="s">
        <v>44</v>
      </c>
      <c r="O175" s="9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125</v>
      </c>
      <c r="AT175" s="231" t="s">
        <v>127</v>
      </c>
      <c r="AU175" s="231" t="s">
        <v>88</v>
      </c>
      <c r="AY175" s="18" t="s">
        <v>126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86</v>
      </c>
      <c r="BK175" s="232">
        <f>ROUND(I175*H175,2)</f>
        <v>0</v>
      </c>
      <c r="BL175" s="18" t="s">
        <v>125</v>
      </c>
      <c r="BM175" s="231" t="s">
        <v>694</v>
      </c>
    </row>
    <row r="176" spans="1:65" s="2" customFormat="1" ht="16.5" customHeight="1">
      <c r="A176" s="39"/>
      <c r="B176" s="40"/>
      <c r="C176" s="220" t="s">
        <v>455</v>
      </c>
      <c r="D176" s="220" t="s">
        <v>127</v>
      </c>
      <c r="E176" s="221" t="s">
        <v>695</v>
      </c>
      <c r="F176" s="222" t="s">
        <v>696</v>
      </c>
      <c r="G176" s="223" t="s">
        <v>221</v>
      </c>
      <c r="H176" s="224">
        <v>3</v>
      </c>
      <c r="I176" s="225"/>
      <c r="J176" s="226">
        <f>ROUND(I176*H176,2)</f>
        <v>0</v>
      </c>
      <c r="K176" s="222" t="s">
        <v>1</v>
      </c>
      <c r="L176" s="45"/>
      <c r="M176" s="227" t="s">
        <v>1</v>
      </c>
      <c r="N176" s="228" t="s">
        <v>44</v>
      </c>
      <c r="O176" s="92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1" t="s">
        <v>125</v>
      </c>
      <c r="AT176" s="231" t="s">
        <v>127</v>
      </c>
      <c r="AU176" s="231" t="s">
        <v>88</v>
      </c>
      <c r="AY176" s="18" t="s">
        <v>126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86</v>
      </c>
      <c r="BK176" s="232">
        <f>ROUND(I176*H176,2)</f>
        <v>0</v>
      </c>
      <c r="BL176" s="18" t="s">
        <v>125</v>
      </c>
      <c r="BM176" s="231" t="s">
        <v>697</v>
      </c>
    </row>
    <row r="177" spans="1:65" s="2" customFormat="1" ht="16.5" customHeight="1">
      <c r="A177" s="39"/>
      <c r="B177" s="40"/>
      <c r="C177" s="220" t="s">
        <v>459</v>
      </c>
      <c r="D177" s="220" t="s">
        <v>127</v>
      </c>
      <c r="E177" s="221" t="s">
        <v>698</v>
      </c>
      <c r="F177" s="222" t="s">
        <v>699</v>
      </c>
      <c r="G177" s="223" t="s">
        <v>221</v>
      </c>
      <c r="H177" s="224">
        <v>42</v>
      </c>
      <c r="I177" s="225"/>
      <c r="J177" s="226">
        <f>ROUND(I177*H177,2)</f>
        <v>0</v>
      </c>
      <c r="K177" s="222" t="s">
        <v>1</v>
      </c>
      <c r="L177" s="45"/>
      <c r="M177" s="227" t="s">
        <v>1</v>
      </c>
      <c r="N177" s="228" t="s">
        <v>44</v>
      </c>
      <c r="O177" s="92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1" t="s">
        <v>125</v>
      </c>
      <c r="AT177" s="231" t="s">
        <v>127</v>
      </c>
      <c r="AU177" s="231" t="s">
        <v>88</v>
      </c>
      <c r="AY177" s="18" t="s">
        <v>126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86</v>
      </c>
      <c r="BK177" s="232">
        <f>ROUND(I177*H177,2)</f>
        <v>0</v>
      </c>
      <c r="BL177" s="18" t="s">
        <v>125</v>
      </c>
      <c r="BM177" s="231" t="s">
        <v>700</v>
      </c>
    </row>
    <row r="178" spans="1:65" s="2" customFormat="1" ht="16.5" customHeight="1">
      <c r="A178" s="39"/>
      <c r="B178" s="40"/>
      <c r="C178" s="220" t="s">
        <v>465</v>
      </c>
      <c r="D178" s="220" t="s">
        <v>127</v>
      </c>
      <c r="E178" s="221" t="s">
        <v>701</v>
      </c>
      <c r="F178" s="222" t="s">
        <v>702</v>
      </c>
      <c r="G178" s="223" t="s">
        <v>221</v>
      </c>
      <c r="H178" s="224">
        <v>6</v>
      </c>
      <c r="I178" s="225"/>
      <c r="J178" s="226">
        <f>ROUND(I178*H178,2)</f>
        <v>0</v>
      </c>
      <c r="K178" s="222" t="s">
        <v>1</v>
      </c>
      <c r="L178" s="45"/>
      <c r="M178" s="227" t="s">
        <v>1</v>
      </c>
      <c r="N178" s="228" t="s">
        <v>44</v>
      </c>
      <c r="O178" s="92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1" t="s">
        <v>125</v>
      </c>
      <c r="AT178" s="231" t="s">
        <v>127</v>
      </c>
      <c r="AU178" s="231" t="s">
        <v>88</v>
      </c>
      <c r="AY178" s="18" t="s">
        <v>126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86</v>
      </c>
      <c r="BK178" s="232">
        <f>ROUND(I178*H178,2)</f>
        <v>0</v>
      </c>
      <c r="BL178" s="18" t="s">
        <v>125</v>
      </c>
      <c r="BM178" s="231" t="s">
        <v>703</v>
      </c>
    </row>
    <row r="179" spans="1:65" s="2" customFormat="1" ht="16.5" customHeight="1">
      <c r="A179" s="39"/>
      <c r="B179" s="40"/>
      <c r="C179" s="220" t="s">
        <v>470</v>
      </c>
      <c r="D179" s="220" t="s">
        <v>127</v>
      </c>
      <c r="E179" s="221" t="s">
        <v>704</v>
      </c>
      <c r="F179" s="222" t="s">
        <v>705</v>
      </c>
      <c r="G179" s="223" t="s">
        <v>221</v>
      </c>
      <c r="H179" s="224">
        <v>33</v>
      </c>
      <c r="I179" s="225"/>
      <c r="J179" s="226">
        <f>ROUND(I179*H179,2)</f>
        <v>0</v>
      </c>
      <c r="K179" s="222" t="s">
        <v>1</v>
      </c>
      <c r="L179" s="45"/>
      <c r="M179" s="227" t="s">
        <v>1</v>
      </c>
      <c r="N179" s="228" t="s">
        <v>44</v>
      </c>
      <c r="O179" s="92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1" t="s">
        <v>125</v>
      </c>
      <c r="AT179" s="231" t="s">
        <v>127</v>
      </c>
      <c r="AU179" s="231" t="s">
        <v>88</v>
      </c>
      <c r="AY179" s="18" t="s">
        <v>126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86</v>
      </c>
      <c r="BK179" s="232">
        <f>ROUND(I179*H179,2)</f>
        <v>0</v>
      </c>
      <c r="BL179" s="18" t="s">
        <v>125</v>
      </c>
      <c r="BM179" s="231" t="s">
        <v>706</v>
      </c>
    </row>
    <row r="180" spans="1:65" s="2" customFormat="1" ht="16.5" customHeight="1">
      <c r="A180" s="39"/>
      <c r="B180" s="40"/>
      <c r="C180" s="220" t="s">
        <v>474</v>
      </c>
      <c r="D180" s="220" t="s">
        <v>127</v>
      </c>
      <c r="E180" s="221" t="s">
        <v>707</v>
      </c>
      <c r="F180" s="222" t="s">
        <v>708</v>
      </c>
      <c r="G180" s="223" t="s">
        <v>221</v>
      </c>
      <c r="H180" s="224">
        <v>3</v>
      </c>
      <c r="I180" s="225"/>
      <c r="J180" s="226">
        <f>ROUND(I180*H180,2)</f>
        <v>0</v>
      </c>
      <c r="K180" s="222" t="s">
        <v>1</v>
      </c>
      <c r="L180" s="45"/>
      <c r="M180" s="227" t="s">
        <v>1</v>
      </c>
      <c r="N180" s="228" t="s">
        <v>44</v>
      </c>
      <c r="O180" s="92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1" t="s">
        <v>125</v>
      </c>
      <c r="AT180" s="231" t="s">
        <v>127</v>
      </c>
      <c r="AU180" s="231" t="s">
        <v>88</v>
      </c>
      <c r="AY180" s="18" t="s">
        <v>126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86</v>
      </c>
      <c r="BK180" s="232">
        <f>ROUND(I180*H180,2)</f>
        <v>0</v>
      </c>
      <c r="BL180" s="18" t="s">
        <v>125</v>
      </c>
      <c r="BM180" s="231" t="s">
        <v>709</v>
      </c>
    </row>
    <row r="181" spans="1:65" s="2" customFormat="1" ht="16.5" customHeight="1">
      <c r="A181" s="39"/>
      <c r="B181" s="40"/>
      <c r="C181" s="220" t="s">
        <v>479</v>
      </c>
      <c r="D181" s="220" t="s">
        <v>127</v>
      </c>
      <c r="E181" s="221" t="s">
        <v>710</v>
      </c>
      <c r="F181" s="222" t="s">
        <v>711</v>
      </c>
      <c r="G181" s="223" t="s">
        <v>210</v>
      </c>
      <c r="H181" s="224">
        <v>11.55</v>
      </c>
      <c r="I181" s="225"/>
      <c r="J181" s="226">
        <f>ROUND(I181*H181,2)</f>
        <v>0</v>
      </c>
      <c r="K181" s="222" t="s">
        <v>1</v>
      </c>
      <c r="L181" s="45"/>
      <c r="M181" s="227" t="s">
        <v>1</v>
      </c>
      <c r="N181" s="228" t="s">
        <v>44</v>
      </c>
      <c r="O181" s="92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1" t="s">
        <v>125</v>
      </c>
      <c r="AT181" s="231" t="s">
        <v>127</v>
      </c>
      <c r="AU181" s="231" t="s">
        <v>88</v>
      </c>
      <c r="AY181" s="18" t="s">
        <v>126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86</v>
      </c>
      <c r="BK181" s="232">
        <f>ROUND(I181*H181,2)</f>
        <v>0</v>
      </c>
      <c r="BL181" s="18" t="s">
        <v>125</v>
      </c>
      <c r="BM181" s="231" t="s">
        <v>712</v>
      </c>
    </row>
    <row r="182" spans="1:65" s="2" customFormat="1" ht="16.5" customHeight="1">
      <c r="A182" s="39"/>
      <c r="B182" s="40"/>
      <c r="C182" s="220" t="s">
        <v>483</v>
      </c>
      <c r="D182" s="220" t="s">
        <v>127</v>
      </c>
      <c r="E182" s="221" t="s">
        <v>713</v>
      </c>
      <c r="F182" s="222" t="s">
        <v>714</v>
      </c>
      <c r="G182" s="223" t="s">
        <v>210</v>
      </c>
      <c r="H182" s="224">
        <v>11.55</v>
      </c>
      <c r="I182" s="225"/>
      <c r="J182" s="226">
        <f>ROUND(I182*H182,2)</f>
        <v>0</v>
      </c>
      <c r="K182" s="222" t="s">
        <v>1</v>
      </c>
      <c r="L182" s="45"/>
      <c r="M182" s="227" t="s">
        <v>1</v>
      </c>
      <c r="N182" s="228" t="s">
        <v>44</v>
      </c>
      <c r="O182" s="92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1" t="s">
        <v>125</v>
      </c>
      <c r="AT182" s="231" t="s">
        <v>127</v>
      </c>
      <c r="AU182" s="231" t="s">
        <v>88</v>
      </c>
      <c r="AY182" s="18" t="s">
        <v>126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86</v>
      </c>
      <c r="BK182" s="232">
        <f>ROUND(I182*H182,2)</f>
        <v>0</v>
      </c>
      <c r="BL182" s="18" t="s">
        <v>125</v>
      </c>
      <c r="BM182" s="231" t="s">
        <v>715</v>
      </c>
    </row>
    <row r="183" spans="1:65" s="2" customFormat="1" ht="16.5" customHeight="1">
      <c r="A183" s="39"/>
      <c r="B183" s="40"/>
      <c r="C183" s="220" t="s">
        <v>488</v>
      </c>
      <c r="D183" s="220" t="s">
        <v>127</v>
      </c>
      <c r="E183" s="221" t="s">
        <v>716</v>
      </c>
      <c r="F183" s="222" t="s">
        <v>717</v>
      </c>
      <c r="G183" s="223" t="s">
        <v>210</v>
      </c>
      <c r="H183" s="224">
        <v>13.55</v>
      </c>
      <c r="I183" s="225"/>
      <c r="J183" s="226">
        <f>ROUND(I183*H183,2)</f>
        <v>0</v>
      </c>
      <c r="K183" s="222" t="s">
        <v>1</v>
      </c>
      <c r="L183" s="45"/>
      <c r="M183" s="227" t="s">
        <v>1</v>
      </c>
      <c r="N183" s="228" t="s">
        <v>44</v>
      </c>
      <c r="O183" s="92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1" t="s">
        <v>125</v>
      </c>
      <c r="AT183" s="231" t="s">
        <v>127</v>
      </c>
      <c r="AU183" s="231" t="s">
        <v>88</v>
      </c>
      <c r="AY183" s="18" t="s">
        <v>126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86</v>
      </c>
      <c r="BK183" s="232">
        <f>ROUND(I183*H183,2)</f>
        <v>0</v>
      </c>
      <c r="BL183" s="18" t="s">
        <v>125</v>
      </c>
      <c r="BM183" s="231" t="s">
        <v>718</v>
      </c>
    </row>
    <row r="184" spans="1:65" s="2" customFormat="1" ht="16.5" customHeight="1">
      <c r="A184" s="39"/>
      <c r="B184" s="40"/>
      <c r="C184" s="220" t="s">
        <v>492</v>
      </c>
      <c r="D184" s="220" t="s">
        <v>127</v>
      </c>
      <c r="E184" s="221" t="s">
        <v>719</v>
      </c>
      <c r="F184" s="222" t="s">
        <v>720</v>
      </c>
      <c r="G184" s="223" t="s">
        <v>227</v>
      </c>
      <c r="H184" s="224">
        <v>0.2</v>
      </c>
      <c r="I184" s="225"/>
      <c r="J184" s="226">
        <f>ROUND(I184*H184,2)</f>
        <v>0</v>
      </c>
      <c r="K184" s="222" t="s">
        <v>1</v>
      </c>
      <c r="L184" s="45"/>
      <c r="M184" s="227" t="s">
        <v>1</v>
      </c>
      <c r="N184" s="228" t="s">
        <v>44</v>
      </c>
      <c r="O184" s="92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1" t="s">
        <v>125</v>
      </c>
      <c r="AT184" s="231" t="s">
        <v>127</v>
      </c>
      <c r="AU184" s="231" t="s">
        <v>88</v>
      </c>
      <c r="AY184" s="18" t="s">
        <v>126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86</v>
      </c>
      <c r="BK184" s="232">
        <f>ROUND(I184*H184,2)</f>
        <v>0</v>
      </c>
      <c r="BL184" s="18" t="s">
        <v>125</v>
      </c>
      <c r="BM184" s="231" t="s">
        <v>721</v>
      </c>
    </row>
    <row r="185" spans="1:65" s="2" customFormat="1" ht="16.5" customHeight="1">
      <c r="A185" s="39"/>
      <c r="B185" s="40"/>
      <c r="C185" s="220" t="s">
        <v>496</v>
      </c>
      <c r="D185" s="220" t="s">
        <v>127</v>
      </c>
      <c r="E185" s="221" t="s">
        <v>722</v>
      </c>
      <c r="F185" s="222" t="s">
        <v>723</v>
      </c>
      <c r="G185" s="223" t="s">
        <v>204</v>
      </c>
      <c r="H185" s="224">
        <v>1</v>
      </c>
      <c r="I185" s="225"/>
      <c r="J185" s="226">
        <f>ROUND(I185*H185,2)</f>
        <v>0</v>
      </c>
      <c r="K185" s="222" t="s">
        <v>1</v>
      </c>
      <c r="L185" s="45"/>
      <c r="M185" s="227" t="s">
        <v>1</v>
      </c>
      <c r="N185" s="228" t="s">
        <v>44</v>
      </c>
      <c r="O185" s="92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1" t="s">
        <v>125</v>
      </c>
      <c r="AT185" s="231" t="s">
        <v>127</v>
      </c>
      <c r="AU185" s="231" t="s">
        <v>88</v>
      </c>
      <c r="AY185" s="18" t="s">
        <v>126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86</v>
      </c>
      <c r="BK185" s="232">
        <f>ROUND(I185*H185,2)</f>
        <v>0</v>
      </c>
      <c r="BL185" s="18" t="s">
        <v>125</v>
      </c>
      <c r="BM185" s="231" t="s">
        <v>724</v>
      </c>
    </row>
    <row r="186" spans="1:65" s="2" customFormat="1" ht="21.75" customHeight="1">
      <c r="A186" s="39"/>
      <c r="B186" s="40"/>
      <c r="C186" s="220" t="s">
        <v>503</v>
      </c>
      <c r="D186" s="220" t="s">
        <v>127</v>
      </c>
      <c r="E186" s="221" t="s">
        <v>725</v>
      </c>
      <c r="F186" s="222" t="s">
        <v>726</v>
      </c>
      <c r="G186" s="223" t="s">
        <v>204</v>
      </c>
      <c r="H186" s="224">
        <v>1</v>
      </c>
      <c r="I186" s="225"/>
      <c r="J186" s="226">
        <f>ROUND(I186*H186,2)</f>
        <v>0</v>
      </c>
      <c r="K186" s="222" t="s">
        <v>1</v>
      </c>
      <c r="L186" s="45"/>
      <c r="M186" s="227" t="s">
        <v>1</v>
      </c>
      <c r="N186" s="228" t="s">
        <v>44</v>
      </c>
      <c r="O186" s="92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1" t="s">
        <v>125</v>
      </c>
      <c r="AT186" s="231" t="s">
        <v>127</v>
      </c>
      <c r="AU186" s="231" t="s">
        <v>88</v>
      </c>
      <c r="AY186" s="18" t="s">
        <v>126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86</v>
      </c>
      <c r="BK186" s="232">
        <f>ROUND(I186*H186,2)</f>
        <v>0</v>
      </c>
      <c r="BL186" s="18" t="s">
        <v>125</v>
      </c>
      <c r="BM186" s="231" t="s">
        <v>727</v>
      </c>
    </row>
    <row r="187" spans="1:63" s="11" customFormat="1" ht="22.8" customHeight="1">
      <c r="A187" s="11"/>
      <c r="B187" s="206"/>
      <c r="C187" s="207"/>
      <c r="D187" s="208" t="s">
        <v>78</v>
      </c>
      <c r="E187" s="270" t="s">
        <v>728</v>
      </c>
      <c r="F187" s="270" t="s">
        <v>729</v>
      </c>
      <c r="G187" s="207"/>
      <c r="H187" s="207"/>
      <c r="I187" s="210"/>
      <c r="J187" s="271">
        <f>BK187</f>
        <v>0</v>
      </c>
      <c r="K187" s="207"/>
      <c r="L187" s="212"/>
      <c r="M187" s="213"/>
      <c r="N187" s="214"/>
      <c r="O187" s="214"/>
      <c r="P187" s="215">
        <f>SUM(P188:P192)</f>
        <v>0</v>
      </c>
      <c r="Q187" s="214"/>
      <c r="R187" s="215">
        <f>SUM(R188:R192)</f>
        <v>0</v>
      </c>
      <c r="S187" s="214"/>
      <c r="T187" s="216">
        <f>SUM(T188:T192)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17" t="s">
        <v>86</v>
      </c>
      <c r="AT187" s="218" t="s">
        <v>78</v>
      </c>
      <c r="AU187" s="218" t="s">
        <v>86</v>
      </c>
      <c r="AY187" s="217" t="s">
        <v>126</v>
      </c>
      <c r="BK187" s="219">
        <f>SUM(BK188:BK192)</f>
        <v>0</v>
      </c>
    </row>
    <row r="188" spans="1:65" s="2" customFormat="1" ht="16.5" customHeight="1">
      <c r="A188" s="39"/>
      <c r="B188" s="40"/>
      <c r="C188" s="293" t="s">
        <v>510</v>
      </c>
      <c r="D188" s="293" t="s">
        <v>308</v>
      </c>
      <c r="E188" s="294" t="s">
        <v>730</v>
      </c>
      <c r="F188" s="295" t="s">
        <v>731</v>
      </c>
      <c r="G188" s="296" t="s">
        <v>221</v>
      </c>
      <c r="H188" s="297">
        <v>36</v>
      </c>
      <c r="I188" s="298"/>
      <c r="J188" s="299">
        <f>ROUND(I188*H188,2)</f>
        <v>0</v>
      </c>
      <c r="K188" s="295" t="s">
        <v>1</v>
      </c>
      <c r="L188" s="300"/>
      <c r="M188" s="301" t="s">
        <v>1</v>
      </c>
      <c r="N188" s="302" t="s">
        <v>44</v>
      </c>
      <c r="O188" s="92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1" t="s">
        <v>166</v>
      </c>
      <c r="AT188" s="231" t="s">
        <v>308</v>
      </c>
      <c r="AU188" s="231" t="s">
        <v>88</v>
      </c>
      <c r="AY188" s="18" t="s">
        <v>126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86</v>
      </c>
      <c r="BK188" s="232">
        <f>ROUND(I188*H188,2)</f>
        <v>0</v>
      </c>
      <c r="BL188" s="18" t="s">
        <v>125</v>
      </c>
      <c r="BM188" s="231" t="s">
        <v>732</v>
      </c>
    </row>
    <row r="189" spans="1:65" s="2" customFormat="1" ht="16.5" customHeight="1">
      <c r="A189" s="39"/>
      <c r="B189" s="40"/>
      <c r="C189" s="293" t="s">
        <v>516</v>
      </c>
      <c r="D189" s="293" t="s">
        <v>308</v>
      </c>
      <c r="E189" s="294" t="s">
        <v>733</v>
      </c>
      <c r="F189" s="295" t="s">
        <v>734</v>
      </c>
      <c r="G189" s="296" t="s">
        <v>221</v>
      </c>
      <c r="H189" s="297">
        <v>6</v>
      </c>
      <c r="I189" s="298"/>
      <c r="J189" s="299">
        <f>ROUND(I189*H189,2)</f>
        <v>0</v>
      </c>
      <c r="K189" s="295" t="s">
        <v>1</v>
      </c>
      <c r="L189" s="300"/>
      <c r="M189" s="301" t="s">
        <v>1</v>
      </c>
      <c r="N189" s="302" t="s">
        <v>44</v>
      </c>
      <c r="O189" s="92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1" t="s">
        <v>166</v>
      </c>
      <c r="AT189" s="231" t="s">
        <v>308</v>
      </c>
      <c r="AU189" s="231" t="s">
        <v>88</v>
      </c>
      <c r="AY189" s="18" t="s">
        <v>126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86</v>
      </c>
      <c r="BK189" s="232">
        <f>ROUND(I189*H189,2)</f>
        <v>0</v>
      </c>
      <c r="BL189" s="18" t="s">
        <v>125</v>
      </c>
      <c r="BM189" s="231" t="s">
        <v>735</v>
      </c>
    </row>
    <row r="190" spans="1:65" s="2" customFormat="1" ht="16.5" customHeight="1">
      <c r="A190" s="39"/>
      <c r="B190" s="40"/>
      <c r="C190" s="293" t="s">
        <v>523</v>
      </c>
      <c r="D190" s="293" t="s">
        <v>308</v>
      </c>
      <c r="E190" s="294" t="s">
        <v>736</v>
      </c>
      <c r="F190" s="295" t="s">
        <v>737</v>
      </c>
      <c r="G190" s="296" t="s">
        <v>227</v>
      </c>
      <c r="H190" s="297">
        <v>1.2</v>
      </c>
      <c r="I190" s="298"/>
      <c r="J190" s="299">
        <f>ROUND(I190*H190,2)</f>
        <v>0</v>
      </c>
      <c r="K190" s="295" t="s">
        <v>1</v>
      </c>
      <c r="L190" s="300"/>
      <c r="M190" s="301" t="s">
        <v>1</v>
      </c>
      <c r="N190" s="302" t="s">
        <v>44</v>
      </c>
      <c r="O190" s="92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1" t="s">
        <v>166</v>
      </c>
      <c r="AT190" s="231" t="s">
        <v>308</v>
      </c>
      <c r="AU190" s="231" t="s">
        <v>88</v>
      </c>
      <c r="AY190" s="18" t="s">
        <v>126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86</v>
      </c>
      <c r="BK190" s="232">
        <f>ROUND(I190*H190,2)</f>
        <v>0</v>
      </c>
      <c r="BL190" s="18" t="s">
        <v>125</v>
      </c>
      <c r="BM190" s="231" t="s">
        <v>738</v>
      </c>
    </row>
    <row r="191" spans="1:65" s="2" customFormat="1" ht="16.5" customHeight="1">
      <c r="A191" s="39"/>
      <c r="B191" s="40"/>
      <c r="C191" s="293" t="s">
        <v>528</v>
      </c>
      <c r="D191" s="293" t="s">
        <v>308</v>
      </c>
      <c r="E191" s="294" t="s">
        <v>739</v>
      </c>
      <c r="F191" s="295" t="s">
        <v>740</v>
      </c>
      <c r="G191" s="296" t="s">
        <v>221</v>
      </c>
      <c r="H191" s="297">
        <v>36</v>
      </c>
      <c r="I191" s="298"/>
      <c r="J191" s="299">
        <f>ROUND(I191*H191,2)</f>
        <v>0</v>
      </c>
      <c r="K191" s="295" t="s">
        <v>1</v>
      </c>
      <c r="L191" s="300"/>
      <c r="M191" s="301" t="s">
        <v>1</v>
      </c>
      <c r="N191" s="302" t="s">
        <v>44</v>
      </c>
      <c r="O191" s="92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1" t="s">
        <v>166</v>
      </c>
      <c r="AT191" s="231" t="s">
        <v>308</v>
      </c>
      <c r="AU191" s="231" t="s">
        <v>88</v>
      </c>
      <c r="AY191" s="18" t="s">
        <v>126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86</v>
      </c>
      <c r="BK191" s="232">
        <f>ROUND(I191*H191,2)</f>
        <v>0</v>
      </c>
      <c r="BL191" s="18" t="s">
        <v>125</v>
      </c>
      <c r="BM191" s="231" t="s">
        <v>741</v>
      </c>
    </row>
    <row r="192" spans="1:65" s="2" customFormat="1" ht="16.5" customHeight="1">
      <c r="A192" s="39"/>
      <c r="B192" s="40"/>
      <c r="C192" s="293" t="s">
        <v>533</v>
      </c>
      <c r="D192" s="293" t="s">
        <v>308</v>
      </c>
      <c r="E192" s="294" t="s">
        <v>742</v>
      </c>
      <c r="F192" s="295" t="s">
        <v>743</v>
      </c>
      <c r="G192" s="296" t="s">
        <v>336</v>
      </c>
      <c r="H192" s="297">
        <v>1.2</v>
      </c>
      <c r="I192" s="298"/>
      <c r="J192" s="299">
        <f>ROUND(I192*H192,2)</f>
        <v>0</v>
      </c>
      <c r="K192" s="295" t="s">
        <v>1</v>
      </c>
      <c r="L192" s="300"/>
      <c r="M192" s="301" t="s">
        <v>1</v>
      </c>
      <c r="N192" s="302" t="s">
        <v>44</v>
      </c>
      <c r="O192" s="92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1" t="s">
        <v>166</v>
      </c>
      <c r="AT192" s="231" t="s">
        <v>308</v>
      </c>
      <c r="AU192" s="231" t="s">
        <v>88</v>
      </c>
      <c r="AY192" s="18" t="s">
        <v>126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86</v>
      </c>
      <c r="BK192" s="232">
        <f>ROUND(I192*H192,2)</f>
        <v>0</v>
      </c>
      <c r="BL192" s="18" t="s">
        <v>125</v>
      </c>
      <c r="BM192" s="231" t="s">
        <v>744</v>
      </c>
    </row>
    <row r="193" spans="1:63" s="11" customFormat="1" ht="22.8" customHeight="1">
      <c r="A193" s="11"/>
      <c r="B193" s="206"/>
      <c r="C193" s="207"/>
      <c r="D193" s="208" t="s">
        <v>78</v>
      </c>
      <c r="E193" s="270" t="s">
        <v>745</v>
      </c>
      <c r="F193" s="270" t="s">
        <v>746</v>
      </c>
      <c r="G193" s="207"/>
      <c r="H193" s="207"/>
      <c r="I193" s="210"/>
      <c r="J193" s="271">
        <f>BK193</f>
        <v>0</v>
      </c>
      <c r="K193" s="207"/>
      <c r="L193" s="212"/>
      <c r="M193" s="213"/>
      <c r="N193" s="214"/>
      <c r="O193" s="214"/>
      <c r="P193" s="215">
        <f>SUM(P194:P196)</f>
        <v>0</v>
      </c>
      <c r="Q193" s="214"/>
      <c r="R193" s="215">
        <f>SUM(R194:R196)</f>
        <v>0</v>
      </c>
      <c r="S193" s="214"/>
      <c r="T193" s="216">
        <f>SUM(T194:T196)</f>
        <v>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217" t="s">
        <v>86</v>
      </c>
      <c r="AT193" s="218" t="s">
        <v>78</v>
      </c>
      <c r="AU193" s="218" t="s">
        <v>86</v>
      </c>
      <c r="AY193" s="217" t="s">
        <v>126</v>
      </c>
      <c r="BK193" s="219">
        <f>SUM(BK194:BK196)</f>
        <v>0</v>
      </c>
    </row>
    <row r="194" spans="1:65" s="2" customFormat="1" ht="16.5" customHeight="1">
      <c r="A194" s="39"/>
      <c r="B194" s="40"/>
      <c r="C194" s="220" t="s">
        <v>542</v>
      </c>
      <c r="D194" s="220" t="s">
        <v>127</v>
      </c>
      <c r="E194" s="221" t="s">
        <v>747</v>
      </c>
      <c r="F194" s="222" t="s">
        <v>748</v>
      </c>
      <c r="G194" s="223" t="s">
        <v>204</v>
      </c>
      <c r="H194" s="224">
        <v>3</v>
      </c>
      <c r="I194" s="225"/>
      <c r="J194" s="226">
        <f>ROUND(I194*H194,2)</f>
        <v>0</v>
      </c>
      <c r="K194" s="222" t="s">
        <v>1</v>
      </c>
      <c r="L194" s="45"/>
      <c r="M194" s="227" t="s">
        <v>1</v>
      </c>
      <c r="N194" s="228" t="s">
        <v>44</v>
      </c>
      <c r="O194" s="92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1" t="s">
        <v>125</v>
      </c>
      <c r="AT194" s="231" t="s">
        <v>127</v>
      </c>
      <c r="AU194" s="231" t="s">
        <v>88</v>
      </c>
      <c r="AY194" s="18" t="s">
        <v>126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86</v>
      </c>
      <c r="BK194" s="232">
        <f>ROUND(I194*H194,2)</f>
        <v>0</v>
      </c>
      <c r="BL194" s="18" t="s">
        <v>125</v>
      </c>
      <c r="BM194" s="231" t="s">
        <v>749</v>
      </c>
    </row>
    <row r="195" spans="1:65" s="2" customFormat="1" ht="16.5" customHeight="1">
      <c r="A195" s="39"/>
      <c r="B195" s="40"/>
      <c r="C195" s="220" t="s">
        <v>652</v>
      </c>
      <c r="D195" s="220" t="s">
        <v>127</v>
      </c>
      <c r="E195" s="221" t="s">
        <v>750</v>
      </c>
      <c r="F195" s="222" t="s">
        <v>751</v>
      </c>
      <c r="G195" s="223" t="s">
        <v>204</v>
      </c>
      <c r="H195" s="224">
        <v>3</v>
      </c>
      <c r="I195" s="225"/>
      <c r="J195" s="226">
        <f>ROUND(I195*H195,2)</f>
        <v>0</v>
      </c>
      <c r="K195" s="222" t="s">
        <v>1</v>
      </c>
      <c r="L195" s="45"/>
      <c r="M195" s="227" t="s">
        <v>1</v>
      </c>
      <c r="N195" s="228" t="s">
        <v>44</v>
      </c>
      <c r="O195" s="92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1" t="s">
        <v>125</v>
      </c>
      <c r="AT195" s="231" t="s">
        <v>127</v>
      </c>
      <c r="AU195" s="231" t="s">
        <v>88</v>
      </c>
      <c r="AY195" s="18" t="s">
        <v>126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86</v>
      </c>
      <c r="BK195" s="232">
        <f>ROUND(I195*H195,2)</f>
        <v>0</v>
      </c>
      <c r="BL195" s="18" t="s">
        <v>125</v>
      </c>
      <c r="BM195" s="231" t="s">
        <v>752</v>
      </c>
    </row>
    <row r="196" spans="1:65" s="2" customFormat="1" ht="24.15" customHeight="1">
      <c r="A196" s="39"/>
      <c r="B196" s="40"/>
      <c r="C196" s="220" t="s">
        <v>753</v>
      </c>
      <c r="D196" s="220" t="s">
        <v>127</v>
      </c>
      <c r="E196" s="221" t="s">
        <v>754</v>
      </c>
      <c r="F196" s="222" t="s">
        <v>755</v>
      </c>
      <c r="G196" s="223" t="s">
        <v>204</v>
      </c>
      <c r="H196" s="224">
        <v>1</v>
      </c>
      <c r="I196" s="225"/>
      <c r="J196" s="226">
        <f>ROUND(I196*H196,2)</f>
        <v>0</v>
      </c>
      <c r="K196" s="222" t="s">
        <v>1</v>
      </c>
      <c r="L196" s="45"/>
      <c r="M196" s="227" t="s">
        <v>1</v>
      </c>
      <c r="N196" s="228" t="s">
        <v>44</v>
      </c>
      <c r="O196" s="92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1" t="s">
        <v>125</v>
      </c>
      <c r="AT196" s="231" t="s">
        <v>127</v>
      </c>
      <c r="AU196" s="231" t="s">
        <v>88</v>
      </c>
      <c r="AY196" s="18" t="s">
        <v>126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86</v>
      </c>
      <c r="BK196" s="232">
        <f>ROUND(I196*H196,2)</f>
        <v>0</v>
      </c>
      <c r="BL196" s="18" t="s">
        <v>125</v>
      </c>
      <c r="BM196" s="231" t="s">
        <v>756</v>
      </c>
    </row>
    <row r="197" spans="1:63" s="11" customFormat="1" ht="22.8" customHeight="1">
      <c r="A197" s="11"/>
      <c r="B197" s="206"/>
      <c r="C197" s="207"/>
      <c r="D197" s="208" t="s">
        <v>78</v>
      </c>
      <c r="E197" s="270" t="s">
        <v>757</v>
      </c>
      <c r="F197" s="270" t="s">
        <v>758</v>
      </c>
      <c r="G197" s="207"/>
      <c r="H197" s="207"/>
      <c r="I197" s="210"/>
      <c r="J197" s="271">
        <f>BK197</f>
        <v>0</v>
      </c>
      <c r="K197" s="207"/>
      <c r="L197" s="212"/>
      <c r="M197" s="213"/>
      <c r="N197" s="214"/>
      <c r="O197" s="214"/>
      <c r="P197" s="215">
        <f>SUM(P198:P203)</f>
        <v>0</v>
      </c>
      <c r="Q197" s="214"/>
      <c r="R197" s="215">
        <f>SUM(R198:R203)</f>
        <v>0</v>
      </c>
      <c r="S197" s="214"/>
      <c r="T197" s="216">
        <f>SUM(T198:T203)</f>
        <v>0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R197" s="217" t="s">
        <v>86</v>
      </c>
      <c r="AT197" s="218" t="s">
        <v>78</v>
      </c>
      <c r="AU197" s="218" t="s">
        <v>86</v>
      </c>
      <c r="AY197" s="217" t="s">
        <v>126</v>
      </c>
      <c r="BK197" s="219">
        <f>SUM(BK198:BK203)</f>
        <v>0</v>
      </c>
    </row>
    <row r="198" spans="1:65" s="2" customFormat="1" ht="16.5" customHeight="1">
      <c r="A198" s="39"/>
      <c r="B198" s="40"/>
      <c r="C198" s="220" t="s">
        <v>655</v>
      </c>
      <c r="D198" s="220" t="s">
        <v>127</v>
      </c>
      <c r="E198" s="221" t="s">
        <v>759</v>
      </c>
      <c r="F198" s="222" t="s">
        <v>760</v>
      </c>
      <c r="G198" s="223" t="s">
        <v>582</v>
      </c>
      <c r="H198" s="224">
        <v>2</v>
      </c>
      <c r="I198" s="225"/>
      <c r="J198" s="226">
        <f>ROUND(I198*H198,2)</f>
        <v>0</v>
      </c>
      <c r="K198" s="222" t="s">
        <v>1</v>
      </c>
      <c r="L198" s="45"/>
      <c r="M198" s="227" t="s">
        <v>1</v>
      </c>
      <c r="N198" s="228" t="s">
        <v>44</v>
      </c>
      <c r="O198" s="92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1" t="s">
        <v>125</v>
      </c>
      <c r="AT198" s="231" t="s">
        <v>127</v>
      </c>
      <c r="AU198" s="231" t="s">
        <v>88</v>
      </c>
      <c r="AY198" s="18" t="s">
        <v>126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8" t="s">
        <v>86</v>
      </c>
      <c r="BK198" s="232">
        <f>ROUND(I198*H198,2)</f>
        <v>0</v>
      </c>
      <c r="BL198" s="18" t="s">
        <v>125</v>
      </c>
      <c r="BM198" s="231" t="s">
        <v>761</v>
      </c>
    </row>
    <row r="199" spans="1:65" s="2" customFormat="1" ht="16.5" customHeight="1">
      <c r="A199" s="39"/>
      <c r="B199" s="40"/>
      <c r="C199" s="220" t="s">
        <v>762</v>
      </c>
      <c r="D199" s="220" t="s">
        <v>127</v>
      </c>
      <c r="E199" s="221" t="s">
        <v>763</v>
      </c>
      <c r="F199" s="222" t="s">
        <v>764</v>
      </c>
      <c r="G199" s="223" t="s">
        <v>582</v>
      </c>
      <c r="H199" s="224">
        <v>8</v>
      </c>
      <c r="I199" s="225"/>
      <c r="J199" s="226">
        <f>ROUND(I199*H199,2)</f>
        <v>0</v>
      </c>
      <c r="K199" s="222" t="s">
        <v>1</v>
      </c>
      <c r="L199" s="45"/>
      <c r="M199" s="227" t="s">
        <v>1</v>
      </c>
      <c r="N199" s="228" t="s">
        <v>44</v>
      </c>
      <c r="O199" s="92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1" t="s">
        <v>125</v>
      </c>
      <c r="AT199" s="231" t="s">
        <v>127</v>
      </c>
      <c r="AU199" s="231" t="s">
        <v>88</v>
      </c>
      <c r="AY199" s="18" t="s">
        <v>126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86</v>
      </c>
      <c r="BK199" s="232">
        <f>ROUND(I199*H199,2)</f>
        <v>0</v>
      </c>
      <c r="BL199" s="18" t="s">
        <v>125</v>
      </c>
      <c r="BM199" s="231" t="s">
        <v>765</v>
      </c>
    </row>
    <row r="200" spans="1:65" s="2" customFormat="1" ht="16.5" customHeight="1">
      <c r="A200" s="39"/>
      <c r="B200" s="40"/>
      <c r="C200" s="220" t="s">
        <v>658</v>
      </c>
      <c r="D200" s="220" t="s">
        <v>127</v>
      </c>
      <c r="E200" s="221" t="s">
        <v>766</v>
      </c>
      <c r="F200" s="222" t="s">
        <v>767</v>
      </c>
      <c r="G200" s="223" t="s">
        <v>582</v>
      </c>
      <c r="H200" s="224">
        <v>6</v>
      </c>
      <c r="I200" s="225"/>
      <c r="J200" s="226">
        <f>ROUND(I200*H200,2)</f>
        <v>0</v>
      </c>
      <c r="K200" s="222" t="s">
        <v>1</v>
      </c>
      <c r="L200" s="45"/>
      <c r="M200" s="227" t="s">
        <v>1</v>
      </c>
      <c r="N200" s="228" t="s">
        <v>44</v>
      </c>
      <c r="O200" s="92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1" t="s">
        <v>125</v>
      </c>
      <c r="AT200" s="231" t="s">
        <v>127</v>
      </c>
      <c r="AU200" s="231" t="s">
        <v>88</v>
      </c>
      <c r="AY200" s="18" t="s">
        <v>126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86</v>
      </c>
      <c r="BK200" s="232">
        <f>ROUND(I200*H200,2)</f>
        <v>0</v>
      </c>
      <c r="BL200" s="18" t="s">
        <v>125</v>
      </c>
      <c r="BM200" s="231" t="s">
        <v>768</v>
      </c>
    </row>
    <row r="201" spans="1:65" s="2" customFormat="1" ht="16.5" customHeight="1">
      <c r="A201" s="39"/>
      <c r="B201" s="40"/>
      <c r="C201" s="220" t="s">
        <v>769</v>
      </c>
      <c r="D201" s="220" t="s">
        <v>127</v>
      </c>
      <c r="E201" s="221" t="s">
        <v>770</v>
      </c>
      <c r="F201" s="222" t="s">
        <v>771</v>
      </c>
      <c r="G201" s="223" t="s">
        <v>582</v>
      </c>
      <c r="H201" s="224">
        <v>10</v>
      </c>
      <c r="I201" s="225"/>
      <c r="J201" s="226">
        <f>ROUND(I201*H201,2)</f>
        <v>0</v>
      </c>
      <c r="K201" s="222" t="s">
        <v>1</v>
      </c>
      <c r="L201" s="45"/>
      <c r="M201" s="227" t="s">
        <v>1</v>
      </c>
      <c r="N201" s="228" t="s">
        <v>44</v>
      </c>
      <c r="O201" s="92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1" t="s">
        <v>125</v>
      </c>
      <c r="AT201" s="231" t="s">
        <v>127</v>
      </c>
      <c r="AU201" s="231" t="s">
        <v>88</v>
      </c>
      <c r="AY201" s="18" t="s">
        <v>126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86</v>
      </c>
      <c r="BK201" s="232">
        <f>ROUND(I201*H201,2)</f>
        <v>0</v>
      </c>
      <c r="BL201" s="18" t="s">
        <v>125</v>
      </c>
      <c r="BM201" s="231" t="s">
        <v>772</v>
      </c>
    </row>
    <row r="202" spans="1:65" s="2" customFormat="1" ht="16.5" customHeight="1">
      <c r="A202" s="39"/>
      <c r="B202" s="40"/>
      <c r="C202" s="220" t="s">
        <v>661</v>
      </c>
      <c r="D202" s="220" t="s">
        <v>127</v>
      </c>
      <c r="E202" s="221" t="s">
        <v>773</v>
      </c>
      <c r="F202" s="222" t="s">
        <v>774</v>
      </c>
      <c r="G202" s="223" t="s">
        <v>582</v>
      </c>
      <c r="H202" s="224">
        <v>8</v>
      </c>
      <c r="I202" s="225"/>
      <c r="J202" s="226">
        <f>ROUND(I202*H202,2)</f>
        <v>0</v>
      </c>
      <c r="K202" s="222" t="s">
        <v>1</v>
      </c>
      <c r="L202" s="45"/>
      <c r="M202" s="227" t="s">
        <v>1</v>
      </c>
      <c r="N202" s="228" t="s">
        <v>44</v>
      </c>
      <c r="O202" s="92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1" t="s">
        <v>125</v>
      </c>
      <c r="AT202" s="231" t="s">
        <v>127</v>
      </c>
      <c r="AU202" s="231" t="s">
        <v>88</v>
      </c>
      <c r="AY202" s="18" t="s">
        <v>126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86</v>
      </c>
      <c r="BK202" s="232">
        <f>ROUND(I202*H202,2)</f>
        <v>0</v>
      </c>
      <c r="BL202" s="18" t="s">
        <v>125</v>
      </c>
      <c r="BM202" s="231" t="s">
        <v>775</v>
      </c>
    </row>
    <row r="203" spans="1:65" s="2" customFormat="1" ht="16.5" customHeight="1">
      <c r="A203" s="39"/>
      <c r="B203" s="40"/>
      <c r="C203" s="220" t="s">
        <v>776</v>
      </c>
      <c r="D203" s="220" t="s">
        <v>127</v>
      </c>
      <c r="E203" s="221" t="s">
        <v>777</v>
      </c>
      <c r="F203" s="222" t="s">
        <v>778</v>
      </c>
      <c r="G203" s="223" t="s">
        <v>204</v>
      </c>
      <c r="H203" s="224">
        <v>1</v>
      </c>
      <c r="I203" s="225"/>
      <c r="J203" s="226">
        <f>ROUND(I203*H203,2)</f>
        <v>0</v>
      </c>
      <c r="K203" s="222" t="s">
        <v>1</v>
      </c>
      <c r="L203" s="45"/>
      <c r="M203" s="260" t="s">
        <v>1</v>
      </c>
      <c r="N203" s="261" t="s">
        <v>44</v>
      </c>
      <c r="O203" s="262"/>
      <c r="P203" s="263">
        <f>O203*H203</f>
        <v>0</v>
      </c>
      <c r="Q203" s="263">
        <v>0</v>
      </c>
      <c r="R203" s="263">
        <f>Q203*H203</f>
        <v>0</v>
      </c>
      <c r="S203" s="263">
        <v>0</v>
      </c>
      <c r="T203" s="26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1" t="s">
        <v>125</v>
      </c>
      <c r="AT203" s="231" t="s">
        <v>127</v>
      </c>
      <c r="AU203" s="231" t="s">
        <v>88</v>
      </c>
      <c r="AY203" s="18" t="s">
        <v>126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86</v>
      </c>
      <c r="BK203" s="232">
        <f>ROUND(I203*H203,2)</f>
        <v>0</v>
      </c>
      <c r="BL203" s="18" t="s">
        <v>125</v>
      </c>
      <c r="BM203" s="231" t="s">
        <v>779</v>
      </c>
    </row>
    <row r="204" spans="1:31" s="2" customFormat="1" ht="6.95" customHeight="1">
      <c r="A204" s="39"/>
      <c r="B204" s="67"/>
      <c r="C204" s="68"/>
      <c r="D204" s="68"/>
      <c r="E204" s="68"/>
      <c r="F204" s="68"/>
      <c r="G204" s="68"/>
      <c r="H204" s="68"/>
      <c r="I204" s="68"/>
      <c r="J204" s="68"/>
      <c r="K204" s="68"/>
      <c r="L204" s="45"/>
      <c r="M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</row>
  </sheetData>
  <sheetProtection password="CC35" sheet="1" objects="1" scenarios="1" formatColumns="0" formatRows="0" autoFilter="0"/>
  <autoFilter ref="C123:K20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LAPTOP-PTG2KFLL\Miloš Drábek</dc:creator>
  <cp:keywords/>
  <dc:description/>
  <cp:lastModifiedBy>LAPTOP-PTG2KFLL\Miloš Drábek</cp:lastModifiedBy>
  <dcterms:created xsi:type="dcterms:W3CDTF">2022-03-14T19:40:40Z</dcterms:created>
  <dcterms:modified xsi:type="dcterms:W3CDTF">2022-03-14T19:40:44Z</dcterms:modified>
  <cp:category/>
  <cp:version/>
  <cp:contentType/>
  <cp:contentStatus/>
</cp:coreProperties>
</file>