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.1 - Stavební úpravy Š..." sheetId="2" r:id="rId2"/>
    <sheet name="001.2 - Stavební úpravy Š..." sheetId="3" r:id="rId3"/>
    <sheet name="002 - Ostatní a vedlejší ..." sheetId="4" r:id="rId4"/>
    <sheet name="003 - Hromosvod - opravy 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'001.1 - Stavební úpravy Š...'!$C$131:$K$498</definedName>
    <definedName name="_xlnm.Print_Area" localSheetId="1">'001.1 - Stavební úpravy Š...'!$C$4:$J$76,'001.1 - Stavební úpravy Š...'!$C$82:$J$113,'001.1 - Stavební úpravy Š...'!$C$119:$K$498</definedName>
    <definedName name="_xlnm.Print_Titles" localSheetId="1">'001.1 - Stavební úpravy Š...'!$131:$131</definedName>
    <definedName name="_xlnm._FilterDatabase" localSheetId="2" hidden="1">'001.2 - Stavební úpravy Š...'!$C$120:$K$253</definedName>
    <definedName name="_xlnm.Print_Area" localSheetId="2">'001.2 - Stavební úpravy Š...'!$C$4:$J$76,'001.2 - Stavební úpravy Š...'!$C$82:$J$102,'001.2 - Stavební úpravy Š...'!$C$108:$K$253</definedName>
    <definedName name="_xlnm.Print_Titles" localSheetId="2">'001.2 - Stavební úpravy Š...'!$120:$120</definedName>
    <definedName name="_xlnm._FilterDatabase" localSheetId="3" hidden="1">'002 - Ostatní a vedlejší ...'!$C$117:$K$139</definedName>
    <definedName name="_xlnm.Print_Area" localSheetId="3">'002 - Ostatní a vedlejší ...'!$C$4:$J$76,'002 - Ostatní a vedlejší ...'!$C$82:$J$99,'002 - Ostatní a vedlejší ...'!$C$105:$K$139</definedName>
    <definedName name="_xlnm.Print_Titles" localSheetId="3">'002 - Ostatní a vedlejší ...'!$117:$117</definedName>
    <definedName name="_xlnm._FilterDatabase" localSheetId="4" hidden="1">'003 - Hromosvod - opravy '!$C$120:$K$168</definedName>
    <definedName name="_xlnm.Print_Area" localSheetId="4">'003 - Hromosvod - opravy '!$C$4:$J$76,'003 - Hromosvod - opravy '!$C$82:$J$102,'003 - Hromosvod - opravy '!$C$108:$K$168</definedName>
    <definedName name="_xlnm.Print_Titles" localSheetId="4">'003 - Hromosvod - opravy 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91"/>
  <c r="J14"/>
  <c r="J12"/>
  <c r="J115"/>
  <c r="E7"/>
  <c r="E111"/>
  <c i="4" r="J37"/>
  <c r="J36"/>
  <c i="1" r="AY97"/>
  <c i="4" r="J35"/>
  <c i="1" r="AX97"/>
  <c i="4"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21"/>
  <c r="BH121"/>
  <c r="BG121"/>
  <c r="BE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3" r="J37"/>
  <c r="J36"/>
  <c i="1" r="AY96"/>
  <c i="3" r="J35"/>
  <c i="1" r="AX96"/>
  <c i="3"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19"/>
  <c r="BH219"/>
  <c r="BG219"/>
  <c r="BF219"/>
  <c r="T219"/>
  <c r="R219"/>
  <c r="P219"/>
  <c r="BI213"/>
  <c r="BH213"/>
  <c r="BG213"/>
  <c r="BF213"/>
  <c r="T213"/>
  <c r="R213"/>
  <c r="P213"/>
  <c r="BI204"/>
  <c r="BH204"/>
  <c r="BG204"/>
  <c r="BF204"/>
  <c r="T204"/>
  <c r="R204"/>
  <c r="P204"/>
  <c r="BI197"/>
  <c r="BH197"/>
  <c r="BG197"/>
  <c r="BF197"/>
  <c r="T197"/>
  <c r="R197"/>
  <c r="P197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67"/>
  <c r="BH167"/>
  <c r="BG167"/>
  <c r="BF167"/>
  <c r="T167"/>
  <c r="R167"/>
  <c r="P167"/>
  <c r="BI155"/>
  <c r="BH155"/>
  <c r="BG155"/>
  <c r="BF155"/>
  <c r="T155"/>
  <c r="R155"/>
  <c r="P155"/>
  <c r="BI153"/>
  <c r="BH153"/>
  <c r="BG153"/>
  <c r="BF153"/>
  <c r="T153"/>
  <c r="R153"/>
  <c r="P153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2" r="J37"/>
  <c r="J36"/>
  <c i="1" r="AY95"/>
  <c i="2" r="J35"/>
  <c i="1" r="AX95"/>
  <c i="2" r="BI497"/>
  <c r="BH497"/>
  <c r="BG497"/>
  <c r="BF497"/>
  <c r="T497"/>
  <c r="R497"/>
  <c r="P497"/>
  <c r="BI495"/>
  <c r="BH495"/>
  <c r="BG495"/>
  <c r="BF495"/>
  <c r="T495"/>
  <c r="R495"/>
  <c r="P495"/>
  <c r="BI492"/>
  <c r="BH492"/>
  <c r="BG492"/>
  <c r="BF492"/>
  <c r="T492"/>
  <c r="R492"/>
  <c r="P492"/>
  <c r="BI488"/>
  <c r="BH488"/>
  <c r="BG488"/>
  <c r="BF488"/>
  <c r="T488"/>
  <c r="R488"/>
  <c r="P488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0"/>
  <c r="BH430"/>
  <c r="BG430"/>
  <c r="BF430"/>
  <c r="T430"/>
  <c r="R430"/>
  <c r="P430"/>
  <c r="BI427"/>
  <c r="BH427"/>
  <c r="BG427"/>
  <c r="BF427"/>
  <c r="T427"/>
  <c r="R427"/>
  <c r="P427"/>
  <c r="BI426"/>
  <c r="BH426"/>
  <c r="BG426"/>
  <c r="BF426"/>
  <c r="T426"/>
  <c r="R426"/>
  <c r="P426"/>
  <c r="BI424"/>
  <c r="BH424"/>
  <c r="BG424"/>
  <c r="BF424"/>
  <c r="T424"/>
  <c r="R424"/>
  <c r="P424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70"/>
  <c r="BH370"/>
  <c r="BG370"/>
  <c r="BF370"/>
  <c r="T370"/>
  <c r="R370"/>
  <c r="P370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19"/>
  <c r="BH319"/>
  <c r="BG319"/>
  <c r="BF319"/>
  <c r="T319"/>
  <c r="R319"/>
  <c r="P319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126"/>
  <c r="E7"/>
  <c r="E122"/>
  <c i="1" r="L90"/>
  <c r="AM90"/>
  <c r="AM89"/>
  <c r="L89"/>
  <c r="AM87"/>
  <c r="L87"/>
  <c r="L85"/>
  <c r="L84"/>
  <c i="2" r="BK486"/>
  <c r="J482"/>
  <c r="J477"/>
  <c r="J472"/>
  <c r="J466"/>
  <c r="J460"/>
  <c r="J452"/>
  <c r="BK446"/>
  <c r="J439"/>
  <c r="BK427"/>
  <c r="J419"/>
  <c r="J417"/>
  <c r="J409"/>
  <c r="J401"/>
  <c r="BK400"/>
  <c r="J396"/>
  <c r="J390"/>
  <c r="J388"/>
  <c r="J381"/>
  <c r="BK375"/>
  <c r="J370"/>
  <c r="BK365"/>
  <c r="BK362"/>
  <c r="J359"/>
  <c r="J351"/>
  <c r="J319"/>
  <c r="BK290"/>
  <c r="BK286"/>
  <c r="BK280"/>
  <c r="J277"/>
  <c r="BK261"/>
  <c r="BK234"/>
  <c r="J209"/>
  <c r="BK205"/>
  <c r="BK203"/>
  <c r="BK198"/>
  <c r="J195"/>
  <c r="J190"/>
  <c r="BK186"/>
  <c r="BK184"/>
  <c r="J182"/>
  <c r="J173"/>
  <c r="J163"/>
  <c r="BK158"/>
  <c r="J156"/>
  <c r="BK153"/>
  <c r="BK151"/>
  <c r="J149"/>
  <c r="BK143"/>
  <c r="BK135"/>
  <c r="J492"/>
  <c r="BK484"/>
  <c r="J481"/>
  <c r="J479"/>
  <c r="J475"/>
  <c r="BK472"/>
  <c r="J470"/>
  <c r="J468"/>
  <c r="BK466"/>
  <c r="BK460"/>
  <c r="BK458"/>
  <c r="BK456"/>
  <c r="BK454"/>
  <c r="J454"/>
  <c r="BK450"/>
  <c r="J448"/>
  <c r="J446"/>
  <c r="J444"/>
  <c r="J443"/>
  <c r="BK442"/>
  <c r="BK437"/>
  <c r="BK430"/>
  <c r="J426"/>
  <c r="BK419"/>
  <c r="BK415"/>
  <c r="BK407"/>
  <c r="J403"/>
  <c r="J400"/>
  <c r="BK396"/>
  <c r="BK390"/>
  <c r="BK388"/>
  <c r="BK384"/>
  <c r="BK381"/>
  <c r="J377"/>
  <c r="BK373"/>
  <c r="BK370"/>
  <c r="J366"/>
  <c r="BK363"/>
  <c r="J361"/>
  <c r="J360"/>
  <c r="BK357"/>
  <c r="J355"/>
  <c r="BK349"/>
  <c r="J344"/>
  <c r="BK319"/>
  <c r="BK294"/>
  <c r="J292"/>
  <c r="J286"/>
  <c r="BK283"/>
  <c r="J280"/>
  <c r="BK278"/>
  <c r="BK275"/>
  <c r="J273"/>
  <c r="BK265"/>
  <c r="J261"/>
  <c r="J236"/>
  <c r="J232"/>
  <c r="BK497"/>
  <c r="J495"/>
  <c r="J488"/>
  <c r="J484"/>
  <c r="J480"/>
  <c r="BK475"/>
  <c r="BK471"/>
  <c r="J464"/>
  <c r="J456"/>
  <c r="BK448"/>
  <c r="BK443"/>
  <c r="J437"/>
  <c r="BK426"/>
  <c r="BK412"/>
  <c r="J407"/>
  <c r="BK403"/>
  <c r="BK386"/>
  <c r="BK383"/>
  <c r="BK377"/>
  <c r="BK371"/>
  <c r="BK366"/>
  <c r="BK360"/>
  <c r="J357"/>
  <c r="BK355"/>
  <c r="J346"/>
  <c r="J342"/>
  <c r="BK292"/>
  <c r="J288"/>
  <c r="J283"/>
  <c r="J279"/>
  <c r="J275"/>
  <c r="J269"/>
  <c r="J263"/>
  <c r="BK236"/>
  <c r="BK209"/>
  <c r="BK207"/>
  <c r="J205"/>
  <c r="J201"/>
  <c r="BK195"/>
  <c r="J192"/>
  <c r="BK188"/>
  <c r="J186"/>
  <c r="BK182"/>
  <c r="BK178"/>
  <c r="BK173"/>
  <c r="J168"/>
  <c r="J160"/>
  <c r="BK156"/>
  <c r="J155"/>
  <c r="J153"/>
  <c r="J151"/>
  <c r="BK147"/>
  <c r="BK145"/>
  <c r="BK439"/>
  <c r="J427"/>
  <c r="BK424"/>
  <c r="BK417"/>
  <c r="BK409"/>
  <c r="BK405"/>
  <c r="BK401"/>
  <c r="BK399"/>
  <c r="BK393"/>
  <c r="J389"/>
  <c r="J386"/>
  <c r="J383"/>
  <c r="BK379"/>
  <c r="J375"/>
  <c r="J371"/>
  <c r="BK367"/>
  <c r="J365"/>
  <c r="J362"/>
  <c r="BK359"/>
  <c r="J356"/>
  <c r="BK351"/>
  <c r="BK346"/>
  <c r="BK342"/>
  <c r="J296"/>
  <c r="J294"/>
  <c r="J290"/>
  <c r="BK285"/>
  <c r="J285"/>
  <c r="J281"/>
  <c r="BK279"/>
  <c r="BK277"/>
  <c r="BK269"/>
  <c r="BK263"/>
  <c r="BK238"/>
  <c r="J234"/>
  <c r="J203"/>
  <c i="1" r="AS94"/>
  <c i="3" r="J213"/>
  <c r="J197"/>
  <c r="BK183"/>
  <c r="BK181"/>
  <c r="BK179"/>
  <c r="J167"/>
  <c r="J155"/>
  <c r="J153"/>
  <c r="BK147"/>
  <c r="BK145"/>
  <c r="J143"/>
  <c r="J141"/>
  <c r="BK134"/>
  <c r="J132"/>
  <c r="BK128"/>
  <c r="J126"/>
  <c r="J124"/>
  <c r="J252"/>
  <c r="BK250"/>
  <c r="J249"/>
  <c r="BK248"/>
  <c r="BK246"/>
  <c r="J246"/>
  <c r="BK244"/>
  <c r="J244"/>
  <c r="BK241"/>
  <c r="J241"/>
  <c r="BK240"/>
  <c r="J240"/>
  <c r="BK239"/>
  <c r="J239"/>
  <c r="BK252"/>
  <c r="J250"/>
  <c r="BK249"/>
  <c r="J248"/>
  <c r="BK219"/>
  <c r="J219"/>
  <c r="BK213"/>
  <c r="BK204"/>
  <c r="J204"/>
  <c r="BK197"/>
  <c r="J183"/>
  <c r="J181"/>
  <c r="J179"/>
  <c r="BK167"/>
  <c r="BK155"/>
  <c r="BK153"/>
  <c r="J147"/>
  <c r="J145"/>
  <c r="BK143"/>
  <c r="BK141"/>
  <c r="J134"/>
  <c r="BK132"/>
  <c r="J128"/>
  <c r="BK126"/>
  <c r="BK124"/>
  <c i="4" r="J139"/>
  <c r="J138"/>
  <c r="J137"/>
  <c r="BK136"/>
  <c r="BK135"/>
  <c r="BK133"/>
  <c r="BK131"/>
  <c r="J129"/>
  <c r="BK128"/>
  <c r="J127"/>
  <c r="BK125"/>
  <c r="J123"/>
  <c r="J121"/>
  <c r="BK139"/>
  <c r="BK138"/>
  <c r="BK137"/>
  <c r="J136"/>
  <c r="J135"/>
  <c r="J133"/>
  <c r="J131"/>
  <c r="BK129"/>
  <c r="J128"/>
  <c r="BK127"/>
  <c r="J125"/>
  <c r="BK123"/>
  <c r="BK121"/>
  <c i="5" r="BK168"/>
  <c r="BK167"/>
  <c r="J166"/>
  <c r="BK164"/>
  <c r="BK163"/>
  <c r="J162"/>
  <c r="BK160"/>
  <c r="BK159"/>
  <c r="J158"/>
  <c r="J157"/>
  <c r="J156"/>
  <c r="BK155"/>
  <c r="BK154"/>
  <c r="J153"/>
  <c r="BK152"/>
  <c r="J152"/>
  <c r="BK151"/>
  <c r="BK150"/>
  <c r="J149"/>
  <c r="J148"/>
  <c r="J147"/>
  <c r="BK146"/>
  <c r="J145"/>
  <c r="J144"/>
  <c r="BK143"/>
  <c r="BK142"/>
  <c r="J141"/>
  <c r="J139"/>
  <c r="BK138"/>
  <c r="BK136"/>
  <c r="J135"/>
  <c r="BK134"/>
  <c r="BK133"/>
  <c r="BK132"/>
  <c r="J131"/>
  <c r="BK130"/>
  <c r="BK129"/>
  <c r="J128"/>
  <c r="BK127"/>
  <c r="J127"/>
  <c r="J126"/>
  <c r="J125"/>
  <c r="J124"/>
  <c r="BK123"/>
  <c r="J168"/>
  <c r="J167"/>
  <c r="BK166"/>
  <c r="J164"/>
  <c r="J163"/>
  <c r="BK162"/>
  <c r="J160"/>
  <c r="J159"/>
  <c r="BK158"/>
  <c r="BK157"/>
  <c r="BK156"/>
  <c r="J155"/>
  <c r="J154"/>
  <c r="BK153"/>
  <c r="J151"/>
  <c r="J150"/>
  <c r="BK149"/>
  <c r="BK148"/>
  <c r="BK147"/>
  <c r="J146"/>
  <c r="BK145"/>
  <c r="BK144"/>
  <c r="J143"/>
  <c r="J142"/>
  <c r="BK141"/>
  <c r="BK139"/>
  <c r="J138"/>
  <c r="J136"/>
  <c r="BK135"/>
  <c r="J134"/>
  <c r="J133"/>
  <c r="J132"/>
  <c r="BK131"/>
  <c r="J130"/>
  <c r="J129"/>
  <c r="BK128"/>
  <c r="BK126"/>
  <c r="BK125"/>
  <c r="BK124"/>
  <c r="J123"/>
  <c i="2" r="J497"/>
  <c r="BK495"/>
  <c r="BK492"/>
  <c r="BK485"/>
  <c r="BK481"/>
  <c r="BK479"/>
  <c r="J473"/>
  <c r="BK470"/>
  <c r="J458"/>
  <c r="BK452"/>
  <c r="J450"/>
  <c r="BK444"/>
  <c r="J442"/>
  <c r="J430"/>
  <c r="J424"/>
  <c r="J415"/>
  <c r="J412"/>
  <c r="J405"/>
  <c r="J399"/>
  <c r="J393"/>
  <c r="BK389"/>
  <c r="J384"/>
  <c r="J379"/>
  <c r="J373"/>
  <c r="J367"/>
  <c r="J363"/>
  <c r="BK361"/>
  <c r="BK356"/>
  <c r="J349"/>
  <c r="BK344"/>
  <c r="BK296"/>
  <c r="BK288"/>
  <c r="BK281"/>
  <c r="J278"/>
  <c r="BK273"/>
  <c r="J265"/>
  <c r="J238"/>
  <c r="BK232"/>
  <c r="J207"/>
  <c r="BK201"/>
  <c r="J198"/>
  <c r="BK192"/>
  <c r="BK190"/>
  <c r="J188"/>
  <c r="J184"/>
  <c r="J178"/>
  <c r="BK168"/>
  <c r="BK163"/>
  <c r="BK160"/>
  <c r="J158"/>
  <c r="BK155"/>
  <c r="BK149"/>
  <c r="J147"/>
  <c r="J145"/>
  <c r="J143"/>
  <c r="BK139"/>
  <c r="J139"/>
  <c r="J135"/>
  <c r="BK488"/>
  <c r="J486"/>
  <c r="J485"/>
  <c r="BK482"/>
  <c r="BK480"/>
  <c r="BK477"/>
  <c r="BK473"/>
  <c r="J471"/>
  <c r="BK468"/>
  <c r="BK464"/>
  <c l="1" r="R364"/>
  <c r="BK369"/>
  <c r="J369"/>
  <c r="J106"/>
  <c r="T369"/>
  <c r="R385"/>
  <c r="P392"/>
  <c r="T392"/>
  <c r="R411"/>
  <c r="R463"/>
  <c r="P487"/>
  <c r="BK494"/>
  <c r="J494"/>
  <c r="J112"/>
  <c r="P494"/>
  <c i="3" r="R123"/>
  <c r="P238"/>
  <c r="BK243"/>
  <c r="J243"/>
  <c r="J101"/>
  <c r="T243"/>
  <c r="T242"/>
  <c i="4" r="T120"/>
  <c r="T119"/>
  <c r="T118"/>
  <c i="2" r="T134"/>
  <c r="R157"/>
  <c r="P162"/>
  <c r="T162"/>
  <c r="R191"/>
  <c r="R268"/>
  <c r="P354"/>
  <c i="3" r="P123"/>
  <c r="P122"/>
  <c r="BK238"/>
  <c r="J238"/>
  <c r="J99"/>
  <c r="R238"/>
  <c r="R243"/>
  <c r="R242"/>
  <c i="4" r="BK120"/>
  <c r="J120"/>
  <c r="J98"/>
  <c r="P120"/>
  <c r="P119"/>
  <c r="P118"/>
  <c i="1" r="AU97"/>
  <c i="5" r="R122"/>
  <c r="R137"/>
  <c r="T137"/>
  <c r="R161"/>
  <c i="2" r="P134"/>
  <c r="BK157"/>
  <c r="J157"/>
  <c r="J99"/>
  <c r="BK162"/>
  <c r="J162"/>
  <c r="J100"/>
  <c r="BK191"/>
  <c r="J191"/>
  <c r="J101"/>
  <c r="T191"/>
  <c r="P268"/>
  <c r="BK354"/>
  <c r="J354"/>
  <c r="J103"/>
  <c r="T354"/>
  <c r="R369"/>
  <c r="P385"/>
  <c r="T385"/>
  <c r="BK411"/>
  <c r="J411"/>
  <c r="J109"/>
  <c r="T411"/>
  <c r="P463"/>
  <c r="BK487"/>
  <c r="J487"/>
  <c r="J111"/>
  <c r="T487"/>
  <c r="R494"/>
  <c i="3" r="BK123"/>
  <c r="J123"/>
  <c r="J98"/>
  <c r="T123"/>
  <c r="T122"/>
  <c r="T121"/>
  <c r="T238"/>
  <c r="P243"/>
  <c r="P242"/>
  <c i="4" r="R120"/>
  <c r="R119"/>
  <c r="R118"/>
  <c i="5" r="BK122"/>
  <c r="J122"/>
  <c r="J97"/>
  <c r="P122"/>
  <c r="BK137"/>
  <c r="J137"/>
  <c r="J98"/>
  <c r="BK140"/>
  <c r="J140"/>
  <c r="J99"/>
  <c r="R140"/>
  <c r="BK161"/>
  <c r="J161"/>
  <c r="J100"/>
  <c r="T161"/>
  <c r="R165"/>
  <c i="2" r="BK134"/>
  <c r="J134"/>
  <c r="J98"/>
  <c r="R134"/>
  <c r="P157"/>
  <c r="T157"/>
  <c r="R162"/>
  <c r="P191"/>
  <c r="BK268"/>
  <c r="J268"/>
  <c r="J102"/>
  <c r="T268"/>
  <c r="R354"/>
  <c r="BK364"/>
  <c r="J364"/>
  <c r="J104"/>
  <c r="P364"/>
  <c r="T364"/>
  <c r="P369"/>
  <c r="BK385"/>
  <c r="J385"/>
  <c r="J107"/>
  <c r="BK392"/>
  <c r="J392"/>
  <c r="J108"/>
  <c r="R392"/>
  <c r="P411"/>
  <c r="BK463"/>
  <c r="J463"/>
  <c r="J110"/>
  <c r="T463"/>
  <c r="R487"/>
  <c r="T494"/>
  <c i="5" r="T122"/>
  <c r="P137"/>
  <c r="P140"/>
  <c r="T140"/>
  <c r="P161"/>
  <c r="BK165"/>
  <c r="J165"/>
  <c r="J101"/>
  <c r="P165"/>
  <c r="T165"/>
  <c i="4" r="BK119"/>
  <c r="BK118"/>
  <c r="J118"/>
  <c r="J96"/>
  <c i="5" r="E85"/>
  <c r="J89"/>
  <c r="J91"/>
  <c r="J92"/>
  <c r="F117"/>
  <c r="F118"/>
  <c r="BE123"/>
  <c r="BE125"/>
  <c r="BE126"/>
  <c r="BE127"/>
  <c r="BE130"/>
  <c r="BE133"/>
  <c r="BE134"/>
  <c r="BE138"/>
  <c r="BE143"/>
  <c r="BE144"/>
  <c r="BE146"/>
  <c r="BE148"/>
  <c r="BE151"/>
  <c r="BE152"/>
  <c r="BE155"/>
  <c r="BE157"/>
  <c r="BE159"/>
  <c r="BE166"/>
  <c r="BE168"/>
  <c r="BE124"/>
  <c r="BE128"/>
  <c r="BE129"/>
  <c r="BE131"/>
  <c r="BE132"/>
  <c r="BE135"/>
  <c r="BE136"/>
  <c r="BE139"/>
  <c r="BE141"/>
  <c r="BE142"/>
  <c r="BE145"/>
  <c r="BE147"/>
  <c r="BE149"/>
  <c r="BE150"/>
  <c r="BE153"/>
  <c r="BE154"/>
  <c r="BE156"/>
  <c r="BE158"/>
  <c r="BE160"/>
  <c r="BE162"/>
  <c r="BE163"/>
  <c r="BE164"/>
  <c r="BE167"/>
  <c i="3" r="BK122"/>
  <c i="4" r="J89"/>
  <c r="E108"/>
  <c r="F115"/>
  <c r="BF121"/>
  <c r="BF127"/>
  <c r="BF131"/>
  <c r="BF133"/>
  <c r="BF135"/>
  <c r="BF123"/>
  <c r="BF125"/>
  <c r="BF128"/>
  <c r="BF129"/>
  <c r="BF136"/>
  <c r="BF137"/>
  <c r="BF138"/>
  <c r="BF139"/>
  <c i="3" r="E85"/>
  <c r="F92"/>
  <c r="BE126"/>
  <c r="BE128"/>
  <c r="BE134"/>
  <c r="BE141"/>
  <c r="BE147"/>
  <c r="BE153"/>
  <c r="BE155"/>
  <c r="BE167"/>
  <c r="BE179"/>
  <c r="BE181"/>
  <c r="BE183"/>
  <c r="BE197"/>
  <c r="BE213"/>
  <c r="BE219"/>
  <c r="BE248"/>
  <c r="BE249"/>
  <c r="BE250"/>
  <c r="BE239"/>
  <c r="BE240"/>
  <c r="BE241"/>
  <c r="BE244"/>
  <c r="BE246"/>
  <c r="BE252"/>
  <c r="J89"/>
  <c r="BE124"/>
  <c r="BE132"/>
  <c r="BE143"/>
  <c r="BE145"/>
  <c r="BE204"/>
  <c i="2" r="BE234"/>
  <c r="BE236"/>
  <c r="BE261"/>
  <c r="BE273"/>
  <c r="BE275"/>
  <c r="BE277"/>
  <c r="BE278"/>
  <c r="BE280"/>
  <c r="BE281"/>
  <c r="BE286"/>
  <c r="BE292"/>
  <c r="BE296"/>
  <c r="BE319"/>
  <c r="BE344"/>
  <c r="BE349"/>
  <c r="BE356"/>
  <c r="BE357"/>
  <c r="BE362"/>
  <c r="BE363"/>
  <c r="BE366"/>
  <c r="BE371"/>
  <c r="BE377"/>
  <c r="BE379"/>
  <c r="BE383"/>
  <c r="BE384"/>
  <c r="BE389"/>
  <c r="BE393"/>
  <c r="BE396"/>
  <c r="BE400"/>
  <c r="BE403"/>
  <c r="BE405"/>
  <c r="BE407"/>
  <c r="BE409"/>
  <c r="BE415"/>
  <c r="BE417"/>
  <c r="BE427"/>
  <c r="BE430"/>
  <c r="BE437"/>
  <c r="BE442"/>
  <c r="BE443"/>
  <c r="BE446"/>
  <c r="BE450"/>
  <c r="BE454"/>
  <c r="BE456"/>
  <c r="BE458"/>
  <c r="BE460"/>
  <c r="BE464"/>
  <c r="BE471"/>
  <c r="BE472"/>
  <c r="BE475"/>
  <c r="BE477"/>
  <c r="BE479"/>
  <c r="BE480"/>
  <c r="BE485"/>
  <c r="E85"/>
  <c r="J89"/>
  <c r="F92"/>
  <c r="BE135"/>
  <c r="BE139"/>
  <c r="BE143"/>
  <c r="BE145"/>
  <c r="BE147"/>
  <c r="BE149"/>
  <c r="BE151"/>
  <c r="BE153"/>
  <c r="BE155"/>
  <c r="BE156"/>
  <c r="BE158"/>
  <c r="BE160"/>
  <c r="BE163"/>
  <c r="BE168"/>
  <c r="BE173"/>
  <c r="BE178"/>
  <c r="BE182"/>
  <c r="BE184"/>
  <c r="BE186"/>
  <c r="BE188"/>
  <c r="BE190"/>
  <c r="BE192"/>
  <c r="BE195"/>
  <c r="BE198"/>
  <c r="BE201"/>
  <c r="BE203"/>
  <c r="BE205"/>
  <c r="BE207"/>
  <c r="BE209"/>
  <c r="BE232"/>
  <c r="BE238"/>
  <c r="BE263"/>
  <c r="BE265"/>
  <c r="BE269"/>
  <c r="BE279"/>
  <c r="BE283"/>
  <c r="BE285"/>
  <c r="BE288"/>
  <c r="BE290"/>
  <c r="BE294"/>
  <c r="BE342"/>
  <c r="BE346"/>
  <c r="BE351"/>
  <c r="BE355"/>
  <c r="BE359"/>
  <c r="BE360"/>
  <c r="BE361"/>
  <c r="BE365"/>
  <c r="BE367"/>
  <c r="BE370"/>
  <c r="BE373"/>
  <c r="BE375"/>
  <c r="BE381"/>
  <c r="BE386"/>
  <c r="BE388"/>
  <c r="BE390"/>
  <c r="BE399"/>
  <c r="BE401"/>
  <c r="BE412"/>
  <c r="BE419"/>
  <c r="BE424"/>
  <c r="BE426"/>
  <c r="BE439"/>
  <c r="BE444"/>
  <c r="BE448"/>
  <c r="BE452"/>
  <c r="BE466"/>
  <c r="BE468"/>
  <c r="BE470"/>
  <c r="BE473"/>
  <c r="BE481"/>
  <c r="BE482"/>
  <c r="BE484"/>
  <c r="BE486"/>
  <c r="BE488"/>
  <c r="BE492"/>
  <c r="BE495"/>
  <c r="BE497"/>
  <c r="F35"/>
  <c i="1" r="BB95"/>
  <c i="3" r="F34"/>
  <c i="1" r="BA96"/>
  <c i="3" r="F37"/>
  <c i="1" r="BD96"/>
  <c i="4" r="F33"/>
  <c i="1" r="AZ97"/>
  <c i="4" r="J33"/>
  <c i="1" r="AV97"/>
  <c i="5" r="F37"/>
  <c i="1" r="BD98"/>
  <c i="5" r="F34"/>
  <c i="1" r="BA98"/>
  <c i="2" r="J34"/>
  <c i="1" r="AW95"/>
  <c i="2" r="F37"/>
  <c i="1" r="BD95"/>
  <c i="4" r="F37"/>
  <c i="1" r="BD97"/>
  <c i="4" r="F35"/>
  <c i="1" r="BB97"/>
  <c i="5" r="F36"/>
  <c i="1" r="BC98"/>
  <c i="5" r="F35"/>
  <c i="1" r="BB98"/>
  <c i="2" r="F36"/>
  <c i="1" r="BC95"/>
  <c i="2" r="F34"/>
  <c i="1" r="BA95"/>
  <c i="3" r="F35"/>
  <c i="1" r="BB96"/>
  <c i="3" r="J34"/>
  <c i="1" r="AW96"/>
  <c i="3" r="F36"/>
  <c i="1" r="BC96"/>
  <c i="4" r="F36"/>
  <c i="1" r="BC97"/>
  <c i="5" r="J34"/>
  <c i="1" r="AW98"/>
  <c i="2" l="1" r="R133"/>
  <c r="P133"/>
  <c i="3" r="R122"/>
  <c r="R121"/>
  <c i="5" r="T121"/>
  <c i="3" r="P121"/>
  <c i="1" r="AU96"/>
  <c i="2" r="T133"/>
  <c r="T132"/>
  <c r="T368"/>
  <c r="P368"/>
  <c i="5" r="P121"/>
  <c i="1" r="AU98"/>
  <c i="2" r="R368"/>
  <c i="5" r="R121"/>
  <c i="3" r="BK242"/>
  <c r="J242"/>
  <c r="J100"/>
  <c i="5" r="BK121"/>
  <c r="J121"/>
  <c r="J96"/>
  <c i="2" r="BK133"/>
  <c r="J133"/>
  <c r="J97"/>
  <c r="BK368"/>
  <c r="J368"/>
  <c r="J105"/>
  <c i="4" r="J119"/>
  <c r="J97"/>
  <c i="3" r="J122"/>
  <c r="J97"/>
  <c i="2" r="F33"/>
  <c i="1" r="AZ95"/>
  <c i="4" r="J34"/>
  <c i="1" r="AW97"/>
  <c r="AT97"/>
  <c i="5" r="J33"/>
  <c i="1" r="AV98"/>
  <c r="AT98"/>
  <c r="BD94"/>
  <c r="W33"/>
  <c i="2" r="J33"/>
  <c i="1" r="AV95"/>
  <c r="AT95"/>
  <c r="BC94"/>
  <c r="W32"/>
  <c r="BB94"/>
  <c r="W31"/>
  <c i="3" r="J33"/>
  <c i="1" r="AV96"/>
  <c r="AT96"/>
  <c i="3" r="F33"/>
  <c i="1" r="AZ96"/>
  <c i="4" r="F34"/>
  <c i="1" r="BA97"/>
  <c r="BA94"/>
  <c r="W30"/>
  <c i="4" r="J30"/>
  <c i="1" r="AG97"/>
  <c i="5" r="F33"/>
  <c i="1" r="AZ98"/>
  <c i="2" l="1" r="P132"/>
  <c i="1" r="AU95"/>
  <c i="2" r="R132"/>
  <c r="BK132"/>
  <c r="J132"/>
  <c r="J96"/>
  <c i="3" r="BK121"/>
  <c r="J121"/>
  <c r="J96"/>
  <c i="1" r="AN97"/>
  <c i="4" r="J39"/>
  <c i="1" r="AU94"/>
  <c r="AZ94"/>
  <c r="W29"/>
  <c r="AW94"/>
  <c r="AK30"/>
  <c i="5" r="J30"/>
  <c i="1" r="AG98"/>
  <c r="AX94"/>
  <c r="AY94"/>
  <c i="5" l="1" r="J39"/>
  <c i="1" r="AN98"/>
  <c i="3" r="J30"/>
  <c i="1" r="AG96"/>
  <c r="AN96"/>
  <c i="2" r="J30"/>
  <c i="1" r="AG95"/>
  <c r="AV94"/>
  <c r="AK29"/>
  <c i="2" l="1" r="J39"/>
  <c i="3" r="J39"/>
  <c i="1" r="AN95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<sst xmlns="http://schemas.openxmlformats.org/spreadsheetml/2006/main">
  <si>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</si>
  <si>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</si>
  <si>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</si>
  <si>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</si>
  <si>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</si>
  <si>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{bf28c550-d21a-417c-91ce-bc23255a16b3}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</si>
  <si>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</si>
  <si>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</si>
  <si>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</si>
  <si>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</si>
  <si>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</si>
  <si>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</si>
  <si>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</si>
  <si>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</si>
  <si>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20221903002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</si>
  <si>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</si>
  <si>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</si>
  <si>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Stavební úpravy bytových domů - ul. Štefánikova č. p. 290    v Bohumíně</t>
  </si>
  <si>
    <t>KSO:</t>
  </si>
  <si>
    <t>CC-CZ:</t>
  </si>
  <si>
    <t>Místo:</t>
  </si>
  <si>
    <t>Bohumín</t>
  </si>
  <si>
    <t>Datum:</t>
  </si>
  <si>
    <t>17. 3. 2022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</si>
  <si>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</si>
  <si>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</si>
  <si>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</si>
  <si>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</si>
  <si>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</si>
  <si>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</si>
  <si>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</si>
  <si>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</si>
  <si>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</si>
  <si>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</si>
  <si>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</si>
  <si>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</si>
  <si>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</si>
  <si>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</si>
  <si>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</si>
  <si>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</si>
  <si>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</si>
  <si>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</si>
  <si>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</si>
  <si>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</si>
  <si>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</si>
  <si>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</si>
  <si>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</si>
  <si>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</si>
  <si>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</si>
  <si>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</si>
  <si>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</si>
  <si>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</si>
  <si>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</si>
  <si>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</si>
  <si>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</si>
  <si>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</si>
  <si>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</si>
  <si>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</si>
  <si>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</si>
  <si>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</si>
  <si>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</si>
  <si>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</si>
  <si>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</si>
  <si>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</si>
  <si>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</si>
  <si>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</si>
  <si>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</si>
  <si>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</si>
  <si>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</si>
  <si>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</si>
  <si>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</si>
  <si>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</si>
  <si>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</si>
  <si>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</si>
  <si>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</si>
  <si>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</si>
  <si>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</si>
  <si>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</si>
  <si>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</si>
  <si>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</si>
  <si>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</si>
  <si>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001.1</t>
  </si>
  <si>
    <t>Stavební úpravy Štefánikova 290 - opravy</t>
  </si>
  <si>
    <t>STA</t>
  </si>
  <si>
    <t>1</t>
  </si>
  <si>
    <t>{a93d72ff-c347-4472-a755-ae3150f8f7a1}</t>
  </si>
  <si>
    <t>2</t>
  </si>
  <si>
    <t>001.2</t>
  </si>
  <si>
    <t xml:space="preserve">Stavební úpravy Štefánikova 290 - investice </t>
  </si>
  <si>
    <t>{5b616f91-47a6-4e9a-87cd-8980058d170e}</t>
  </si>
  <si>
    <t>002</t>
  </si>
  <si>
    <t>Ostatní a vedlejší náklady - opravy</t>
  </si>
  <si>
    <t>{9ccd0c8f-5454-42a0-9fa1-468f20506955}</t>
  </si>
  <si>
    <t>801 34</t>
  </si>
  <si>
    <t>003</t>
  </si>
  <si>
    <t xml:space="preserve">Hromosvod - opravy </t>
  </si>
  <si>
    <t>{282d8e64-72db-42f5-bd2d-893a5431f75d}</t>
  </si>
  <si>
    <t>KRYCÍ LIST SOUPISU PRACÍ</t>
  </si>
  <si>
    <t>Objekt:</t>
  </si>
  <si>
    <t>001.1 - Stavební úpravy Štefánikova 290 - opravy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</si>
  <si>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</si>
  <si>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</si>
  <si>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</si>
  <si>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</si>
  <si>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</si>
  <si>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</si>
  <si>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</si>
  <si>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</si>
  <si>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</si>
  <si>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povrchu, podlahy, osazení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</si>
  <si>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</si>
  <si>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</si>
  <si>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</si>
  <si>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</si>
  <si>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</si>
  <si>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</si>
  <si>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</si>
  <si>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</si>
  <si>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</si>
  <si>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</si>
  <si>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</si>
  <si>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</si>
  <si>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</si>
  <si>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</si>
  <si>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</si>
  <si>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</si>
  <si>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</si>
  <si>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</si>
  <si>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</si>
  <si>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</si>
  <si>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</si>
  <si>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</si>
  <si>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</si>
  <si>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</si>
  <si>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</si>
  <si>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</si>
  <si>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</si>
  <si>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</si>
  <si>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</si>
  <si>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</si>
  <si>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</si>
  <si>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</si>
  <si>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2022 01</t>
  </si>
  <si>
    <t>4</t>
  </si>
  <si>
    <t>1597716840</t>
  </si>
  <si>
    <t>VV</t>
  </si>
  <si>
    <t>"viz. výkresy bouracích prací - pro zateplení soklu"16,2*1</t>
  </si>
  <si>
    <t>"pro zvednutí chodníku k hlavnímu vstupu"50</t>
  </si>
  <si>
    <t>Součet</t>
  </si>
  <si>
    <t>113107112</t>
  </si>
  <si>
    <t>Odstranění podkladu z kameniva těženého tl přes 100 do 200 mm ručně</t>
  </si>
  <si>
    <t>-427618880</t>
  </si>
  <si>
    <t>"viz. výkresy bouracích prací - pro zateplení soklu"16,2*1*2</t>
  </si>
  <si>
    <t>"pro zvednutí chodníku k hlavnímu vstupu"50*2</t>
  </si>
  <si>
    <t>3</t>
  </si>
  <si>
    <t>122211101</t>
  </si>
  <si>
    <t>Odkopávky a prokopávky v hornině třídy těžitelnosti I, skupiny 3 ručně</t>
  </si>
  <si>
    <t>m3</t>
  </si>
  <si>
    <t>1655899239</t>
  </si>
  <si>
    <t>"viz. výkresy bouracích prací - pro nový okapový chodník" 16,2*0,7*0,6</t>
  </si>
  <si>
    <t>162211201</t>
  </si>
  <si>
    <t>Vodorovné přemístění do 10 m nošením výkopku z horniny třídy těžitelnosti I skupiny 1 až 3</t>
  </si>
  <si>
    <t>868071881</t>
  </si>
  <si>
    <t>"odmnošení do kontejneru"6,804</t>
  </si>
  <si>
    <t>5</t>
  </si>
  <si>
    <t>162211209</t>
  </si>
  <si>
    <t>Příplatek k vodorovnému přemístění nošením za každých dalších 10 m nošení výkopku z horniny třídy těžitelnosti I skupiny 1 až 3</t>
  </si>
  <si>
    <t>-1421026498</t>
  </si>
  <si>
    <t>"odnošení do kontejneru do 80m "6,804*7</t>
  </si>
  <si>
    <t>6</t>
  </si>
  <si>
    <t>162751117</t>
  </si>
  <si>
    <t>Vodorovné přemístění přes 9 000 do 10000 m výkopku/sypaniny z horniny třídy těžitelnosti I skupiny 1 až 3</t>
  </si>
  <si>
    <t>-1677630</t>
  </si>
  <si>
    <t>"odvoz na skládku"6,804</t>
  </si>
  <si>
    <t>7</t>
  </si>
  <si>
    <t>162751119</t>
  </si>
  <si>
    <t>Příplatek k vodorovnému přemístění výkopku/sypaniny z horniny třídy těžitelnosti I skupiny 1 až 3 ZKD 1000 m přes 10000 m</t>
  </si>
  <si>
    <t>-1332713068</t>
  </si>
  <si>
    <t>"do 20km"6,804*10</t>
  </si>
  <si>
    <t>8</t>
  </si>
  <si>
    <t>171201221</t>
  </si>
  <si>
    <t>Poplatek za uložení na skládce (skládkovné) zeminy a kamení kód odpadu 17 05 04</t>
  </si>
  <si>
    <t>t</t>
  </si>
  <si>
    <t>-1925463746</t>
  </si>
  <si>
    <t>6,804*1,8</t>
  </si>
  <si>
    <t>9</t>
  </si>
  <si>
    <t>171251201</t>
  </si>
  <si>
    <t>Uložení sypaniny na skládky nebo meziskládky</t>
  </si>
  <si>
    <t>-1747587880</t>
  </si>
  <si>
    <t>10</t>
  </si>
  <si>
    <t>R-1010090</t>
  </si>
  <si>
    <t>Terénní úpravy vč. osetí trávou</t>
  </si>
  <si>
    <t>1838392536</t>
  </si>
  <si>
    <t>Svislé a kompletní konstrukce</t>
  </si>
  <si>
    <t>124</t>
  </si>
  <si>
    <t>339921132</t>
  </si>
  <si>
    <t>Osazování betonových palisád do betonového základu v řadě výšky prvku přes 0,5 do 1 m</t>
  </si>
  <si>
    <t>m</t>
  </si>
  <si>
    <t>113034673</t>
  </si>
  <si>
    <t>"viz. v.č. D.1.1.c(05"6</t>
  </si>
  <si>
    <t>125</t>
  </si>
  <si>
    <t>M</t>
  </si>
  <si>
    <t>R-228424</t>
  </si>
  <si>
    <t xml:space="preserve">palisáda betonová tyčová hranatá 120/180/800 mm </t>
  </si>
  <si>
    <t>kus</t>
  </si>
  <si>
    <t>-516130099</t>
  </si>
  <si>
    <t>6,12423447069116*5,715 'Přepočtené koeficientem množství</t>
  </si>
  <si>
    <t>Komunikace pozemní</t>
  </si>
  <si>
    <t>12</t>
  </si>
  <si>
    <t>564801011</t>
  </si>
  <si>
    <t>Podklad ze štěrkodrtě ŠD plochy do 100 m2 tl 30 mm</t>
  </si>
  <si>
    <t>499583162</t>
  </si>
  <si>
    <t>"viz. pudorys 1. NP - okapový chodník"16,2*0,5"</t>
  </si>
  <si>
    <t>"zpetnéí provedení zámkové dlažby"66,2</t>
  </si>
  <si>
    <t>"schodiště"1</t>
  </si>
  <si>
    <t>13</t>
  </si>
  <si>
    <t>564851011</t>
  </si>
  <si>
    <t>Podklad ze štěrkodrtě ŠD plochy do 100 m2 tl 150 mm</t>
  </si>
  <si>
    <t>-974362383</t>
  </si>
  <si>
    <t>14</t>
  </si>
  <si>
    <t>564861011</t>
  </si>
  <si>
    <t>Podklad ze štěrkodrtě ŠD plochy do 100 m2 tl 200 mm</t>
  </si>
  <si>
    <t>-1784475467</t>
  </si>
  <si>
    <t>"schodište"1</t>
  </si>
  <si>
    <t>596211110</t>
  </si>
  <si>
    <t>Kladení zámkové dlažby komunikací pro pěší ručně tl 60 mm skupiny A pl do 50 m2</t>
  </si>
  <si>
    <t>1007925417</t>
  </si>
  <si>
    <t>"zpetné položení zámkové dlažby"66,2</t>
  </si>
  <si>
    <t>"schodiště "0,8</t>
  </si>
  <si>
    <t>16</t>
  </si>
  <si>
    <t>R-95600</t>
  </si>
  <si>
    <t>Zámková dlažba tl. 60 mm přírodní I</t>
  </si>
  <si>
    <t>695439056</t>
  </si>
  <si>
    <t>"doplnění za poškozenou dlažbu-předpoklad10%"10</t>
  </si>
  <si>
    <t>126</t>
  </si>
  <si>
    <t>R-95601</t>
  </si>
  <si>
    <t xml:space="preserve">Zámková dlažba tl. 60 mm přírodní 200/100 mm </t>
  </si>
  <si>
    <t>1702173692</t>
  </si>
  <si>
    <t>"schodište "1</t>
  </si>
  <si>
    <t>17</t>
  </si>
  <si>
    <t>596811220</t>
  </si>
  <si>
    <t>Kladení betonové dlažby komunikací pro pěší do lože z kameniva velikosti přes 0,09 do 0,25 m2 pl do 50 m2</t>
  </si>
  <si>
    <t>1628730904</t>
  </si>
  <si>
    <t>"viz. pudorys 1. NP - okapový chodník"16,2*0,5</t>
  </si>
  <si>
    <t>18</t>
  </si>
  <si>
    <t>59245601</t>
  </si>
  <si>
    <t>dlažba desková betonová 500x500x50mm přírodní</t>
  </si>
  <si>
    <t>-2055864736</t>
  </si>
  <si>
    <t>8,1*1,05 'Přepočtené koeficientem množství</t>
  </si>
  <si>
    <t>19</t>
  </si>
  <si>
    <t>R-5640090</t>
  </si>
  <si>
    <t xml:space="preserve">Očištění stávající zámkové dlažby vč. odvozu na meziskládku a dovozu z meziskládky </t>
  </si>
  <si>
    <t>659430402</t>
  </si>
  <si>
    <t>Úpravy povrchu, podlahy, osazení</t>
  </si>
  <si>
    <t>127</t>
  </si>
  <si>
    <t>612131101</t>
  </si>
  <si>
    <t>Cementový postřik vnitřních stěn nanášený celoplošně ručně</t>
  </si>
  <si>
    <t>952274167</t>
  </si>
  <si>
    <t>"po výmene dverí"(1,5+2,2*2)*0,4</t>
  </si>
  <si>
    <t>128</t>
  </si>
  <si>
    <t>612142001</t>
  </si>
  <si>
    <t>Potažení vnitřních stěn sklovláknitým pletivem vtlačeným do tenkovrstvé hmoty</t>
  </si>
  <si>
    <t>2066309637</t>
  </si>
  <si>
    <t>129</t>
  </si>
  <si>
    <t>612321141</t>
  </si>
  <si>
    <t>Vápenocementová omítka štuková dvouvrstvá vnitřních stěn nanášená ručně</t>
  </si>
  <si>
    <t>-123812172</t>
  </si>
  <si>
    <t>612421431</t>
  </si>
  <si>
    <t xml:space="preserve">Oprava vnitřních omítek - 300 mm na každou stranu od hrany ostění, vč. dodávky materiálu, vč. výmalby </t>
  </si>
  <si>
    <t>vlastní</t>
  </si>
  <si>
    <t>-1806028982</t>
  </si>
  <si>
    <t>"po výměněn dveří"1,5+2,2*2</t>
  </si>
  <si>
    <t>22</t>
  </si>
  <si>
    <t>621135001</t>
  </si>
  <si>
    <t>Vyrovnání podkladu vnějších podhledů maltou vápenocementovou tl do 10 mm</t>
  </si>
  <si>
    <t>1357409373</t>
  </si>
  <si>
    <t>"oprava rímsy z 50%"16,2*0,7*0,5*2</t>
  </si>
  <si>
    <t>23</t>
  </si>
  <si>
    <t>621135091</t>
  </si>
  <si>
    <t>Příplatek k vyrovnání vnějších podhledů maltou vápenocementovou za každých dalších 5 mm tl</t>
  </si>
  <si>
    <t>-1955258184</t>
  </si>
  <si>
    <t>"oprava rímsy - vyrovnání do 50 mm"16,2*0,7*0,5*2*8</t>
  </si>
  <si>
    <t>24</t>
  </si>
  <si>
    <t>621335202</t>
  </si>
  <si>
    <t>Oprava cementové škrábané omítky vnějších podhledů v rozsahu přes 10 do 30 %</t>
  </si>
  <si>
    <t>378880943</t>
  </si>
  <si>
    <t>"oprava rímsy z 30%"16,2*0,7*2</t>
  </si>
  <si>
    <t>25</t>
  </si>
  <si>
    <t>622135001</t>
  </si>
  <si>
    <t>Vyrovnání podkladu vnějších stěn maltou vápenocementovou tl do 10 mm</t>
  </si>
  <si>
    <t>-292016223</t>
  </si>
  <si>
    <t>"vyrovnání fasády z50%"</t>
  </si>
  <si>
    <t>"fasáda celní"16,2*12,8*0,5</t>
  </si>
  <si>
    <t>"odpocet otvry"-(2,1*1,5*8+1,5*1,5+1,35*2,1*6+1,35*1,5)*0,5</t>
  </si>
  <si>
    <t>"ostení, nadpraží, parapety"(2,1*2+1,5*2)*0,3*8*0,5</t>
  </si>
  <si>
    <t>(1,5*4)*0,3*0,5</t>
  </si>
  <si>
    <t>(1,35*2+2,1*2)*6*0,3*0,5</t>
  </si>
  <si>
    <t>(1,35*2+1,5*2)*0,3*0,5</t>
  </si>
  <si>
    <t>Mezisoučet</t>
  </si>
  <si>
    <t>"fasáda zadní"16,2*12,8*0,5</t>
  </si>
  <si>
    <t>"odpocty otvoru "-(1,35*1,35*8+1,5*1,5*3+0,6*1,5*16)*0,5</t>
  </si>
  <si>
    <t>"ostení, nadpraží, parapety"(1,35*4)*8*0,3*0,5</t>
  </si>
  <si>
    <t>(1,5*4)*3*0,3*0,5</t>
  </si>
  <si>
    <t>(0,6*2+1,5*2)*16*0,3*0,5</t>
  </si>
  <si>
    <t>(1,45+1,5*2)*0,3*0,5</t>
  </si>
  <si>
    <t>"sokl nad terénem " (16,2*2)*1,35*0,5</t>
  </si>
  <si>
    <t>"odpocty otvoru"-(0,9*0,6*7)*0,5</t>
  </si>
  <si>
    <t>"ostení, nadpraží, parapety"(0,9*2+0,6*2)*7*0,3*0,5</t>
  </si>
  <si>
    <t>"sokl pod terénem"(16,2*2)*0,6*0,5</t>
  </si>
  <si>
    <t>26</t>
  </si>
  <si>
    <t>622135091</t>
  </si>
  <si>
    <t>Příplatek k vyrovnání vnějších stěn maltou vápenocementovou za každých dalších 5 mm tl</t>
  </si>
  <si>
    <t>-1002893536</t>
  </si>
  <si>
    <t>"do 50 mm"235,635*8</t>
  </si>
  <si>
    <t>130</t>
  </si>
  <si>
    <t>622143003</t>
  </si>
  <si>
    <t>Montáž omítkových plastových nebo pozinkovaných rohových profilů s tkaninou</t>
  </si>
  <si>
    <t>-223695207</t>
  </si>
  <si>
    <t>"po výmene dverí"(1,5+2,2*2)</t>
  </si>
  <si>
    <t>131</t>
  </si>
  <si>
    <t>55343021</t>
  </si>
  <si>
    <t>profil rohový Pz s kulatou hlavou pro vnitřní omítky tl 12mm</t>
  </si>
  <si>
    <t>1301573986</t>
  </si>
  <si>
    <t>5,9*1,05 'Přepočtené koeficientem množství</t>
  </si>
  <si>
    <t>27</t>
  </si>
  <si>
    <t>622335202</t>
  </si>
  <si>
    <t>Oprava cementové škrábané omítky vnějších stěn v rozsahu přes 10 do 30 %</t>
  </si>
  <si>
    <t>-561896958</t>
  </si>
  <si>
    <t>"oprava st. omítky"</t>
  </si>
  <si>
    <t>"fasáda celní"16,2*12,8</t>
  </si>
  <si>
    <t>"odpocet otvry"-(2,1*1,5*8+1,5*1,5+1,35*2,1*6+1,35*1,5)</t>
  </si>
  <si>
    <t>"ostení, nadpraží, parapety"(2,1*2+1,5*2)*0,3*8</t>
  </si>
  <si>
    <t>(1,5*4)*0,3</t>
  </si>
  <si>
    <t>(1,35*2+2,1*2)*6*0,3</t>
  </si>
  <si>
    <t>(1,35*2+1,5*2)*0,3</t>
  </si>
  <si>
    <t>"fasáda zadní"16,2*12,8</t>
  </si>
  <si>
    <t>"odpocty otvoru "-(1,35*1,35*8+1,5*1,5*3+0,6*1,5*16)</t>
  </si>
  <si>
    <t>"ostení, nadpraží, parapety"(1,35*4)*8*0,3</t>
  </si>
  <si>
    <t>(1,5*4)*3*0,3</t>
  </si>
  <si>
    <t>(0,6*2+1,5*2)*16*0,3</t>
  </si>
  <si>
    <t>(1,45+1,5*2)*0,3</t>
  </si>
  <si>
    <t>"sokl nad terénem " (16,2*2)*1,35</t>
  </si>
  <si>
    <t>"odpocty otvoru"-(0,9*0,6*7)</t>
  </si>
  <si>
    <t>"ostení, nadpraží, parapety"(0,9*2+0,6*2)*7*0,3</t>
  </si>
  <si>
    <t>"sokl pod terénem"(16,2*2)*0,6</t>
  </si>
  <si>
    <t>28</t>
  </si>
  <si>
    <t>R-6226350</t>
  </si>
  <si>
    <t>Oprava spárování komínového zdiva MC v rozsahu 100%</t>
  </si>
  <si>
    <t>-2133887848</t>
  </si>
  <si>
    <t xml:space="preserve">"ocištení komínového zdiva"3,6*3*2,7+4,8*2,7 </t>
  </si>
  <si>
    <t>29</t>
  </si>
  <si>
    <t>R-6324090</t>
  </si>
  <si>
    <t xml:space="preserve">Oprava komínové hlavy </t>
  </si>
  <si>
    <t>-2138782095</t>
  </si>
  <si>
    <t>P</t>
  </si>
  <si>
    <t>Poznámka k položce:_x000d_
vč. dodávky materiálu</t>
  </si>
  <si>
    <t>30</t>
  </si>
  <si>
    <t>R-6324513</t>
  </si>
  <si>
    <t>Vyspravení a doplnění podlahy v místě měněných a bouraných dveří</t>
  </si>
  <si>
    <t>-1643542291</t>
  </si>
  <si>
    <t xml:space="preserve">Poznámka k položce:_x000d_
bude provedena celá skladba podlahy vč. nášlapné vrstvy, vč. dodávky materiálu </t>
  </si>
  <si>
    <t>"po výmene dverí"1,5</t>
  </si>
  <si>
    <t>Ostatní konstrukce a práce-bourání</t>
  </si>
  <si>
    <t>31</t>
  </si>
  <si>
    <t>938902121</t>
  </si>
  <si>
    <t>Čištění ploch dřevěných konstrukcí ocelovými kartáči</t>
  </si>
  <si>
    <t>-695725489</t>
  </si>
  <si>
    <t>"stávající krov"277,56</t>
  </si>
  <si>
    <t>"bednení"16,2*13,5*2</t>
  </si>
  <si>
    <t>32</t>
  </si>
  <si>
    <t>941321112</t>
  </si>
  <si>
    <t>Montáž lešení řadového modulového těžkého zatížení do 300 kg/m2 š přes 0,9 do 1,2 m v přes 10 do 25 m</t>
  </si>
  <si>
    <t>1908317018</t>
  </si>
  <si>
    <t>" k fasíáde a pro montáž strechy"16,2*17*2</t>
  </si>
  <si>
    <t>33</t>
  </si>
  <si>
    <t>941321211</t>
  </si>
  <si>
    <t>Příplatek k lešení řadovému modulovému těžkému š 1,2 m v přes 10 do 25 m za první a ZKD den použití</t>
  </si>
  <si>
    <t>-883674054</t>
  </si>
  <si>
    <t>"nájem na 90 dní"550,8*90</t>
  </si>
  <si>
    <t>34</t>
  </si>
  <si>
    <t>941321812</t>
  </si>
  <si>
    <t>Demontáž lešení řadového modulového těžkého zatížení do 300 kg/m2 š přes 0,9 do 1,2 m v přes 10 do 25 m</t>
  </si>
  <si>
    <t>-303338249</t>
  </si>
  <si>
    <t>35</t>
  </si>
  <si>
    <t>944511111</t>
  </si>
  <si>
    <t>Montáž ochranné sítě z textilie z umělých vláken</t>
  </si>
  <si>
    <t>416427263</t>
  </si>
  <si>
    <t>36</t>
  </si>
  <si>
    <t>944511211</t>
  </si>
  <si>
    <t>Příplatek k ochranné síti za první a ZKD den použití</t>
  </si>
  <si>
    <t>769901066</t>
  </si>
  <si>
    <t>37</t>
  </si>
  <si>
    <t>944511811</t>
  </si>
  <si>
    <t>Demontáž ochranné sítě z textilie z umělých vláken</t>
  </si>
  <si>
    <t>-2135568561</t>
  </si>
  <si>
    <t>38</t>
  </si>
  <si>
    <t>944711112</t>
  </si>
  <si>
    <t>Montáž záchytné stříšky š přes 1,5 do 2 m</t>
  </si>
  <si>
    <t>-348617741</t>
  </si>
  <si>
    <t>"přední a zadní vstup"6</t>
  </si>
  <si>
    <t>39</t>
  </si>
  <si>
    <t>944711212</t>
  </si>
  <si>
    <t>Příplatek k záchytné stříšce š do 2 m za první a ZKD den použití</t>
  </si>
  <si>
    <t>-349184783</t>
  </si>
  <si>
    <t>"nájem na 90 dní"6*90</t>
  </si>
  <si>
    <t>40</t>
  </si>
  <si>
    <t>944711812</t>
  </si>
  <si>
    <t>Demontáž záchytné stříšky š přes 1,5 do 2 m</t>
  </si>
  <si>
    <t>1052878769</t>
  </si>
  <si>
    <t>41</t>
  </si>
  <si>
    <t>962052210</t>
  </si>
  <si>
    <t>Bourání zdiva nadzákladového ze ŽB do 1 m3</t>
  </si>
  <si>
    <t>-933143687</t>
  </si>
  <si>
    <t>"viz. výkresy bouracíích prací - zadní vstup a prední vstup"1,7</t>
  </si>
  <si>
    <t>42</t>
  </si>
  <si>
    <t>963042819</t>
  </si>
  <si>
    <t>Bourání schodišťových stupňů betonových zhotovených na místě</t>
  </si>
  <si>
    <t>-353115061</t>
  </si>
  <si>
    <t>"viz. výkresy bouracích prací"2,5</t>
  </si>
  <si>
    <t>43</t>
  </si>
  <si>
    <t>968072456</t>
  </si>
  <si>
    <t>Vybourání kovových dveřních zárubní pl přes 2 m2</t>
  </si>
  <si>
    <t>-1504446269</t>
  </si>
  <si>
    <t>"stávající dvere do dvora"1,6*2</t>
  </si>
  <si>
    <t>132</t>
  </si>
  <si>
    <t>978013191</t>
  </si>
  <si>
    <t>Otlučení (osekání) vnitřní vápenné nebo vápenocementové omítky stěn v rozsahu přes 50 do 100 %</t>
  </si>
  <si>
    <t>-567532148</t>
  </si>
  <si>
    <t>44</t>
  </si>
  <si>
    <t>978023471</t>
  </si>
  <si>
    <t>Vyškrabání spár zdiva cihelného komínového</t>
  </si>
  <si>
    <t>483145762</t>
  </si>
  <si>
    <t>45</t>
  </si>
  <si>
    <t>978036341</t>
  </si>
  <si>
    <t>Otlučení (osekání) vnějších omítek z umělého kamene v rozsahu přes 20 do 30 %</t>
  </si>
  <si>
    <t>-1736114484</t>
  </si>
  <si>
    <t>46</t>
  </si>
  <si>
    <t>985131111</t>
  </si>
  <si>
    <t>Očištění ploch stěn, rubu kleneb a podlah tlakovou vodou</t>
  </si>
  <si>
    <t>1022172644</t>
  </si>
  <si>
    <t>47</t>
  </si>
  <si>
    <t>985131311</t>
  </si>
  <si>
    <t>Ruční dočištění ploch stěn, rubu kleneb a podlah ocelových kartáči</t>
  </si>
  <si>
    <t>-2096019425</t>
  </si>
  <si>
    <t>48</t>
  </si>
  <si>
    <t>985132111</t>
  </si>
  <si>
    <t>Očištění ploch líce kleneb a podhledů tlakovou vodou</t>
  </si>
  <si>
    <t>-1261998460</t>
  </si>
  <si>
    <t>"podhled"16,2*2*0,7</t>
  </si>
  <si>
    <t>49</t>
  </si>
  <si>
    <t>R-9412000</t>
  </si>
  <si>
    <t>Lešení pro opravu komínů a zateplení štítů - montáž, pronájem, demontáž, zajištění střešní krytiny proti poškození, statický výpočet, výška do 3m</t>
  </si>
  <si>
    <t>-1602346420</t>
  </si>
  <si>
    <t>Poznámka k položce:_x000d_
před stavbou lešení na střeše bude zpracována výrobní dokumentace vč. statického výpočtu_x000d_
_x000d_
střešní krytina bude zajištěna proti poškození např. OSB deskou, toto zajištění bude součástí ceny lešení</t>
  </si>
  <si>
    <t>"pro opravu komínu"4</t>
  </si>
  <si>
    <t>50</t>
  </si>
  <si>
    <t>R-9520028</t>
  </si>
  <si>
    <t xml:space="preserve">Odborné očištění umělěckého díla v nadpraží nad vstupními dveřmi </t>
  </si>
  <si>
    <t>602234689</t>
  </si>
  <si>
    <t>"viz. výkresy bouracích prací"1</t>
  </si>
  <si>
    <t>51</t>
  </si>
  <si>
    <t>R-9520020</t>
  </si>
  <si>
    <t>Dezinfekce a vyčištění půdního prostoru</t>
  </si>
  <si>
    <t>1142146238</t>
  </si>
  <si>
    <t xml:space="preserve">Poznámka k položce:_x000d_
vyčištění od ptačího trusu vč. provedení a dodávky desinfekce </t>
  </si>
  <si>
    <t>"viz. výkresy krovu"152</t>
  </si>
  <si>
    <t>997</t>
  </si>
  <si>
    <t>Přesun sutě</t>
  </si>
  <si>
    <t>52</t>
  </si>
  <si>
    <t>997013215</t>
  </si>
  <si>
    <t>Vnitrostaveništní doprava suti a vybouraných hmot pro budovy v přes 15 do 18 m ručně</t>
  </si>
  <si>
    <t>-196092023</t>
  </si>
  <si>
    <t>53</t>
  </si>
  <si>
    <t>997013501</t>
  </si>
  <si>
    <t>Odvoz suti a vybouraných hmot na skládku nebo meziskládku do 1 km se složením</t>
  </si>
  <si>
    <t>1814086156</t>
  </si>
  <si>
    <t>54</t>
  </si>
  <si>
    <t>997013509</t>
  </si>
  <si>
    <t>Příplatek k odvozu suti a vybouraných hmot na skládku ZKD 1 km přes 1 km</t>
  </si>
  <si>
    <t>1088066231</t>
  </si>
  <si>
    <t>77,619*19 'Přepočtené koeficientem množství</t>
  </si>
  <si>
    <t>55</t>
  </si>
  <si>
    <t>997013601</t>
  </si>
  <si>
    <t>Poplatek za uložení na skládce (skládkovné) stavebního odpadu betonového kód odpadu 17 01 01</t>
  </si>
  <si>
    <t>1867056306</t>
  </si>
  <si>
    <t>56</t>
  </si>
  <si>
    <t>997013631</t>
  </si>
  <si>
    <t>Poplatek za uložení na skládce (skládkovné) stavebního odpadu směsného kód odpadu 17 09 04</t>
  </si>
  <si>
    <t>1327313001</t>
  </si>
  <si>
    <t>57</t>
  </si>
  <si>
    <t>997013655</t>
  </si>
  <si>
    <t>-1655968042</t>
  </si>
  <si>
    <t>58</t>
  </si>
  <si>
    <t>997013811</t>
  </si>
  <si>
    <t>Poplatek za uložení na skládce (skládkovné) stavebního odpadu dřevěného kód odpadu 17 02 01</t>
  </si>
  <si>
    <t>100251466</t>
  </si>
  <si>
    <t>59</t>
  </si>
  <si>
    <t>997013814</t>
  </si>
  <si>
    <t>Poplatek za uložení na skládce (skládkovné) stavebního odpadu izolací kód odpadu 17 06 04</t>
  </si>
  <si>
    <t>-1745014845</t>
  </si>
  <si>
    <t>998</t>
  </si>
  <si>
    <t>Přesun hmot</t>
  </si>
  <si>
    <t>60</t>
  </si>
  <si>
    <t>998018003</t>
  </si>
  <si>
    <t>Přesun hmot ruční pro budovy v přes 12 do 24 m</t>
  </si>
  <si>
    <t>-392646969</t>
  </si>
  <si>
    <t>61</t>
  </si>
  <si>
    <t>998018011</t>
  </si>
  <si>
    <t>Příplatek k ručnímu přesunu hmot pro budovy za zvětšený přesun ZKD 100 m</t>
  </si>
  <si>
    <t>-566845791</t>
  </si>
  <si>
    <t>62</t>
  </si>
  <si>
    <t>R-9980090</t>
  </si>
  <si>
    <t xml:space="preserve">Příplatek za manipulaci s mateiálem - použití jeřábu pro přesun materiálu a lešení do dvorní části </t>
  </si>
  <si>
    <t>soubor</t>
  </si>
  <si>
    <t>-1155451989</t>
  </si>
  <si>
    <t>PSV</t>
  </si>
  <si>
    <t>Práce a dodávky PSV</t>
  </si>
  <si>
    <t>711</t>
  </si>
  <si>
    <t>Izolace proti vodě, vlhkosti a plynům</t>
  </si>
  <si>
    <t>63</t>
  </si>
  <si>
    <t>711112001</t>
  </si>
  <si>
    <t>Provedení izolace proti zemní vlhkosti svislé za studena nátěrem penetračním</t>
  </si>
  <si>
    <t>2106571365</t>
  </si>
  <si>
    <t>64</t>
  </si>
  <si>
    <t>11163150</t>
  </si>
  <si>
    <t>lak penetrační asfaltový</t>
  </si>
  <si>
    <t>-956694427</t>
  </si>
  <si>
    <t>388,235294117647*0,00034 'Přepočtené koeficientem množství</t>
  </si>
  <si>
    <t>65</t>
  </si>
  <si>
    <t>711142559</t>
  </si>
  <si>
    <t>Provedení izolace proti zemní vlhkosti pásy přitavením svislé NAIP</t>
  </si>
  <si>
    <t>1954339878</t>
  </si>
  <si>
    <t>"sokl "(16,2*2)*1,2</t>
  </si>
  <si>
    <t>66</t>
  </si>
  <si>
    <t>62832134</t>
  </si>
  <si>
    <t>pás asfaltový natavitelný oxidovaný tl 4,0mm typu V60 S40 s vložkou ze skleněné rohože, s jemnozrnným minerálním posypem</t>
  </si>
  <si>
    <t>1340709369</t>
  </si>
  <si>
    <t>38,88*1,221 'Přepočtené koeficientem množství</t>
  </si>
  <si>
    <t>67</t>
  </si>
  <si>
    <t>711161215</t>
  </si>
  <si>
    <t>Izolace proti zemní vlhkosti nopovou fólií svislá, nopek v 20,0 mm, tl do 1,0 mm</t>
  </si>
  <si>
    <t>-1089672086</t>
  </si>
  <si>
    <t>"kolem objektu"35*1,5</t>
  </si>
  <si>
    <t>68</t>
  </si>
  <si>
    <t>711161384</t>
  </si>
  <si>
    <t>Izolace proti zemní vlhkosti nopovou fólií ukončení provětrávací lištou</t>
  </si>
  <si>
    <t>-1443623939</t>
  </si>
  <si>
    <t>"viz. K13"35</t>
  </si>
  <si>
    <t>69</t>
  </si>
  <si>
    <t>711493111</t>
  </si>
  <si>
    <t>Izolace proti podpovrchové a tlakové vodě vodorovná těsnicí hmotou dvousložkovou na bázi cementu</t>
  </si>
  <si>
    <t>1477674306</t>
  </si>
  <si>
    <t>"fr. okna"1,35*6*0,7</t>
  </si>
  <si>
    <t>70</t>
  </si>
  <si>
    <t>998711203</t>
  </si>
  <si>
    <t>Přesun hmot procentní pro izolace proti vodě, vlhkosti a plynům v objektech v přes 12 do 60 m</t>
  </si>
  <si>
    <t>%</t>
  </si>
  <si>
    <t>1310759540</t>
  </si>
  <si>
    <t>71</t>
  </si>
  <si>
    <t>998711292</t>
  </si>
  <si>
    <t>Příplatek k přesunu hmot procentní 711 za zvětšený přesun do 100 m</t>
  </si>
  <si>
    <t>2090962783</t>
  </si>
  <si>
    <t>712</t>
  </si>
  <si>
    <t>Povlakové krytiny</t>
  </si>
  <si>
    <t>72</t>
  </si>
  <si>
    <t>712640861</t>
  </si>
  <si>
    <t>Odstranění povlakové krytiny střech přes 30° do 45° z pásů NAIP přitavených v plné ploše jednovrstvé</t>
  </si>
  <si>
    <t>1385190302</t>
  </si>
  <si>
    <t>"odstranení st. lepenky"16,2*13,5</t>
  </si>
  <si>
    <t>73</t>
  </si>
  <si>
    <t>998712203</t>
  </si>
  <si>
    <t>Přesun hmot procentní pro krytiny povlakové v objektech v přes 12 do 24 m</t>
  </si>
  <si>
    <t>1795525522</t>
  </si>
  <si>
    <t>74</t>
  </si>
  <si>
    <t>998712292</t>
  </si>
  <si>
    <t>Příplatek k přesunu hmot procentní 712 za zvětšený přesun do 100 m</t>
  </si>
  <si>
    <t>-1178634454</t>
  </si>
  <si>
    <t>75</t>
  </si>
  <si>
    <t>R-7120090</t>
  </si>
  <si>
    <t xml:space="preserve">D+M pojistné hydroizolace </t>
  </si>
  <si>
    <t>-1301654195</t>
  </si>
  <si>
    <t>"viz. výkres strechy"218,7</t>
  </si>
  <si>
    <t>762</t>
  </si>
  <si>
    <t>Konstrukce tesařské</t>
  </si>
  <si>
    <t>76</t>
  </si>
  <si>
    <t>762331822</t>
  </si>
  <si>
    <t>Demontáž vázaných kcí krovů k dalšímu použití z hranolů průřezové pl přes 120 do 224 cm2</t>
  </si>
  <si>
    <t>-1405576518</t>
  </si>
  <si>
    <t>Poznámka k položce:_x000d_
Demontáž poškozených části krovu, po odkrytí střešní krytiny bude provedena kontrola střešní konstrukce a bude rozhodnuto, které= prvky krovu budou vyměněny za nové - předpokládá se výměna do 30%.</t>
  </si>
  <si>
    <t>"predpoklad výmeny 30%"504*0,3</t>
  </si>
  <si>
    <t>77</t>
  </si>
  <si>
    <t>762345811</t>
  </si>
  <si>
    <t>DeMontáž bednění střech k dalšímu použití z prken tl do 32 mm</t>
  </si>
  <si>
    <t>1137002484</t>
  </si>
  <si>
    <t>Poznámka k položce:_x000d_
demontáž poškozených prvků bednění - po odkrytí střešní krytiny bude zhodnocen stav stávajícího bednění a bude rozhodnuto, které části budou vyměněny - předpoklad 30%.</t>
  </si>
  <si>
    <t>"predpoklad 30%"218,7*0,3</t>
  </si>
  <si>
    <t>78</t>
  </si>
  <si>
    <t>998762203</t>
  </si>
  <si>
    <t>Přesun hmot procentní pro kce tesařské v objektech v přes 12 do 24 m</t>
  </si>
  <si>
    <t>527722971</t>
  </si>
  <si>
    <t>79</t>
  </si>
  <si>
    <t>998762294</t>
  </si>
  <si>
    <t>Příplatek k přesunu hmot procentní 762 za zvětšený přesun do 1000 m</t>
  </si>
  <si>
    <t>-1989153920</t>
  </si>
  <si>
    <t>80</t>
  </si>
  <si>
    <t>R-7623090</t>
  </si>
  <si>
    <t xml:space="preserve">Doplnění hranolu za poškozený vč. dodávky hranolu a impregnace, vč. všech spojovacích a kotevních prvků </t>
  </si>
  <si>
    <t>-1138704324</t>
  </si>
  <si>
    <t>81</t>
  </si>
  <si>
    <t>R-7623490</t>
  </si>
  <si>
    <t xml:space="preserve">D+M laťování 40/60 mm vč. všech spojovacích a kotevních prvků </t>
  </si>
  <si>
    <t>-1129529829</t>
  </si>
  <si>
    <t>"viz. výkres strechy-"218,7</t>
  </si>
  <si>
    <t>82</t>
  </si>
  <si>
    <t>R-7623491</t>
  </si>
  <si>
    <t xml:space="preserve">D+M kontralaťování 40/60 mm vč. všech spojovacích a kotevních prvků </t>
  </si>
  <si>
    <t>-966250638</t>
  </si>
  <si>
    <t>83</t>
  </si>
  <si>
    <t>R-7623670</t>
  </si>
  <si>
    <t xml:space="preserve">Doplnění bednění za poškozené, desky tl. 25 mm, vč. dodávky desek, vč. impregnace, vč. spojovacích a kotevních prvků </t>
  </si>
  <si>
    <t>1889935422</t>
  </si>
  <si>
    <t>84</t>
  </si>
  <si>
    <t>R-7625090</t>
  </si>
  <si>
    <t xml:space="preserve">D+ M pochůzí lávky na půdě vč. kotevních a spojovacích prvků, vč. podkladního roštu </t>
  </si>
  <si>
    <t>-791061021</t>
  </si>
  <si>
    <t>"viz. výkres krovu"25</t>
  </si>
  <si>
    <t>764</t>
  </si>
  <si>
    <t>Konstrukce klempířské</t>
  </si>
  <si>
    <t>85</t>
  </si>
  <si>
    <t>764001821</t>
  </si>
  <si>
    <t>Demontáž krytiny ze svitků nebo tabulí do suti</t>
  </si>
  <si>
    <t>-1335638052</t>
  </si>
  <si>
    <t xml:space="preserve">Poznámka k položce:_x000d_
vč. oplechování </t>
  </si>
  <si>
    <t>"viz. výkresy bouracích prací"218,7</t>
  </si>
  <si>
    <t>86</t>
  </si>
  <si>
    <t>764002821</t>
  </si>
  <si>
    <t>Demontáž střešního výlezu do suti</t>
  </si>
  <si>
    <t>2088994625</t>
  </si>
  <si>
    <t>"viz. výkresy bouracích prací "4</t>
  </si>
  <si>
    <t>87</t>
  </si>
  <si>
    <t>764002851</t>
  </si>
  <si>
    <t>Demontáž oplechování parapetů do suti</t>
  </si>
  <si>
    <t>-2103304121</t>
  </si>
  <si>
    <t>"viz. výkresy bourtacích prací"59,5</t>
  </si>
  <si>
    <t>88</t>
  </si>
  <si>
    <t>764002871</t>
  </si>
  <si>
    <t xml:space="preserve">Demontáž oplochování  do suti</t>
  </si>
  <si>
    <t>-42123891</t>
  </si>
  <si>
    <t>"okapní plech"32,5</t>
  </si>
  <si>
    <t>"komínová telesa"26</t>
  </si>
  <si>
    <t>"Dilatace "60</t>
  </si>
  <si>
    <t>89</t>
  </si>
  <si>
    <t>764004801</t>
  </si>
  <si>
    <t>Demontáž podokapního žlabu do suti</t>
  </si>
  <si>
    <t>-553846192</t>
  </si>
  <si>
    <t>"viz. výkresy bouracích prací"32,5</t>
  </si>
  <si>
    <t>90</t>
  </si>
  <si>
    <t>764004861</t>
  </si>
  <si>
    <t>Demontáž svodu do suti</t>
  </si>
  <si>
    <t>923544403</t>
  </si>
  <si>
    <t>91</t>
  </si>
  <si>
    <t>764111643</t>
  </si>
  <si>
    <t>Krytina střechy rovné drážkováním ze svitků z Pz plechu s povrchovou úpravou do rš 670 mm sklonu přes 30 do 60°</t>
  </si>
  <si>
    <t>-1081849041</t>
  </si>
  <si>
    <t xml:space="preserve">Poznámka k položce:_x000d_
vč. všech systémových příslušenství a doplŃKů </t>
  </si>
  <si>
    <t>92</t>
  </si>
  <si>
    <t>764216606</t>
  </si>
  <si>
    <t xml:space="preserve">Oplechování rovných parapetů mechanicky kotvené z Pz s povrchovou úpravou rš do  500 mm</t>
  </si>
  <si>
    <t>-802988487</t>
  </si>
  <si>
    <t>"viz. K03"1,35*8</t>
  </si>
  <si>
    <t>"viz. K04"0,6*16</t>
  </si>
  <si>
    <t>"viz. K05"2,1*8</t>
  </si>
  <si>
    <t>"viz. K06"1,5*4</t>
  </si>
  <si>
    <t>"viz. K07"0,9*7</t>
  </si>
  <si>
    <t>93</t>
  </si>
  <si>
    <t>764511602</t>
  </si>
  <si>
    <t>Žlab podokapní půlkruhový z Pz s povrchovou úpravou rš 330 mm</t>
  </si>
  <si>
    <t>1247752558</t>
  </si>
  <si>
    <t>"viz. K01"32,5</t>
  </si>
  <si>
    <t>94</t>
  </si>
  <si>
    <t>764518622</t>
  </si>
  <si>
    <t>Svody kruhové včetně objímek, kolen, odskoků z Pz s povrchovou úpravou průměru 100 mm</t>
  </si>
  <si>
    <t>-665758750</t>
  </si>
  <si>
    <t xml:space="preserve">Poznámka k položce:_x000d_
VČ. KOTEVNÍCH PRVKŮ, DRŽÁKŮ, KOTLIKŮ, KOLEN APOD… </t>
  </si>
  <si>
    <t>"viz. K02"60</t>
  </si>
  <si>
    <t>95</t>
  </si>
  <si>
    <t>998764203</t>
  </si>
  <si>
    <t>Přesun hmot procentní pro konstrukce klempířské v objektech v přes 12 do 24 m</t>
  </si>
  <si>
    <t>2002819383</t>
  </si>
  <si>
    <t>96</t>
  </si>
  <si>
    <t>998764292</t>
  </si>
  <si>
    <t>Příplatek k přesunu hmot procentní 764 za zvětšený přesun do 100 m</t>
  </si>
  <si>
    <t>530884703</t>
  </si>
  <si>
    <t>97</t>
  </si>
  <si>
    <t>R-7640090</t>
  </si>
  <si>
    <t>D+M OPLECHOVÁNÍ OKAPNÍ HRANY, VČ. PŘÍPONEK A KOTVENÍ, PŘESAH 1/3 DEŠŤOVÉHO ŽLABU, VČ. SYST PRVKŮ A TMELŮ</t>
  </si>
  <si>
    <t>625608771</t>
  </si>
  <si>
    <t>"viz. K09"32,5</t>
  </si>
  <si>
    <t>98</t>
  </si>
  <si>
    <t>R-7640091</t>
  </si>
  <si>
    <t>D+M OPLECHOVÁNÍ DIFŮZNÍ FÓLIE , VČ. PŘÍPONEK A KOTVENÍ, , VČ. SYST PRVKŮ A TMELŮ</t>
  </si>
  <si>
    <t>-288496501</t>
  </si>
  <si>
    <t>"viz. K10"32,5</t>
  </si>
  <si>
    <t>99</t>
  </si>
  <si>
    <t>R-7640092</t>
  </si>
  <si>
    <t>D+M OPLECHOVÁNÍ STŘECHY S NÁVAZNOSTÍ NA VEDLEJŠÍ OBJEKT, VČ PŘÍPONEK, KOTVENÍ A TMELŮ</t>
  </si>
  <si>
    <t>-1339527224</t>
  </si>
  <si>
    <t>"viz. K11"27</t>
  </si>
  <si>
    <t>100</t>
  </si>
  <si>
    <t>R-7640093</t>
  </si>
  <si>
    <t xml:space="preserve">D+M OPLECHOVÁNÍ KOMÍNOVÉHO TĚLESA A PROSTUPŮ NA STŘECHU, VČ. PŘÍPONEK A KOTVENÍ </t>
  </si>
  <si>
    <t>642754693</t>
  </si>
  <si>
    <t>"viz. K12"26</t>
  </si>
  <si>
    <t>101</t>
  </si>
  <si>
    <t>R-7640095</t>
  </si>
  <si>
    <t>D+M SVISLÝ DILATAČNÍ PROFIL ZATEPLOVACÍHO SYSTÉMU, VČ. KOTVENÍ A PŘÍSLUŠENSTVÍ</t>
  </si>
  <si>
    <t>336164364</t>
  </si>
  <si>
    <t>"viz. K15"60</t>
  </si>
  <si>
    <t>102</t>
  </si>
  <si>
    <t>R-7640096</t>
  </si>
  <si>
    <t>D+M OPLECHOVÁNÍ HŘEBENE PROVĚTRÁVANÍ KRYTINY. VČ. PŘÍPONEK A KOTVENÍ, SYS, PRVKŮ APOD…</t>
  </si>
  <si>
    <t>-920081008</t>
  </si>
  <si>
    <t>"viz. K16"16,5</t>
  </si>
  <si>
    <t>103</t>
  </si>
  <si>
    <t>R-7640097</t>
  </si>
  <si>
    <t>D+M PODOKAPNICOVÁ MŘÍŽKA PROTI SÍDLENÍ PTACTVA, VČ KOTVEN A SYS PRVKŮ</t>
  </si>
  <si>
    <t>1087956981</t>
  </si>
  <si>
    <t>"viz. K17"32,5</t>
  </si>
  <si>
    <t>104</t>
  </si>
  <si>
    <t>R-7640098</t>
  </si>
  <si>
    <t>D+M SYSTÉMOVÝ PROSTUP STŘEŠNÍ KRYTINOU PRO ODVĚTRÁVACÍ KOMÍNKY VČ. ODVĚTRÁVACÍCH KOMÍNKŮ, PROSTUPY ANTÉNY, VČ. KOTVENÍ A ASYS PRVKU</t>
  </si>
  <si>
    <t>1457252358</t>
  </si>
  <si>
    <t>"viz. K18"8</t>
  </si>
  <si>
    <t>105</t>
  </si>
  <si>
    <t>R-7640102</t>
  </si>
  <si>
    <t>D+M OPLECHOVÁNÍ PARAPETNÍ ČÁSTI FRANCOUZKÉHO OKNA</t>
  </si>
  <si>
    <t>857224535</t>
  </si>
  <si>
    <t>Poznámka k položce:_x000d_
OPLECHOVÁNÍ PARAPETNÍ ČÁSTI FRANCOUZKÉHO OKNA, HLINÍKOVÝ SLŽIČKOVÝ PLECH TL. 3,0 MM, VČ. PŘÍPONEK, KOTVENÍ A HYDROIZOLAČNÍ STĚRKY POD PLECHEM V CELÉ PLOŠE HRANYSOUČÁSTÍ BUDOU VEŠKERÉ SYSTÉMOVÉ PRVKY</t>
  </si>
  <si>
    <t>"viz. K08"1,35*6</t>
  </si>
  <si>
    <t>767</t>
  </si>
  <si>
    <t>Konstrukce zámečnické</t>
  </si>
  <si>
    <t>106</t>
  </si>
  <si>
    <t>767161834</t>
  </si>
  <si>
    <t>Demontáž zábradlí rovného nerozebíratelného hmotnosti 1 m zábradlí přes 20 kg k dalšímu použítí</t>
  </si>
  <si>
    <t>720454267</t>
  </si>
  <si>
    <t>"viz. výkresy bouracích prací - "1,5*6</t>
  </si>
  <si>
    <t>107</t>
  </si>
  <si>
    <t>767661811</t>
  </si>
  <si>
    <t>Demontáž mříží pevných nebo otevíravých</t>
  </si>
  <si>
    <t>-1218341888</t>
  </si>
  <si>
    <t>"viz. výkresy bouracáích prací - 1.PP"0,6*0,9*7</t>
  </si>
  <si>
    <t>108</t>
  </si>
  <si>
    <t>767810811</t>
  </si>
  <si>
    <t>Demontáž mřížek větracích ocelových čtyřhranných nebo kruhových</t>
  </si>
  <si>
    <t>2005679748</t>
  </si>
  <si>
    <t>"viz. výkresy bouracích prací"16</t>
  </si>
  <si>
    <t>109</t>
  </si>
  <si>
    <t>998767203</t>
  </si>
  <si>
    <t>Přesun hmot procentní pro zámečnické konstrukce v objektech v přes 12 do 24 m</t>
  </si>
  <si>
    <t>-921953668</t>
  </si>
  <si>
    <t>110</t>
  </si>
  <si>
    <t>998767292</t>
  </si>
  <si>
    <t>Příplatek k přesunu hmot procentní 767 za zvětšený přesun do 100 m</t>
  </si>
  <si>
    <t>1486164036</t>
  </si>
  <si>
    <t>111</t>
  </si>
  <si>
    <t>R-7670001</t>
  </si>
  <si>
    <t xml:space="preserve">D+M zábradlí  - viz Z01, vč. kotvení a dodávky kotevních prvků, vč. spojovacích prvků </t>
  </si>
  <si>
    <t>-136656215</t>
  </si>
  <si>
    <t>112</t>
  </si>
  <si>
    <t>R-7670002</t>
  </si>
  <si>
    <t>D+M střešního výlezového okna - viz. Z02</t>
  </si>
  <si>
    <t>1307198805</t>
  </si>
  <si>
    <t xml:space="preserve">Poznámka k položce:_x000d_
STŘEŠNÍ VÝLEZOVÉ OKNO OTEVÍRAVÉ,  OKNO OTEVÍRAVÉ MIN 90 STUPNU, S POJSITKOU PROTI ZAVŘENÍ, OKNO S DVOJITÝM ZAKLENÍM. SOUČÁSTÍ DODÁVKY VEŠKERÉ SYSTÉMOVÉ PRVKY, OPLECHOVÁNÍ, NAPOJENÍ NA KRYTINU, KOTEVNÍ PRVKY APOD..</t>
  </si>
  <si>
    <t>113</t>
  </si>
  <si>
    <t>R-7670003</t>
  </si>
  <si>
    <t>D+M sněhových zachytávačů - viz. Z03</t>
  </si>
  <si>
    <t>1390384315</t>
  </si>
  <si>
    <t>Poznámka k položce:_x000d_
SYSTÉMOVÝ SNĚHOVÝ ZACHYTÁVAČ PRO OCELOVÉ PROFILOVANÉ STŘEŠNÍ KRYTINY, SNĚHOVÝ ZACHTÁVAČ TVOŘENÝ KOTVOU A TRUBKOU, VČ. KOTVENÍ A SYS, PRVKŮ V JEDNÉ ŘADĚ U OKAPU A V DRUHÉ ÚROVNI U VÝLEZŮ SLOUŽÍCÍ JAKO ZÁCHYTNÝ BOD PRO POHYB NA STŘEŠE, KOTEN NA KAŽDOU VLNU DRÁŽKY</t>
  </si>
  <si>
    <t>114</t>
  </si>
  <si>
    <t>R-7670004</t>
  </si>
  <si>
    <t>D+M komínové lávky - viz. Z04</t>
  </si>
  <si>
    <t>-919068189</t>
  </si>
  <si>
    <t>Poznámka k položce:_x000d_
SYSTÉMOVÁ STŘEŠNÍ KOMÍNOVÁ LÁVKA PRO PROFILOVANÉ STŘEŠNÍ KRYTINY, VČ. SYSTÉMOVÝCH A KOTEVNÍCH PRVKŮ VČ. KOTEVNÍCH BODŮ, A SYSTÉMOVÉHO PŘÍSLUŠENSTVÍ</t>
  </si>
  <si>
    <t>115</t>
  </si>
  <si>
    <t>R-7670005</t>
  </si>
  <si>
    <t xml:space="preserve">Dodávka + montáž nového  svítidla vč. prodloužení přívodu, vč. kotvení, vč. zapojení - viz. Z05</t>
  </si>
  <si>
    <t>-1643922940</t>
  </si>
  <si>
    <t>116</t>
  </si>
  <si>
    <t>R-7670006</t>
  </si>
  <si>
    <t xml:space="preserve">Zpětná montáž ZNAČEK A ČP NA ZATEPLENÝ LÍC FASÁDY, VČ KOTVENÍ A DODÁVKY  KOTEVNÍCH PRVKŮ - viz. Z6</t>
  </si>
  <si>
    <t>-1850518970</t>
  </si>
  <si>
    <t>117</t>
  </si>
  <si>
    <t>R-7670007</t>
  </si>
  <si>
    <t xml:space="preserve">Zpětná montáž zvonkového tabla , VČ KOTVENÍ A DODÁVKY  KOTEVNÍCH PRVKŮ - viz. Z7, vč. prodloužení přívodu a zapojení </t>
  </si>
  <si>
    <t>-267389677</t>
  </si>
  <si>
    <t>118</t>
  </si>
  <si>
    <t>R-7670008</t>
  </si>
  <si>
    <t>D+M mříže vč. kotvení a dodávky kotevních prvků, vč. povrchové úpravy - viz. Z08</t>
  </si>
  <si>
    <t>425766603</t>
  </si>
  <si>
    <t xml:space="preserve">Poznámka k položce:_x000d_
před zadáním do výroby zpracuje zhotovitel výrobní dokumentaci, která bude předložena objednateli a projektantovi k odsouhlasení. </t>
  </si>
  <si>
    <t>119</t>
  </si>
  <si>
    <t>R-7670009</t>
  </si>
  <si>
    <t xml:space="preserve">D+M mřížky  vč. kotvení a dodávky kotevních prvků - viz. Z09</t>
  </si>
  <si>
    <t>673156278</t>
  </si>
  <si>
    <t>120</t>
  </si>
  <si>
    <t>R-7678500</t>
  </si>
  <si>
    <t>D+M hliníkových vstupních dveří, vč. vnitřní a vnější pásky, vč. APU lišt, vč. všech příslušenství a doplňků - viz. D01</t>
  </si>
  <si>
    <t>-2070748030</t>
  </si>
  <si>
    <t>121</t>
  </si>
  <si>
    <t>R-7679850</t>
  </si>
  <si>
    <t>Demontáž prvků fasády (štítky, světla, čp. zvonkové tablo, apod. )</t>
  </si>
  <si>
    <t>-2064646163</t>
  </si>
  <si>
    <t>783</t>
  </si>
  <si>
    <t>Dokončovací práce - nátěry</t>
  </si>
  <si>
    <t>122</t>
  </si>
  <si>
    <t>783214111</t>
  </si>
  <si>
    <t>Sanační biocidní ošetření nízkotlakou injektáží a stříkáním tesařských konstrukcí zabudovaných do konstrukce</t>
  </si>
  <si>
    <t>-880727600</t>
  </si>
  <si>
    <t>123</t>
  </si>
  <si>
    <t>783826655</t>
  </si>
  <si>
    <t>Hydrofobizační transparentní silikonový nátěr lícového zdiva</t>
  </si>
  <si>
    <t>813020780</t>
  </si>
  <si>
    <t>784</t>
  </si>
  <si>
    <t>Dokončovací práce - malby a tapety</t>
  </si>
  <si>
    <t>133</t>
  </si>
  <si>
    <t>784181101</t>
  </si>
  <si>
    <t>Základní akrylátová jednonásobná bezbarvá penetrace podkladu v místnostech v do 3,80 m</t>
  </si>
  <si>
    <t>-377541483</t>
  </si>
  <si>
    <t>"po výměně dveří"2,36</t>
  </si>
  <si>
    <t>134</t>
  </si>
  <si>
    <t>784221101</t>
  </si>
  <si>
    <t>Dvojnásobné bílé malby ze směsí za sucha dobře otěruvzdorných v místnostech do 3,80 m</t>
  </si>
  <si>
    <t>-1570351656</t>
  </si>
  <si>
    <t>"po výměněn dveří"2,36</t>
  </si>
  <si>
    <t xml:space="preserve">001.2 - Stavební úpravy Štefánikova 290 - investice </t>
  </si>
  <si>
    <t xml:space="preserve">    6 - Úpravy povrchů, podlahy a osazování výplní</t>
  </si>
  <si>
    <t xml:space="preserve">    713 - Izolace tepelné</t>
  </si>
  <si>
    <t>Úpravy povrchů, podlahy a osazování výplní</t>
  </si>
  <si>
    <t>621221011</t>
  </si>
  <si>
    <t>Montáž kontaktního zateplení vnějších podhledů lepením a mechanickým kotvením desek z minerální vlny s podélnou orientací do betonu a zdiva tl přes 40 do 80 mm</t>
  </si>
  <si>
    <t>1994993666</t>
  </si>
  <si>
    <t>"fr. okna"1,5*0,6*6</t>
  </si>
  <si>
    <t>63151511</t>
  </si>
  <si>
    <t>deska tepelně izolační minerální kontaktních fasád kolmé vlákno λ=0,040-0,041 tl 80mm</t>
  </si>
  <si>
    <t>-868197232</t>
  </si>
  <si>
    <t>5,4*1,1 'Přepočtené koeficientem množství</t>
  </si>
  <si>
    <t>621221013</t>
  </si>
  <si>
    <t>Montáž kontaktního zateplení vnějších podhledů lepením a mechanickým kotvením desek z minerální vlny s podélnou orientací do dřeva přes 40 do 80 mm</t>
  </si>
  <si>
    <t>715268430</t>
  </si>
  <si>
    <t>"rímsa"16,2*0,7*2</t>
  </si>
  <si>
    <t>"balkony"0,5*2*3+2,1*0,25*2*3</t>
  </si>
  <si>
    <t>63151519</t>
  </si>
  <si>
    <t>deska tepelně izolační minerální kontaktních fasád podélné vlákno λ=0,036 tl 50mm</t>
  </si>
  <si>
    <t>-1238790410</t>
  </si>
  <si>
    <t>28,83*1,1 'Přepočtené koeficientem množství</t>
  </si>
  <si>
    <t>622211031</t>
  </si>
  <si>
    <t xml:space="preserve">Montáž kontaktního zateplení vnějších stěn lepením a mechanickým kotvením polystyrénových desek  do betonu a zdiva tl přes 120 do 160 mm</t>
  </si>
  <si>
    <t>-725585232</t>
  </si>
  <si>
    <t>28376425</t>
  </si>
  <si>
    <t>deska z polystyrénu XPS, hrana polodrážková a hladký povrch 300kPA tl 160mm</t>
  </si>
  <si>
    <t>264871785</t>
  </si>
  <si>
    <t>59,4*1,1 'Přepočtené koeficientem množství</t>
  </si>
  <si>
    <t>622212051</t>
  </si>
  <si>
    <t>Montáž kontaktního zateplení vnějšího ostění, nadpraží nebo parapetu hl. špalety do 400 mm lepením desek z polystyrenu tl do 40 mm</t>
  </si>
  <si>
    <t>26159749</t>
  </si>
  <si>
    <t>"ostení, nadpraží, parapety"(0,9*2+0,6*2)*7</t>
  </si>
  <si>
    <t>28376415</t>
  </si>
  <si>
    <t>deska z polystyrénu XPS, hrana polodrážková a hladký povrch 300kPA tl 30mm</t>
  </si>
  <si>
    <t>1819142719</t>
  </si>
  <si>
    <t>"ostení, nadpraží, parapety"(0,9*2+0,6*2)*7*0,3*1,1</t>
  </si>
  <si>
    <t>622221031</t>
  </si>
  <si>
    <t>Montáž kontaktního zateplení vnějších stěn lepením a mechanickým kotvením TI z minerální vlny s podélnou orientací do zdiva a betonu tl přes 120 do 160 mm</t>
  </si>
  <si>
    <t>-1166608550</t>
  </si>
  <si>
    <t>63151538</t>
  </si>
  <si>
    <t>deska tepelně izolační minerální kontaktních fasád podélné vlákno λ=0,036 tl 160mm</t>
  </si>
  <si>
    <t>-146189599</t>
  </si>
  <si>
    <t>332,505*1,1 'Přepočtené koeficientem množství</t>
  </si>
  <si>
    <t>622222051</t>
  </si>
  <si>
    <t>Montáž kontaktního zateplení vnějšího ostění, nadpraží nebo parapetu hl. špalety do 400 mm lepením desek z minerální vlny tl do 40 mm</t>
  </si>
  <si>
    <t>-2067926599</t>
  </si>
  <si>
    <t>"ostení, nadpraží, parapety"(2,1*2+1,5*2)*8</t>
  </si>
  <si>
    <t>(1,5*4)</t>
  </si>
  <si>
    <t>(1,35*2+2,1*2)*6</t>
  </si>
  <si>
    <t>(1,35*2+1,5*2)</t>
  </si>
  <si>
    <t>"ostení, nadpraží, parapety"(1,35*4)*8</t>
  </si>
  <si>
    <t>(1,5*4)*3</t>
  </si>
  <si>
    <t>(0,6*2+1,5*2)*16</t>
  </si>
  <si>
    <t>(1,45+1,5*2)</t>
  </si>
  <si>
    <t>63151518</t>
  </si>
  <si>
    <t>deska tepelně izolační minerální kontaktních fasád podélné vlákno λ=0,036 tl 30mm</t>
  </si>
  <si>
    <t>-96412139</t>
  </si>
  <si>
    <t>"ostení, nadpraží, parapety"(2,1*2+1,5*2)*8*0,3*1,1</t>
  </si>
  <si>
    <t>(1,5*4)*0,3*1,1</t>
  </si>
  <si>
    <t>(1,35*2+2,1*2)*6*0,3*1,1</t>
  </si>
  <si>
    <t>(1,35*2+1,5*2)*0,3*1,1</t>
  </si>
  <si>
    <t>"ostení, nadpraží, parapety"(1,35*4)*8*0,3*1,1</t>
  </si>
  <si>
    <t>(1,5*4)*3*0,3*1,1</t>
  </si>
  <si>
    <t>(0,6*2+1,5*2)*16*0,3*1,1</t>
  </si>
  <si>
    <t>(1,45+1,5*2)*0,3*1,1</t>
  </si>
  <si>
    <t>622252001</t>
  </si>
  <si>
    <t>Montáž profilů kontaktního zateplení připevněných mechanicky</t>
  </si>
  <si>
    <t>-259815948</t>
  </si>
  <si>
    <t>"zakl. lišta"16,2*2</t>
  </si>
  <si>
    <t>59051653</t>
  </si>
  <si>
    <t>profil zakládací Al tl 0,7mm pro ETICS pro izolant tl 160mm</t>
  </si>
  <si>
    <t>-874928915</t>
  </si>
  <si>
    <t>32,4*1,05 'Přepočtené koeficientem množství</t>
  </si>
  <si>
    <t>622252002</t>
  </si>
  <si>
    <t>Montáž profilů kontaktního zateplení lepených</t>
  </si>
  <si>
    <t>-1879903691</t>
  </si>
  <si>
    <t>"rímsa"16,2*2</t>
  </si>
  <si>
    <t>"nadpraží"</t>
  </si>
  <si>
    <t>2,1*8</t>
  </si>
  <si>
    <t>(1,5*3)</t>
  </si>
  <si>
    <t>1,35*6</t>
  </si>
  <si>
    <t>1,35</t>
  </si>
  <si>
    <t>"ostení"1,5*2*8</t>
  </si>
  <si>
    <t>(1,5*2)</t>
  </si>
  <si>
    <t>1,5*2*16</t>
  </si>
  <si>
    <t>2,45*2</t>
  </si>
  <si>
    <t>63127464</t>
  </si>
  <si>
    <t>profil rohový Al 15x15mm s výztužnou tkaninou š 100mm pro ETICS</t>
  </si>
  <si>
    <t>-2028082724</t>
  </si>
  <si>
    <t>"ostení"1,5*2*8*1,1</t>
  </si>
  <si>
    <t>(1,5*2)*1,1</t>
  </si>
  <si>
    <t>1,5*2*16*1,1</t>
  </si>
  <si>
    <t>2,45*2*1,1</t>
  </si>
  <si>
    <t>87,89*1,1 'Přepočtené koeficientem množství</t>
  </si>
  <si>
    <t>28342207</t>
  </si>
  <si>
    <t>profil okenní zakončovací protipožární s okapnicí a tkaninou pro nadpraží ETICS</t>
  </si>
  <si>
    <t>-441934523</t>
  </si>
  <si>
    <t>"rímsa"16,2*2*1,1</t>
  </si>
  <si>
    <t>2,1*8*1,1</t>
  </si>
  <si>
    <t>(1,5*3)*1,1</t>
  </si>
  <si>
    <t>1,35*6*1,1</t>
  </si>
  <si>
    <t>1,35*1,1</t>
  </si>
  <si>
    <t>69,465*1,1 'Přepočtené koeficientem množství</t>
  </si>
  <si>
    <t>R-6225111</t>
  </si>
  <si>
    <t xml:space="preserve">D+M mozaikové omítky s přírodním kamenivem vč. penetrace </t>
  </si>
  <si>
    <t>475966996</t>
  </si>
  <si>
    <t>"ostení, nadpraží"(0,9+0,6*2)*0,3*7</t>
  </si>
  <si>
    <t>R-6225210</t>
  </si>
  <si>
    <t xml:space="preserve">Tenkovrstvá silikátová zatíraná omítka zrnitost 1,5  mm  + 0,5 mm vnějších stěn</t>
  </si>
  <si>
    <t>498248872</t>
  </si>
  <si>
    <t xml:space="preserve">Poznámka k položce:_x000d_
Omítka bude provedena ve dvou vrstvách - zrno 1 mm a zrno 0,5 mm, vč. penetrace </t>
  </si>
  <si>
    <t>"lodžie"0,5*2*3+2,1*0,25*2*3</t>
  </si>
  <si>
    <t>713</t>
  </si>
  <si>
    <t>Izolace tepelné</t>
  </si>
  <si>
    <t>713121121</t>
  </si>
  <si>
    <t>Montáž izolace tepelné podlah volně kladenými rohožemi, pásy, dílci, deskami 2 vrstvy</t>
  </si>
  <si>
    <t>-960392099</t>
  </si>
  <si>
    <t>"zateplení podlahy pudy"152</t>
  </si>
  <si>
    <t>63148104</t>
  </si>
  <si>
    <t>deska tepelně izolační minerální 9 tl 100mm</t>
  </si>
  <si>
    <t>-768229246</t>
  </si>
  <si>
    <t>152*2,2 'Přepočtené koeficientem množství</t>
  </si>
  <si>
    <t>998713203</t>
  </si>
  <si>
    <t>Přesun hmot procentní pro izolace tepelné v objektech v přes 12 do 24 m</t>
  </si>
  <si>
    <t>1950647896</t>
  </si>
  <si>
    <t>998713292</t>
  </si>
  <si>
    <t>Příplatek k přesunu hmot procentní 713 za zvětšený přesun do 100 m</t>
  </si>
  <si>
    <t>-781494104</t>
  </si>
  <si>
    <t>R-7132000</t>
  </si>
  <si>
    <t>D+M parozábrany z PE fóle 140 g/m2</t>
  </si>
  <si>
    <t>-758086865</t>
  </si>
  <si>
    <t>R-7132001</t>
  </si>
  <si>
    <t xml:space="preserve">D+M geotextílie  120 g/m2</t>
  </si>
  <si>
    <t>332735485</t>
  </si>
  <si>
    <t>002 - Ostatní a vedlejší náklady - opravy</t>
  </si>
  <si>
    <t>Ostrava - POruba</t>
  </si>
  <si>
    <t>Moravskoslezský kraj</t>
  </si>
  <si>
    <t>VRN - VRN</t>
  </si>
  <si>
    <t xml:space="preserve">    999 - Ostatní vedlejší náklady </t>
  </si>
  <si>
    <t>VRN</t>
  </si>
  <si>
    <t>999</t>
  </si>
  <si>
    <t xml:space="preserve">Ostatní vedlejší náklady </t>
  </si>
  <si>
    <t>R-99902</t>
  </si>
  <si>
    <t xml:space="preserve">Vytýčení a ochrana st. inženýrských sítí </t>
  </si>
  <si>
    <t>-1720926497</t>
  </si>
  <si>
    <t xml:space="preserve">Poznámka k položce:_x000d_
Ochrana stávajících inženýrských sítí na staveništi_x000d_
Náklady na přezkoumání podkladů objednatele o stavu inženýrských sítí_x000d_
probíhajících staveništěm nebo dotčenými stavbou i mimo území staveništi_x000d_
Vytýčení jejich skutečné  trasy dle podmínek správců sítí v dokladové části_x000d_
Zajištění  aktualizace vyjádření správců sítí v případě ukončení platnosti vyjádření_x000d_
Zajištění a zebezpečení stávajících inženýrských sítí a přípojek při výkopových a bouracích pracích</t>
  </si>
  <si>
    <t>R-99903</t>
  </si>
  <si>
    <t xml:space="preserve">Dočasná dopravní opatření </t>
  </si>
  <si>
    <t>100097771</t>
  </si>
  <si>
    <t>Poznámka k položce:_x000d_
Náklady na vyhotovení návrhu dočasného dopravního značení, jeho projednání_x000d_
s dotčenými orgány a organizacemi, dodání dopravních značek, jejich rozmístění a ppřemístování,jejich údržba v průběhuvýstavby včetně následného odstranění po ukončení stavebních prací</t>
  </si>
  <si>
    <t>R-99904</t>
  </si>
  <si>
    <t>Užívání veřejných ploch a prostranství vč. vyřízení a poplatku za zábor veř. prostranství</t>
  </si>
  <si>
    <t>-1723495351</t>
  </si>
  <si>
    <t xml:space="preserve">Poznámka k položce:_x000d_
Náklady a poplatky spojené s užíváním veřejných ploch a prostranství, vč. užívání ploch v souvislosti s uložením stavebního materiálu nebo stavebního odpadu </t>
  </si>
  <si>
    <t>R-99905</t>
  </si>
  <si>
    <t xml:space="preserve">Vypracování výrobní dokumentace a technologických postupů provádění prací </t>
  </si>
  <si>
    <t>1866021125</t>
  </si>
  <si>
    <t>R-99906</t>
  </si>
  <si>
    <t>Dokumentace skutečného provedení stavby v počtu a formátech dle SoD</t>
  </si>
  <si>
    <t>415335825</t>
  </si>
  <si>
    <t>R-99908</t>
  </si>
  <si>
    <t>Vybudování zařízení staveniště</t>
  </si>
  <si>
    <t>-1794545420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</si>
  <si>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</t>
  </si>
  <si>
    <t>R-99909</t>
  </si>
  <si>
    <t xml:space="preserve">Provoz zařízení staveniště </t>
  </si>
  <si>
    <t>1000580512</t>
  </si>
  <si>
    <t>Poznámka k položce:_x000d_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</t>
  </si>
  <si>
    <t>R-9991010</t>
  </si>
  <si>
    <t xml:space="preserve">Odstranění zařízení staveniště </t>
  </si>
  <si>
    <t>-2020183535</t>
  </si>
  <si>
    <t xml:space="preserve">Poznámka k položce:_x000d_
náklady  na odstranění zařízení staveniště, uvedení stavbou dotčených ploch a ploch zařízení staveniště do původního stavu</t>
  </si>
  <si>
    <t>R-9991013</t>
  </si>
  <si>
    <t xml:space="preserve">Ornitologický průzkum před zahájením prací </t>
  </si>
  <si>
    <t>496945281</t>
  </si>
  <si>
    <t>R-9991014</t>
  </si>
  <si>
    <t xml:space="preserve">Ekologický dohled </t>
  </si>
  <si>
    <t>-287053064</t>
  </si>
  <si>
    <t>11</t>
  </si>
  <si>
    <t>R-9991015</t>
  </si>
  <si>
    <t>Opatření vyplývající z ornitologického posudku - budky pro ptáky</t>
  </si>
  <si>
    <t>-392238692</t>
  </si>
  <si>
    <t>R-9991017</t>
  </si>
  <si>
    <t xml:space="preserve">Odtrhové a tahové  zkoušky , zpracování kotevního plánu </t>
  </si>
  <si>
    <t>2023573644</t>
  </si>
  <si>
    <t>R-9991018</t>
  </si>
  <si>
    <t xml:space="preserve">Revize komínů </t>
  </si>
  <si>
    <t>986037143</t>
  </si>
  <si>
    <t xml:space="preserve">003 - Hromosvod - opravy </t>
  </si>
  <si>
    <t xml:space="preserve"> </t>
  </si>
  <si>
    <t>D1 - Elektromontáže</t>
  </si>
  <si>
    <t>D2 - Zemní práce</t>
  </si>
  <si>
    <t xml:space="preserve">D3 - Materiály </t>
  </si>
  <si>
    <t>D4 - HZS</t>
  </si>
  <si>
    <t>D6 - HZS</t>
  </si>
  <si>
    <t>D1</t>
  </si>
  <si>
    <t>Elektromontáže</t>
  </si>
  <si>
    <t>Pol1</t>
  </si>
  <si>
    <t>krabice pro zkuš. svorku skryt.svodů hromosvodu pod om.</t>
  </si>
  <si>
    <t>ks</t>
  </si>
  <si>
    <t>Pol2</t>
  </si>
  <si>
    <t>uzem. v zemi FeZn do 120 mm2 vč.svorek;propoj.aj.</t>
  </si>
  <si>
    <t>Pol3</t>
  </si>
  <si>
    <t>uzem. v zemi FeZn R=8-10 mm vč.svorek;propoj.aj.</t>
  </si>
  <si>
    <t>Pol4</t>
  </si>
  <si>
    <t xml:space="preserve">svod. vodiče AlMgSi  (CUI) R=8mm + podpěry</t>
  </si>
  <si>
    <t>Pol5</t>
  </si>
  <si>
    <t xml:space="preserve">svorky hromosvodové do 2 šroubu  SS</t>
  </si>
  <si>
    <t>Pol6</t>
  </si>
  <si>
    <t>svorky hromosvodové do 2 šroubu SR 03</t>
  </si>
  <si>
    <t>Pol7</t>
  </si>
  <si>
    <t>svorky hromosv.nad 2 šrouby ( SZ )</t>
  </si>
  <si>
    <t>20</t>
  </si>
  <si>
    <t>Pol8</t>
  </si>
  <si>
    <t>svorky hromosv.nad 2 šrouby SO</t>
  </si>
  <si>
    <t>Pol9</t>
  </si>
  <si>
    <t>svorky hromosv.nad 2 šrouby SK</t>
  </si>
  <si>
    <t>Pol10</t>
  </si>
  <si>
    <t>tyčový zemnič vč.zaražení do země a připoj. do 2m</t>
  </si>
  <si>
    <t>Pol11</t>
  </si>
  <si>
    <t>ochranný úhelník nebo trubka s držáky do zdiva</t>
  </si>
  <si>
    <t>D2</t>
  </si>
  <si>
    <t>Pol12</t>
  </si>
  <si>
    <t>kabel.rýha 35cm/šíř. 40cm/hl. zem.tř.3</t>
  </si>
  <si>
    <t>Pol13</t>
  </si>
  <si>
    <t>ruč.zához.kab.rýhy 35cm šíř.40cm hl.zem.tř.3</t>
  </si>
  <si>
    <t>D3</t>
  </si>
  <si>
    <t xml:space="preserve">Materiály </t>
  </si>
  <si>
    <t>Pol14</t>
  </si>
  <si>
    <t>ZEM.DRAT FEZN 10 MM (0.62 kg/m)</t>
  </si>
  <si>
    <t>Kg</t>
  </si>
  <si>
    <t>Pol15</t>
  </si>
  <si>
    <t xml:space="preserve">ZEM.DOT UNI  -DRZAK OCHR.TYCE,JÍMAČE</t>
  </si>
  <si>
    <t>Ks</t>
  </si>
  <si>
    <t>Pol16</t>
  </si>
  <si>
    <t>ZEM.SVORKA SK</t>
  </si>
  <si>
    <t>Pol17</t>
  </si>
  <si>
    <t>ZEM.PODPERA PV 01</t>
  </si>
  <si>
    <t>Pol18</t>
  </si>
  <si>
    <t>ZEM.PODPERA PV 15</t>
  </si>
  <si>
    <t>Pol19</t>
  </si>
  <si>
    <t>ZEM.SVORKA SZ</t>
  </si>
  <si>
    <t>Pol20</t>
  </si>
  <si>
    <t>ZEM.SVORKA SS</t>
  </si>
  <si>
    <t>Pol21</t>
  </si>
  <si>
    <t>ZEM.SVORKA SO VELKA</t>
  </si>
  <si>
    <t>Pol22</t>
  </si>
  <si>
    <t>ZEM.SVORKA SR 02 pas.+pas.</t>
  </si>
  <si>
    <t>Pol23</t>
  </si>
  <si>
    <t>ZEM.SVORKA SR 03 pas.+kul.</t>
  </si>
  <si>
    <t>Pol24</t>
  </si>
  <si>
    <t>ZEM.PASEK FEZN 30/4</t>
  </si>
  <si>
    <t>Pol25</t>
  </si>
  <si>
    <t>ZEM.TYC ZT 2M</t>
  </si>
  <si>
    <t>Pol26</t>
  </si>
  <si>
    <t>ZEM.PODPERA PV 22</t>
  </si>
  <si>
    <t>KS</t>
  </si>
  <si>
    <t>Pol27</t>
  </si>
  <si>
    <t>ZEM.OCHR. TRUBKA OT 1,8M</t>
  </si>
  <si>
    <t>Pol28</t>
  </si>
  <si>
    <t xml:space="preserve">ZEM.V  DRAT AlMgSi 8mm</t>
  </si>
  <si>
    <t>KG</t>
  </si>
  <si>
    <t>Pol29</t>
  </si>
  <si>
    <t xml:space="preserve">ZEM.DEHN  476010   KRABICE S SZ POD OM., NEREZ KRYT</t>
  </si>
  <si>
    <t>Pol30</t>
  </si>
  <si>
    <t xml:space="preserve">ZEM.DEHN  830208  VODIČ CUI  3M</t>
  </si>
  <si>
    <t>Pol31</t>
  </si>
  <si>
    <t>SMRST.TRUBICE TLS 19/6</t>
  </si>
  <si>
    <t>D4</t>
  </si>
  <si>
    <t>HZS</t>
  </si>
  <si>
    <t>Pol32</t>
  </si>
  <si>
    <t>Revize hromosvodu</t>
  </si>
  <si>
    <t>hod.</t>
  </si>
  <si>
    <t>Pol33</t>
  </si>
  <si>
    <t>Demontáž hromosvodu</t>
  </si>
  <si>
    <t>Pol34.1</t>
  </si>
  <si>
    <t>AUTO s plošinou do 10m</t>
  </si>
  <si>
    <t>355752464</t>
  </si>
  <si>
    <t>D6</t>
  </si>
  <si>
    <t>Prořez materiálu 5% z ceny materiálu</t>
  </si>
  <si>
    <t>-1465013075</t>
  </si>
  <si>
    <t xml:space="preserve">Podružný materiál </t>
  </si>
  <si>
    <t>-136692685</t>
  </si>
  <si>
    <t>Podíl přidružených výkonů</t>
  </si>
  <si>
    <t>-30706397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</si>
</sst>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0.21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0.15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0.15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20221903002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Stavební úpravy bytových domů - ul. Štefánikova č. p. 290    v Bohumíně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Bohumín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17. 3. 2022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Bohumín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ATRIS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Barbora Kyšková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4.7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'001.1 - Stavební úpravy Š...'!J30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'001.1 - Stavební úpravy Š...'!P132</f>
        <v>0</v>
      </c>
      <c r="AV95" s="129">
        <f>'001.1 - Stavební úpravy Š...'!J33</f>
        <v>0</v>
      </c>
      <c r="AW95" s="129">
        <f>'001.1 - Stavební úpravy Š...'!J34</f>
        <v>0</v>
      </c>
      <c r="AX95" s="129">
        <f>'001.1 - Stavební úpravy Š...'!J35</f>
        <v>0</v>
      </c>
      <c r="AY95" s="129">
        <f>'001.1 - Stavební úpravy Š...'!J36</f>
        <v>0</v>
      </c>
      <c r="AZ95" s="129">
        <f>'001.1 - Stavební úpravy Š...'!F33</f>
        <v>0</v>
      </c>
      <c r="BA95" s="129">
        <f>'001.1 - Stavební úpravy Š...'!F34</f>
        <v>0</v>
      </c>
      <c r="BB95" s="129">
        <f>'001.1 - Stavební úpravy Š...'!F35</f>
        <v>0</v>
      </c>
      <c r="BC95" s="129">
        <f>'001.1 - Stavební úpravy Š...'!F36</f>
        <v>0</v>
      </c>
      <c r="BD95" s="131">
        <f>'001.1 - Stavební úpravy Š...'!F37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24.7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'001.2 - Stavební úpravy Š...'!J30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'001.2 - Stavební úpravy Š...'!P121</f>
        <v>0</v>
      </c>
      <c r="AV96" s="129">
        <f>'001.2 - Stavební úpravy Š...'!J33</f>
        <v>0</v>
      </c>
      <c r="AW96" s="129">
        <f>'001.2 - Stavební úpravy Š...'!J34</f>
        <v>0</v>
      </c>
      <c r="AX96" s="129">
        <f>'001.2 - Stavební úpravy Š...'!J35</f>
        <v>0</v>
      </c>
      <c r="AY96" s="129">
        <f>'001.2 - Stavební úpravy Š...'!J36</f>
        <v>0</v>
      </c>
      <c r="AZ96" s="129">
        <f>'001.2 - Stavební úpravy Š...'!F33</f>
        <v>0</v>
      </c>
      <c r="BA96" s="129">
        <f>'001.2 - Stavební úpravy Š...'!F34</f>
        <v>0</v>
      </c>
      <c r="BB96" s="129">
        <f>'001.2 - Stavební úpravy Š...'!F35</f>
        <v>0</v>
      </c>
      <c r="BC96" s="129">
        <f>'001.2 - Stavební úpravy Š...'!F36</f>
        <v>0</v>
      </c>
      <c r="BD96" s="131">
        <f>'001.2 - Stavební úpravy Š...'!F37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'002 - Ostatní a vedlejší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'002 - Ostatní a vedlejší ...'!P118</f>
        <v>0</v>
      </c>
      <c r="AV97" s="129">
        <f>'002 - Ostatní a vedlejší ...'!J33</f>
        <v>0</v>
      </c>
      <c r="AW97" s="129">
        <f>'002 - Ostatní a vedlejší ...'!J34</f>
        <v>0</v>
      </c>
      <c r="AX97" s="129">
        <f>'002 - Ostatní a vedlejší ...'!J35</f>
        <v>0</v>
      </c>
      <c r="AY97" s="129">
        <f>'002 - Ostatní a vedlejší ...'!J36</f>
        <v>0</v>
      </c>
      <c r="AZ97" s="129">
        <f>'002 - Ostatní a vedlejší ...'!F33</f>
        <v>0</v>
      </c>
      <c r="BA97" s="129">
        <f>'002 - Ostatní a vedlejší ...'!F34</f>
        <v>0</v>
      </c>
      <c r="BB97" s="129">
        <f>'002 - Ostatní a vedlejší ...'!F35</f>
        <v>0</v>
      </c>
      <c r="BC97" s="129">
        <f>'002 - Ostatní a vedlejší ...'!F36</f>
        <v>0</v>
      </c>
      <c r="BD97" s="131">
        <f>'002 - Ostatní a vedlejší 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93</v>
      </c>
      <c r="CM97" s="132" t="s">
        <v>84</v>
      </c>
    </row>
    <row r="98" s="7" customFormat="1" ht="16.5" customHeight="1">
      <c r="A98" s="120" t="s">
        <v>80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'003 - Hromosvod - opravy 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33">
        <v>0</v>
      </c>
      <c r="AT98" s="134">
        <f>ROUND(SUM(AV98:AW98),2)</f>
        <v>0</v>
      </c>
      <c r="AU98" s="135">
        <f>'003 - Hromosvod - opravy '!P121</f>
        <v>0</v>
      </c>
      <c r="AV98" s="134">
        <f>'003 - Hromosvod - opravy '!J33</f>
        <v>0</v>
      </c>
      <c r="AW98" s="134">
        <f>'003 - Hromosvod - opravy '!J34</f>
        <v>0</v>
      </c>
      <c r="AX98" s="134">
        <f>'003 - Hromosvod - opravy '!J35</f>
        <v>0</v>
      </c>
      <c r="AY98" s="134">
        <f>'003 - Hromosvod - opravy '!J36</f>
        <v>0</v>
      </c>
      <c r="AZ98" s="134">
        <f>'003 - Hromosvod - opravy '!F33</f>
        <v>0</v>
      </c>
      <c r="BA98" s="134">
        <f>'003 - Hromosvod - opravy '!F34</f>
        <v>0</v>
      </c>
      <c r="BB98" s="134">
        <f>'003 - Hromosvod - opravy '!F35</f>
        <v>0</v>
      </c>
      <c r="BC98" s="134">
        <f>'003 - Hromosvod - opravy '!F36</f>
        <v>0</v>
      </c>
      <c r="BD98" s="136">
        <f>'003 - Hromosvod - opravy '!F37</f>
        <v>0</v>
      </c>
      <c r="BE98" s="7"/>
      <c r="BT98" s="132" t="s">
        <v>84</v>
      </c>
      <c r="BV98" s="132" t="s">
        <v>78</v>
      </c>
      <c r="BW98" s="132" t="s">
        <v>96</v>
      </c>
      <c r="BX98" s="132" t="s">
        <v>5</v>
      </c>
      <c r="CL98" s="132" t="s">
        <v>1</v>
      </c>
      <c r="CM98" s="132" t="s">
        <v>86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P70cRjLZpkQyFkV19LrJtYltA5GsVdB/Isj77dM0P1RgkUp6LlAVA/IVWENmbUs84lflzeClH7tLu/d7oSPzcQ==" hashValue="RoE3KW+bo5GmLpxDEN/YjOx/hm3PBZxL6wPqbre9Fvm+9qAJg0tfdU5U66fNXMgmVquvu5aeQdFEeu4go0dLV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.1 - Stavební úpravy Š...'!C2" display="/"/>
    <hyperlink ref="A96" location="'001.2 - Stavební úpravy Š...'!C2" display="/"/>
    <hyperlink ref="A97" location="'002 - Ostatní a vedlejší ...'!C2" display="/"/>
    <hyperlink ref="A98" location="'003 - Hromosvod - opravy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Stavební úpravy bytových domů - ul. Štefánikova č. p. 290    v Bohumíně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ROUND((SUM(BE132:BE498)),  2)</f>
        <v>0</v>
      </c>
      <c r="G33" s="39"/>
      <c r="H33" s="39"/>
      <c r="I33" s="156">
        <v>0.21</v>
      </c>
      <c r="J33" s="155">
        <f>ROUND(((SUM(BE132:BE498))*I33),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ROUND((SUM(BF132:BF498)),  2)</f>
        <v>0</v>
      </c>
      <c r="G34" s="39"/>
      <c r="H34" s="39"/>
      <c r="I34" s="156">
        <v>0.15</v>
      </c>
      <c r="J34" s="155">
        <f>ROUND(((SUM(BF132:BF498))*I34),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ROUND((SUM(BG132:BG498)),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ROUND((SUM(BH132:BH498)),  2)</f>
        <v>0</v>
      </c>
      <c r="G36" s="39"/>
      <c r="H36" s="39"/>
      <c r="I36" s="156">
        <v>0.15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ROUND((SUM(BI132:BI498)),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Stavební úpravy bytových domů - ul. Štefánikova č. p. 290    v Bohumíně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001.1 - Stavební úpravy Štefánikova 290 - opravy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17. 3. 2022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J157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J162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109</v>
      </c>
      <c r="E101" s="189"/>
      <c r="F101" s="189"/>
      <c r="G101" s="189"/>
      <c r="H101" s="189"/>
      <c r="I101" s="189"/>
      <c r="J101" s="190">
        <f>J191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110</v>
      </c>
      <c r="E102" s="189"/>
      <c r="F102" s="189"/>
      <c r="G102" s="189"/>
      <c r="H102" s="189"/>
      <c r="I102" s="189"/>
      <c r="J102" s="190">
        <f>J268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111</v>
      </c>
      <c r="E103" s="189"/>
      <c r="F103" s="189"/>
      <c r="G103" s="189"/>
      <c r="H103" s="189"/>
      <c r="I103" s="189"/>
      <c r="J103" s="190">
        <f>J354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112</v>
      </c>
      <c r="E104" s="189"/>
      <c r="F104" s="189"/>
      <c r="G104" s="189"/>
      <c r="H104" s="189"/>
      <c r="I104" s="189"/>
      <c r="J104" s="190">
        <f>J364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113</v>
      </c>
      <c r="E105" s="183"/>
      <c r="F105" s="183"/>
      <c r="G105" s="183"/>
      <c r="H105" s="183"/>
      <c r="I105" s="183"/>
      <c r="J105" s="184">
        <f>J368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114</v>
      </c>
      <c r="E106" s="189"/>
      <c r="F106" s="189"/>
      <c r="G106" s="189"/>
      <c r="H106" s="189"/>
      <c r="I106" s="189"/>
      <c r="J106" s="190">
        <f>J369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115</v>
      </c>
      <c r="E107" s="189"/>
      <c r="F107" s="189"/>
      <c r="G107" s="189"/>
      <c r="H107" s="189"/>
      <c r="I107" s="189"/>
      <c r="J107" s="190">
        <f>J385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116</v>
      </c>
      <c r="E108" s="189"/>
      <c r="F108" s="189"/>
      <c r="G108" s="189"/>
      <c r="H108" s="189"/>
      <c r="I108" s="189"/>
      <c r="J108" s="190">
        <f>J392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117</v>
      </c>
      <c r="E109" s="189"/>
      <c r="F109" s="189"/>
      <c r="G109" s="189"/>
      <c r="H109" s="189"/>
      <c r="I109" s="189"/>
      <c r="J109" s="190">
        <f>J411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118</v>
      </c>
      <c r="E110" s="189"/>
      <c r="F110" s="189"/>
      <c r="G110" s="189"/>
      <c r="H110" s="189"/>
      <c r="I110" s="189"/>
      <c r="J110" s="190">
        <f>J463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119</v>
      </c>
      <c r="E111" s="189"/>
      <c r="F111" s="189"/>
      <c r="G111" s="189"/>
      <c r="H111" s="189"/>
      <c r="I111" s="189"/>
      <c r="J111" s="190">
        <f>J487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120</v>
      </c>
      <c r="E112" s="189"/>
      <c r="F112" s="189"/>
      <c r="G112" s="189"/>
      <c r="H112" s="189"/>
      <c r="I112" s="189"/>
      <c r="J112" s="190">
        <f>J494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121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6.25" customHeight="1">
      <c r="A122" s="39"/>
      <c r="B122" s="40"/>
      <c r="C122" s="41"/>
      <c r="D122" s="41"/>
      <c r="E122" s="175" t="str">
        <f>E7</f>
        <v xml:space="preserve">Stavební úpravy bytových domů - ul. Štefánikova č. p. 290    v Bohumíně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98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001.1 - Stavební úpravy Štefánikova 290 - opravy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>Bohumín</v>
      </c>
      <c r="G126" s="41"/>
      <c r="H126" s="41"/>
      <c r="I126" s="33" t="s">
        <v>22</v>
      </c>
      <c r="J126" s="80" t="str">
        <f>IF(J12="","",J12)</f>
        <v>17. 3. 2022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Město Bohumín</v>
      </c>
      <c r="G128" s="41"/>
      <c r="H128" s="41"/>
      <c r="I128" s="33" t="s">
        <v>30</v>
      </c>
      <c r="J128" s="37" t="str">
        <f>E21</f>
        <v>ATRIS s.r.o.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IF(E18="","",E18)</f>
        <v>Vyplň údaj</v>
      </c>
      <c r="G129" s="41"/>
      <c r="H129" s="41"/>
      <c r="I129" s="33" t="s">
        <v>33</v>
      </c>
      <c r="J129" s="37" t="str">
        <f>E24</f>
        <v>Barbora Kyšková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122</v>
      </c>
      <c r="D131" s="195" t="s">
        <v>61</v>
      </c>
      <c r="E131" s="195" t="s">
        <v>57</v>
      </c>
      <c r="F131" s="195" t="s">
        <v>58</v>
      </c>
      <c r="G131" s="195" t="s">
        <v>123</v>
      </c>
      <c r="H131" s="195" t="s">
        <v>124</v>
      </c>
      <c r="I131" s="195" t="s">
        <v>125</v>
      </c>
      <c r="J131" s="195" t="s">
        <v>102</v>
      </c>
      <c r="K131" s="196" t="s">
        <v>126</v>
      </c>
      <c r="L131" s="197"/>
      <c r="M131" s="101" t="s">
        <v>1</v>
      </c>
      <c r="N131" s="102" t="s">
        <v>40</v>
      </c>
      <c r="O131" s="102" t="s">
        <v>127</v>
      </c>
      <c r="P131" s="102" t="s">
        <v>128</v>
      </c>
      <c r="Q131" s="102" t="s">
        <v>129</v>
      </c>
      <c r="R131" s="102" t="s">
        <v>130</v>
      </c>
      <c r="S131" s="102" t="s">
        <v>131</v>
      </c>
      <c r="T131" s="103" t="s">
        <v>132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133</v>
      </c>
      <c r="D132" s="41"/>
      <c r="E132" s="41"/>
      <c r="F132" s="41"/>
      <c r="G132" s="41"/>
      <c r="H132" s="41"/>
      <c r="I132" s="41"/>
      <c r="J132" s="198">
        <f>BK132</f>
        <v>0</v>
      </c>
      <c r="K132" s="41"/>
      <c r="L132" s="45"/>
      <c r="M132" s="104"/>
      <c r="N132" s="199"/>
      <c r="O132" s="105"/>
      <c r="P132" s="200">
        <f>P133+P368</f>
        <v>0</v>
      </c>
      <c r="Q132" s="105"/>
      <c r="R132" s="200">
        <f>R133+R368</f>
        <v>42.574780700000008</v>
      </c>
      <c r="S132" s="105"/>
      <c r="T132" s="201">
        <f>T133+T368</f>
        <v>77.618668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104</v>
      </c>
      <c r="BK132" s="202">
        <f>BK133+BK368</f>
        <v>0</v>
      </c>
    </row>
    <row r="133" s="12" customFormat="1" ht="25.92" customHeight="1">
      <c r="A133" s="12"/>
      <c r="B133" s="203"/>
      <c r="C133" s="204"/>
      <c r="D133" s="205" t="s">
        <v>75</v>
      </c>
      <c r="E133" s="206" t="s">
        <v>134</v>
      </c>
      <c r="F133" s="206" t="s">
        <v>135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P134+P157+P162+P191+P268+P354+P364</f>
        <v>0</v>
      </c>
      <c r="Q133" s="211"/>
      <c r="R133" s="212">
        <f>R134+R157+R162+R191+R268+R354+R364</f>
        <v>39.968479800000008</v>
      </c>
      <c r="S133" s="211"/>
      <c r="T133" s="213">
        <f>T134+T157+T162+T191+T268+T354+T364</f>
        <v>71.04097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84</v>
      </c>
      <c r="AT133" s="215" t="s">
        <v>75</v>
      </c>
      <c r="AU133" s="215" t="s">
        <v>76</v>
      </c>
      <c r="AY133" s="214" t="s">
        <v>136</v>
      </c>
      <c r="BK133" s="216">
        <f>BK134+BK157+BK162+BK191+BK268+BK354+BK364</f>
        <v>0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84</v>
      </c>
      <c r="F134" s="217" t="s">
        <v>137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SUM(P135:P156)</f>
        <v>0</v>
      </c>
      <c r="Q134" s="211"/>
      <c r="R134" s="212">
        <f>SUM(R135:R156)</f>
        <v>0</v>
      </c>
      <c r="S134" s="211"/>
      <c r="T134" s="213">
        <f>SUM(T135:T156)</f>
        <v>56.932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84</v>
      </c>
      <c r="AT134" s="215" t="s">
        <v>75</v>
      </c>
      <c r="AU134" s="215" t="s">
        <v>84</v>
      </c>
      <c r="AY134" s="214" t="s">
        <v>136</v>
      </c>
      <c r="BK134" s="216">
        <f>SUM(BK135:BK156)</f>
        <v>0</v>
      </c>
    </row>
    <row r="135" s="2" customFormat="1" ht="24.15" customHeight="1">
      <c r="A135" s="39"/>
      <c r="B135" s="40"/>
      <c r="C135" s="219" t="s">
        <v>84</v>
      </c>
      <c r="D135" s="219" t="s">
        <v>138</v>
      </c>
      <c r="E135" s="220" t="s">
        <v>139</v>
      </c>
      <c r="F135" s="221" t="s">
        <v>140</v>
      </c>
      <c r="G135" s="222" t="s">
        <v>141</v>
      </c>
      <c r="H135" s="223">
        <v>66.2</v>
      </c>
      <c r="I135" s="224"/>
      <c r="J135" s="225">
        <f>ROUND(I135*H135,2)</f>
        <v>0</v>
      </c>
      <c r="K135" s="221" t="s">
        <v>142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0.26</v>
      </c>
      <c r="T135" s="229">
        <f>S135*H135</f>
        <v>17.212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143</v>
      </c>
      <c r="AT135" s="230" t="s">
        <v>138</v>
      </c>
      <c r="AU135" s="230" t="s">
        <v>86</v>
      </c>
      <c r="AY135" s="18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143</v>
      </c>
      <c r="BM135" s="230" t="s">
        <v>144</v>
      </c>
    </row>
    <row r="136" s="13" customFormat="1">
      <c r="A136" s="13"/>
      <c r="B136" s="232"/>
      <c r="C136" s="233"/>
      <c r="D136" s="234" t="s">
        <v>145</v>
      </c>
      <c r="E136" s="235" t="s">
        <v>1</v>
      </c>
      <c r="F136" s="236" t="s">
        <v>146</v>
      </c>
      <c r="G136" s="233"/>
      <c r="H136" s="237">
        <v>16.2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145</v>
      </c>
      <c r="AU136" s="243" t="s">
        <v>86</v>
      </c>
      <c r="AV136" s="13" t="s">
        <v>86</v>
      </c>
      <c r="AW136" s="13" t="s">
        <v>32</v>
      </c>
      <c r="AX136" s="13" t="s">
        <v>76</v>
      </c>
      <c r="AY136" s="243" t="s">
        <v>136</v>
      </c>
    </row>
    <row r="137" s="13" customFormat="1">
      <c r="A137" s="13"/>
      <c r="B137" s="232"/>
      <c r="C137" s="233"/>
      <c r="D137" s="234" t="s">
        <v>145</v>
      </c>
      <c r="E137" s="235" t="s">
        <v>1</v>
      </c>
      <c r="F137" s="236" t="s">
        <v>147</v>
      </c>
      <c r="G137" s="233"/>
      <c r="H137" s="237">
        <v>50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145</v>
      </c>
      <c r="AU137" s="243" t="s">
        <v>86</v>
      </c>
      <c r="AV137" s="13" t="s">
        <v>86</v>
      </c>
      <c r="AW137" s="13" t="s">
        <v>32</v>
      </c>
      <c r="AX137" s="13" t="s">
        <v>76</v>
      </c>
      <c r="AY137" s="243" t="s">
        <v>136</v>
      </c>
    </row>
    <row r="138" s="14" customFormat="1">
      <c r="A138" s="14"/>
      <c r="B138" s="244"/>
      <c r="C138" s="245"/>
      <c r="D138" s="234" t="s">
        <v>145</v>
      </c>
      <c r="E138" s="246" t="s">
        <v>1</v>
      </c>
      <c r="F138" s="247" t="s">
        <v>148</v>
      </c>
      <c r="G138" s="245"/>
      <c r="H138" s="248">
        <v>66.2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145</v>
      </c>
      <c r="AU138" s="254" t="s">
        <v>86</v>
      </c>
      <c r="AV138" s="14" t="s">
        <v>143</v>
      </c>
      <c r="AW138" s="14" t="s">
        <v>32</v>
      </c>
      <c r="AX138" s="14" t="s">
        <v>84</v>
      </c>
      <c r="AY138" s="254" t="s">
        <v>136</v>
      </c>
    </row>
    <row r="139" s="2" customFormat="1" ht="24.15" customHeight="1">
      <c r="A139" s="39"/>
      <c r="B139" s="40"/>
      <c r="C139" s="219" t="s">
        <v>86</v>
      </c>
      <c r="D139" s="219" t="s">
        <v>138</v>
      </c>
      <c r="E139" s="220" t="s">
        <v>149</v>
      </c>
      <c r="F139" s="221" t="s">
        <v>150</v>
      </c>
      <c r="G139" s="222" t="s">
        <v>141</v>
      </c>
      <c r="H139" s="223">
        <v>132.4</v>
      </c>
      <c r="I139" s="224"/>
      <c r="J139" s="225">
        <f>ROUND(I139*H139,2)</f>
        <v>0</v>
      </c>
      <c r="K139" s="221" t="s">
        <v>142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0.3</v>
      </c>
      <c r="T139" s="229">
        <f>S139*H139</f>
        <v>39.72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143</v>
      </c>
      <c r="AT139" s="230" t="s">
        <v>138</v>
      </c>
      <c r="AU139" s="230" t="s">
        <v>86</v>
      </c>
      <c r="AY139" s="18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143</v>
      </c>
      <c r="BM139" s="230" t="s">
        <v>151</v>
      </c>
    </row>
    <row r="140" s="13" customFormat="1">
      <c r="A140" s="13"/>
      <c r="B140" s="232"/>
      <c r="C140" s="233"/>
      <c r="D140" s="234" t="s">
        <v>145</v>
      </c>
      <c r="E140" s="235" t="s">
        <v>1</v>
      </c>
      <c r="F140" s="236" t="s">
        <v>152</v>
      </c>
      <c r="G140" s="233"/>
      <c r="H140" s="237">
        <v>32.4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145</v>
      </c>
      <c r="AU140" s="243" t="s">
        <v>86</v>
      </c>
      <c r="AV140" s="13" t="s">
        <v>86</v>
      </c>
      <c r="AW140" s="13" t="s">
        <v>32</v>
      </c>
      <c r="AX140" s="13" t="s">
        <v>76</v>
      </c>
      <c r="AY140" s="243" t="s">
        <v>136</v>
      </c>
    </row>
    <row r="141" s="13" customFormat="1">
      <c r="A141" s="13"/>
      <c r="B141" s="232"/>
      <c r="C141" s="233"/>
      <c r="D141" s="234" t="s">
        <v>145</v>
      </c>
      <c r="E141" s="235" t="s">
        <v>1</v>
      </c>
      <c r="F141" s="236" t="s">
        <v>153</v>
      </c>
      <c r="G141" s="233"/>
      <c r="H141" s="237">
        <v>100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145</v>
      </c>
      <c r="AU141" s="243" t="s">
        <v>86</v>
      </c>
      <c r="AV141" s="13" t="s">
        <v>86</v>
      </c>
      <c r="AW141" s="13" t="s">
        <v>32</v>
      </c>
      <c r="AX141" s="13" t="s">
        <v>76</v>
      </c>
      <c r="AY141" s="243" t="s">
        <v>136</v>
      </c>
    </row>
    <row r="142" s="14" customFormat="1">
      <c r="A142" s="14"/>
      <c r="B142" s="244"/>
      <c r="C142" s="245"/>
      <c r="D142" s="234" t="s">
        <v>145</v>
      </c>
      <c r="E142" s="246" t="s">
        <v>1</v>
      </c>
      <c r="F142" s="247" t="s">
        <v>148</v>
      </c>
      <c r="G142" s="245"/>
      <c r="H142" s="248">
        <v>132.4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145</v>
      </c>
      <c r="AU142" s="254" t="s">
        <v>86</v>
      </c>
      <c r="AV142" s="14" t="s">
        <v>143</v>
      </c>
      <c r="AW142" s="14" t="s">
        <v>32</v>
      </c>
      <c r="AX142" s="14" t="s">
        <v>84</v>
      </c>
      <c r="AY142" s="254" t="s">
        <v>136</v>
      </c>
    </row>
    <row r="143" s="2" customFormat="1" ht="24.15" customHeight="1">
      <c r="A143" s="39"/>
      <c r="B143" s="40"/>
      <c r="C143" s="219" t="s">
        <v>154</v>
      </c>
      <c r="D143" s="219" t="s">
        <v>138</v>
      </c>
      <c r="E143" s="220" t="s">
        <v>155</v>
      </c>
      <c r="F143" s="221" t="s">
        <v>156</v>
      </c>
      <c r="G143" s="222" t="s">
        <v>157</v>
      </c>
      <c r="H143" s="223">
        <v>6.804</v>
      </c>
      <c r="I143" s="224"/>
      <c r="J143" s="225">
        <f>ROUND(I143*H143,2)</f>
        <v>0</v>
      </c>
      <c r="K143" s="221" t="s">
        <v>142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143</v>
      </c>
      <c r="AT143" s="230" t="s">
        <v>138</v>
      </c>
      <c r="AU143" s="230" t="s">
        <v>86</v>
      </c>
      <c r="AY143" s="18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143</v>
      </c>
      <c r="BM143" s="230" t="s">
        <v>158</v>
      </c>
    </row>
    <row r="144" s="13" customFormat="1">
      <c r="A144" s="13"/>
      <c r="B144" s="232"/>
      <c r="C144" s="233"/>
      <c r="D144" s="234" t="s">
        <v>145</v>
      </c>
      <c r="E144" s="235" t="s">
        <v>1</v>
      </c>
      <c r="F144" s="236" t="s">
        <v>159</v>
      </c>
      <c r="G144" s="233"/>
      <c r="H144" s="237">
        <v>6.804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145</v>
      </c>
      <c r="AU144" s="243" t="s">
        <v>86</v>
      </c>
      <c r="AV144" s="13" t="s">
        <v>86</v>
      </c>
      <c r="AW144" s="13" t="s">
        <v>32</v>
      </c>
      <c r="AX144" s="13" t="s">
        <v>84</v>
      </c>
      <c r="AY144" s="243" t="s">
        <v>136</v>
      </c>
    </row>
    <row r="145" s="2" customFormat="1" ht="33" customHeight="1">
      <c r="A145" s="39"/>
      <c r="B145" s="40"/>
      <c r="C145" s="219" t="s">
        <v>143</v>
      </c>
      <c r="D145" s="219" t="s">
        <v>138</v>
      </c>
      <c r="E145" s="220" t="s">
        <v>160</v>
      </c>
      <c r="F145" s="221" t="s">
        <v>161</v>
      </c>
      <c r="G145" s="222" t="s">
        <v>157</v>
      </c>
      <c r="H145" s="223">
        <v>6.804</v>
      </c>
      <c r="I145" s="224"/>
      <c r="J145" s="225">
        <f>ROUND(I145*H145,2)</f>
        <v>0</v>
      </c>
      <c r="K145" s="221" t="s">
        <v>142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143</v>
      </c>
      <c r="AT145" s="230" t="s">
        <v>138</v>
      </c>
      <c r="AU145" s="230" t="s">
        <v>86</v>
      </c>
      <c r="AY145" s="18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143</v>
      </c>
      <c r="BM145" s="230" t="s">
        <v>162</v>
      </c>
    </row>
    <row r="146" s="13" customFormat="1">
      <c r="A146" s="13"/>
      <c r="B146" s="232"/>
      <c r="C146" s="233"/>
      <c r="D146" s="234" t="s">
        <v>145</v>
      </c>
      <c r="E146" s="235" t="s">
        <v>1</v>
      </c>
      <c r="F146" s="236" t="s">
        <v>163</v>
      </c>
      <c r="G146" s="233"/>
      <c r="H146" s="237">
        <v>6.804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145</v>
      </c>
      <c r="AU146" s="243" t="s">
        <v>86</v>
      </c>
      <c r="AV146" s="13" t="s">
        <v>86</v>
      </c>
      <c r="AW146" s="13" t="s">
        <v>32</v>
      </c>
      <c r="AX146" s="13" t="s">
        <v>84</v>
      </c>
      <c r="AY146" s="243" t="s">
        <v>136</v>
      </c>
    </row>
    <row r="147" s="2" customFormat="1" ht="37.8" customHeight="1">
      <c r="A147" s="39"/>
      <c r="B147" s="40"/>
      <c r="C147" s="219" t="s">
        <v>164</v>
      </c>
      <c r="D147" s="219" t="s">
        <v>138</v>
      </c>
      <c r="E147" s="220" t="s">
        <v>165</v>
      </c>
      <c r="F147" s="221" t="s">
        <v>166</v>
      </c>
      <c r="G147" s="222" t="s">
        <v>157</v>
      </c>
      <c r="H147" s="223">
        <v>47.628</v>
      </c>
      <c r="I147" s="224"/>
      <c r="J147" s="225">
        <f>ROUND(I147*H147,2)</f>
        <v>0</v>
      </c>
      <c r="K147" s="221" t="s">
        <v>142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143</v>
      </c>
      <c r="AT147" s="230" t="s">
        <v>138</v>
      </c>
      <c r="AU147" s="230" t="s">
        <v>86</v>
      </c>
      <c r="AY147" s="18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143</v>
      </c>
      <c r="BM147" s="230" t="s">
        <v>167</v>
      </c>
    </row>
    <row r="148" s="13" customFormat="1">
      <c r="A148" s="13"/>
      <c r="B148" s="232"/>
      <c r="C148" s="233"/>
      <c r="D148" s="234" t="s">
        <v>145</v>
      </c>
      <c r="E148" s="235" t="s">
        <v>1</v>
      </c>
      <c r="F148" s="236" t="s">
        <v>168</v>
      </c>
      <c r="G148" s="233"/>
      <c r="H148" s="237">
        <v>47.628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145</v>
      </c>
      <c r="AU148" s="243" t="s">
        <v>86</v>
      </c>
      <c r="AV148" s="13" t="s">
        <v>86</v>
      </c>
      <c r="AW148" s="13" t="s">
        <v>32</v>
      </c>
      <c r="AX148" s="13" t="s">
        <v>84</v>
      </c>
      <c r="AY148" s="243" t="s">
        <v>136</v>
      </c>
    </row>
    <row r="149" s="2" customFormat="1" ht="37.8" customHeight="1">
      <c r="A149" s="39"/>
      <c r="B149" s="40"/>
      <c r="C149" s="219" t="s">
        <v>169</v>
      </c>
      <c r="D149" s="219" t="s">
        <v>138</v>
      </c>
      <c r="E149" s="220" t="s">
        <v>170</v>
      </c>
      <c r="F149" s="221" t="s">
        <v>171</v>
      </c>
      <c r="G149" s="222" t="s">
        <v>157</v>
      </c>
      <c r="H149" s="223">
        <v>6.804</v>
      </c>
      <c r="I149" s="224"/>
      <c r="J149" s="225">
        <f>ROUND(I149*H149,2)</f>
        <v>0</v>
      </c>
      <c r="K149" s="221" t="s">
        <v>142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143</v>
      </c>
      <c r="AT149" s="230" t="s">
        <v>138</v>
      </c>
      <c r="AU149" s="230" t="s">
        <v>86</v>
      </c>
      <c r="AY149" s="18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143</v>
      </c>
      <c r="BM149" s="230" t="s">
        <v>172</v>
      </c>
    </row>
    <row r="150" s="13" customFormat="1">
      <c r="A150" s="13"/>
      <c r="B150" s="232"/>
      <c r="C150" s="233"/>
      <c r="D150" s="234" t="s">
        <v>145</v>
      </c>
      <c r="E150" s="235" t="s">
        <v>1</v>
      </c>
      <c r="F150" s="236" t="s">
        <v>173</v>
      </c>
      <c r="G150" s="233"/>
      <c r="H150" s="237">
        <v>6.804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145</v>
      </c>
      <c r="AU150" s="243" t="s">
        <v>86</v>
      </c>
      <c r="AV150" s="13" t="s">
        <v>86</v>
      </c>
      <c r="AW150" s="13" t="s">
        <v>32</v>
      </c>
      <c r="AX150" s="13" t="s">
        <v>84</v>
      </c>
      <c r="AY150" s="243" t="s">
        <v>136</v>
      </c>
    </row>
    <row r="151" s="2" customFormat="1" ht="37.8" customHeight="1">
      <c r="A151" s="39"/>
      <c r="B151" s="40"/>
      <c r="C151" s="219" t="s">
        <v>174</v>
      </c>
      <c r="D151" s="219" t="s">
        <v>138</v>
      </c>
      <c r="E151" s="220" t="s">
        <v>175</v>
      </c>
      <c r="F151" s="221" t="s">
        <v>176</v>
      </c>
      <c r="G151" s="222" t="s">
        <v>157</v>
      </c>
      <c r="H151" s="223">
        <v>68.040000000000008</v>
      </c>
      <c r="I151" s="224"/>
      <c r="J151" s="225">
        <f>ROUND(I151*H151,2)</f>
        <v>0</v>
      </c>
      <c r="K151" s="221" t="s">
        <v>142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143</v>
      </c>
      <c r="AT151" s="230" t="s">
        <v>138</v>
      </c>
      <c r="AU151" s="230" t="s">
        <v>86</v>
      </c>
      <c r="AY151" s="18" t="s">
        <v>136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143</v>
      </c>
      <c r="BM151" s="230" t="s">
        <v>177</v>
      </c>
    </row>
    <row r="152" s="13" customFormat="1">
      <c r="A152" s="13"/>
      <c r="B152" s="232"/>
      <c r="C152" s="233"/>
      <c r="D152" s="234" t="s">
        <v>145</v>
      </c>
      <c r="E152" s="235" t="s">
        <v>1</v>
      </c>
      <c r="F152" s="236" t="s">
        <v>178</v>
      </c>
      <c r="G152" s="233"/>
      <c r="H152" s="237">
        <v>68.040000000000008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145</v>
      </c>
      <c r="AU152" s="243" t="s">
        <v>86</v>
      </c>
      <c r="AV152" s="13" t="s">
        <v>86</v>
      </c>
      <c r="AW152" s="13" t="s">
        <v>32</v>
      </c>
      <c r="AX152" s="13" t="s">
        <v>84</v>
      </c>
      <c r="AY152" s="243" t="s">
        <v>136</v>
      </c>
    </row>
    <row r="153" s="2" customFormat="1" ht="24.15" customHeight="1">
      <c r="A153" s="39"/>
      <c r="B153" s="40"/>
      <c r="C153" s="219" t="s">
        <v>179</v>
      </c>
      <c r="D153" s="219" t="s">
        <v>138</v>
      </c>
      <c r="E153" s="220" t="s">
        <v>180</v>
      </c>
      <c r="F153" s="221" t="s">
        <v>181</v>
      </c>
      <c r="G153" s="222" t="s">
        <v>182</v>
      </c>
      <c r="H153" s="223">
        <v>12.247</v>
      </c>
      <c r="I153" s="224"/>
      <c r="J153" s="225">
        <f>ROUND(I153*H153,2)</f>
        <v>0</v>
      </c>
      <c r="K153" s="221" t="s">
        <v>142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143</v>
      </c>
      <c r="AT153" s="230" t="s">
        <v>138</v>
      </c>
      <c r="AU153" s="230" t="s">
        <v>86</v>
      </c>
      <c r="AY153" s="18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143</v>
      </c>
      <c r="BM153" s="230" t="s">
        <v>183</v>
      </c>
    </row>
    <row r="154" s="13" customFormat="1">
      <c r="A154" s="13"/>
      <c r="B154" s="232"/>
      <c r="C154" s="233"/>
      <c r="D154" s="234" t="s">
        <v>145</v>
      </c>
      <c r="E154" s="235" t="s">
        <v>1</v>
      </c>
      <c r="F154" s="236" t="s">
        <v>184</v>
      </c>
      <c r="G154" s="233"/>
      <c r="H154" s="237">
        <v>12.247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145</v>
      </c>
      <c r="AU154" s="243" t="s">
        <v>86</v>
      </c>
      <c r="AV154" s="13" t="s">
        <v>86</v>
      </c>
      <c r="AW154" s="13" t="s">
        <v>32</v>
      </c>
      <c r="AX154" s="13" t="s">
        <v>84</v>
      </c>
      <c r="AY154" s="243" t="s">
        <v>136</v>
      </c>
    </row>
    <row r="155" s="2" customFormat="1" ht="16.5" customHeight="1">
      <c r="A155" s="39"/>
      <c r="B155" s="40"/>
      <c r="C155" s="219" t="s">
        <v>185</v>
      </c>
      <c r="D155" s="219" t="s">
        <v>138</v>
      </c>
      <c r="E155" s="220" t="s">
        <v>186</v>
      </c>
      <c r="F155" s="221" t="s">
        <v>187</v>
      </c>
      <c r="G155" s="222" t="s">
        <v>157</v>
      </c>
      <c r="H155" s="223">
        <v>6.804</v>
      </c>
      <c r="I155" s="224"/>
      <c r="J155" s="225">
        <f>ROUND(I155*H155,2)</f>
        <v>0</v>
      </c>
      <c r="K155" s="221" t="s">
        <v>142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143</v>
      </c>
      <c r="AT155" s="230" t="s">
        <v>138</v>
      </c>
      <c r="AU155" s="230" t="s">
        <v>86</v>
      </c>
      <c r="AY155" s="18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143</v>
      </c>
      <c r="BM155" s="230" t="s">
        <v>188</v>
      </c>
    </row>
    <row r="156" s="2" customFormat="1" ht="16.5" customHeight="1">
      <c r="A156" s="39"/>
      <c r="B156" s="40"/>
      <c r="C156" s="219" t="s">
        <v>189</v>
      </c>
      <c r="D156" s="219" t="s">
        <v>138</v>
      </c>
      <c r="E156" s="220" t="s">
        <v>190</v>
      </c>
      <c r="F156" s="221" t="s">
        <v>191</v>
      </c>
      <c r="G156" s="222" t="s">
        <v>141</v>
      </c>
      <c r="H156" s="223">
        <v>100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143</v>
      </c>
      <c r="AT156" s="230" t="s">
        <v>138</v>
      </c>
      <c r="AU156" s="230" t="s">
        <v>86</v>
      </c>
      <c r="AY156" s="18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143</v>
      </c>
      <c r="BM156" s="230" t="s">
        <v>192</v>
      </c>
    </row>
    <row r="157" s="12" customFormat="1" ht="22.8" customHeight="1">
      <c r="A157" s="12"/>
      <c r="B157" s="203"/>
      <c r="C157" s="204"/>
      <c r="D157" s="205" t="s">
        <v>75</v>
      </c>
      <c r="E157" s="217" t="s">
        <v>154</v>
      </c>
      <c r="F157" s="217" t="s">
        <v>193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SUM(P158:P161)</f>
        <v>0</v>
      </c>
      <c r="Q157" s="211"/>
      <c r="R157" s="212">
        <f>SUM(R158:R161)</f>
        <v>3.21512</v>
      </c>
      <c r="S157" s="211"/>
      <c r="T157" s="213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84</v>
      </c>
      <c r="AT157" s="215" t="s">
        <v>75</v>
      </c>
      <c r="AU157" s="215" t="s">
        <v>84</v>
      </c>
      <c r="AY157" s="214" t="s">
        <v>136</v>
      </c>
      <c r="BK157" s="216">
        <f>SUM(BK158:BK161)</f>
        <v>0</v>
      </c>
    </row>
    <row r="158" s="2" customFormat="1" ht="24.15" customHeight="1">
      <c r="A158" s="39"/>
      <c r="B158" s="40"/>
      <c r="C158" s="219" t="s">
        <v>194</v>
      </c>
      <c r="D158" s="219" t="s">
        <v>138</v>
      </c>
      <c r="E158" s="220" t="s">
        <v>195</v>
      </c>
      <c r="F158" s="221" t="s">
        <v>196</v>
      </c>
      <c r="G158" s="222" t="s">
        <v>197</v>
      </c>
      <c r="H158" s="223">
        <v>6</v>
      </c>
      <c r="I158" s="224"/>
      <c r="J158" s="225">
        <f>ROUND(I158*H158,2)</f>
        <v>0</v>
      </c>
      <c r="K158" s="221" t="s">
        <v>142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0.24127000000000003</v>
      </c>
      <c r="R158" s="228">
        <f>Q158*H158</f>
        <v>1.4476200000000003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143</v>
      </c>
      <c r="AT158" s="230" t="s">
        <v>138</v>
      </c>
      <c r="AU158" s="230" t="s">
        <v>86</v>
      </c>
      <c r="AY158" s="18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143</v>
      </c>
      <c r="BM158" s="230" t="s">
        <v>198</v>
      </c>
    </row>
    <row r="159" s="13" customFormat="1">
      <c r="A159" s="13"/>
      <c r="B159" s="232"/>
      <c r="C159" s="233"/>
      <c r="D159" s="234" t="s">
        <v>145</v>
      </c>
      <c r="E159" s="235" t="s">
        <v>1</v>
      </c>
      <c r="F159" s="236" t="s">
        <v>199</v>
      </c>
      <c r="G159" s="233"/>
      <c r="H159" s="237">
        <v>6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145</v>
      </c>
      <c r="AU159" s="243" t="s">
        <v>86</v>
      </c>
      <c r="AV159" s="13" t="s">
        <v>86</v>
      </c>
      <c r="AW159" s="13" t="s">
        <v>32</v>
      </c>
      <c r="AX159" s="13" t="s">
        <v>84</v>
      </c>
      <c r="AY159" s="243" t="s">
        <v>136</v>
      </c>
    </row>
    <row r="160" s="2" customFormat="1" ht="21.75" customHeight="1">
      <c r="A160" s="39"/>
      <c r="B160" s="40"/>
      <c r="C160" s="255" t="s">
        <v>200</v>
      </c>
      <c r="D160" s="255" t="s">
        <v>201</v>
      </c>
      <c r="E160" s="256" t="s">
        <v>202</v>
      </c>
      <c r="F160" s="257" t="s">
        <v>203</v>
      </c>
      <c r="G160" s="258" t="s">
        <v>204</v>
      </c>
      <c r="H160" s="259">
        <v>35</v>
      </c>
      <c r="I160" s="260"/>
      <c r="J160" s="261">
        <f>ROUND(I160*H160,2)</f>
        <v>0</v>
      </c>
      <c r="K160" s="257" t="s">
        <v>1</v>
      </c>
      <c r="L160" s="262"/>
      <c r="M160" s="263" t="s">
        <v>1</v>
      </c>
      <c r="N160" s="264" t="s">
        <v>41</v>
      </c>
      <c r="O160" s="92"/>
      <c r="P160" s="228">
        <f>O160*H160</f>
        <v>0</v>
      </c>
      <c r="Q160" s="228">
        <v>0.050500000000000008</v>
      </c>
      <c r="R160" s="228">
        <f>Q160*H160</f>
        <v>1.7675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179</v>
      </c>
      <c r="AT160" s="230" t="s">
        <v>201</v>
      </c>
      <c r="AU160" s="230" t="s">
        <v>86</v>
      </c>
      <c r="AY160" s="18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143</v>
      </c>
      <c r="BM160" s="230" t="s">
        <v>205</v>
      </c>
    </row>
    <row r="161" s="13" customFormat="1">
      <c r="A161" s="13"/>
      <c r="B161" s="232"/>
      <c r="C161" s="233"/>
      <c r="D161" s="234" t="s">
        <v>145</v>
      </c>
      <c r="E161" s="233"/>
      <c r="F161" s="236" t="s">
        <v>206</v>
      </c>
      <c r="G161" s="233"/>
      <c r="H161" s="237">
        <v>35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145</v>
      </c>
      <c r="AU161" s="243" t="s">
        <v>86</v>
      </c>
      <c r="AV161" s="13" t="s">
        <v>86</v>
      </c>
      <c r="AW161" s="13" t="s">
        <v>4</v>
      </c>
      <c r="AX161" s="13" t="s">
        <v>84</v>
      </c>
      <c r="AY161" s="243" t="s">
        <v>136</v>
      </c>
    </row>
    <row r="162" s="12" customFormat="1" ht="22.8" customHeight="1">
      <c r="A162" s="12"/>
      <c r="B162" s="203"/>
      <c r="C162" s="204"/>
      <c r="D162" s="205" t="s">
        <v>75</v>
      </c>
      <c r="E162" s="217" t="s">
        <v>164</v>
      </c>
      <c r="F162" s="217" t="s">
        <v>207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SUM(P163:P190)</f>
        <v>0</v>
      </c>
      <c r="Q162" s="211"/>
      <c r="R162" s="212">
        <f>SUM(R163:R190)</f>
        <v>7.71438</v>
      </c>
      <c r="S162" s="211"/>
      <c r="T162" s="213">
        <f>SUM(T163:T190)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84</v>
      </c>
      <c r="AT162" s="215" t="s">
        <v>75</v>
      </c>
      <c r="AU162" s="215" t="s">
        <v>84</v>
      </c>
      <c r="AY162" s="214" t="s">
        <v>136</v>
      </c>
      <c r="BK162" s="216">
        <f>SUM(BK163:BK190)</f>
        <v>0</v>
      </c>
    </row>
    <row r="163" s="2" customFormat="1" ht="21.75" customHeight="1">
      <c r="A163" s="39"/>
      <c r="B163" s="40"/>
      <c r="C163" s="219" t="s">
        <v>208</v>
      </c>
      <c r="D163" s="219" t="s">
        <v>138</v>
      </c>
      <c r="E163" s="220" t="s">
        <v>209</v>
      </c>
      <c r="F163" s="221" t="s">
        <v>210</v>
      </c>
      <c r="G163" s="222" t="s">
        <v>141</v>
      </c>
      <c r="H163" s="223">
        <v>75.3</v>
      </c>
      <c r="I163" s="224"/>
      <c r="J163" s="225">
        <f>ROUND(I163*H163,2)</f>
        <v>0</v>
      </c>
      <c r="K163" s="221" t="s">
        <v>142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143</v>
      </c>
      <c r="AT163" s="230" t="s">
        <v>138</v>
      </c>
      <c r="AU163" s="230" t="s">
        <v>86</v>
      </c>
      <c r="AY163" s="18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143</v>
      </c>
      <c r="BM163" s="230" t="s">
        <v>211</v>
      </c>
    </row>
    <row r="164" s="13" customFormat="1">
      <c r="A164" s="13"/>
      <c r="B164" s="232"/>
      <c r="C164" s="233"/>
      <c r="D164" s="234" t="s">
        <v>145</v>
      </c>
      <c r="E164" s="235" t="s">
        <v>1</v>
      </c>
      <c r="F164" s="236" t="s">
        <v>212</v>
      </c>
      <c r="G164" s="233"/>
      <c r="H164" s="237">
        <v>8.1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145</v>
      </c>
      <c r="AU164" s="243" t="s">
        <v>86</v>
      </c>
      <c r="AV164" s="13" t="s">
        <v>86</v>
      </c>
      <c r="AW164" s="13" t="s">
        <v>32</v>
      </c>
      <c r="AX164" s="13" t="s">
        <v>76</v>
      </c>
      <c r="AY164" s="243" t="s">
        <v>136</v>
      </c>
    </row>
    <row r="165" s="13" customFormat="1">
      <c r="A165" s="13"/>
      <c r="B165" s="232"/>
      <c r="C165" s="233"/>
      <c r="D165" s="234" t="s">
        <v>145</v>
      </c>
      <c r="E165" s="235" t="s">
        <v>1</v>
      </c>
      <c r="F165" s="236" t="s">
        <v>213</v>
      </c>
      <c r="G165" s="233"/>
      <c r="H165" s="237">
        <v>66.2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145</v>
      </c>
      <c r="AU165" s="243" t="s">
        <v>86</v>
      </c>
      <c r="AV165" s="13" t="s">
        <v>86</v>
      </c>
      <c r="AW165" s="13" t="s">
        <v>32</v>
      </c>
      <c r="AX165" s="13" t="s">
        <v>76</v>
      </c>
      <c r="AY165" s="243" t="s">
        <v>136</v>
      </c>
    </row>
    <row r="166" s="13" customFormat="1">
      <c r="A166" s="13"/>
      <c r="B166" s="232"/>
      <c r="C166" s="233"/>
      <c r="D166" s="234" t="s">
        <v>145</v>
      </c>
      <c r="E166" s="235" t="s">
        <v>1</v>
      </c>
      <c r="F166" s="236" t="s">
        <v>214</v>
      </c>
      <c r="G166" s="233"/>
      <c r="H166" s="237">
        <v>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145</v>
      </c>
      <c r="AU166" s="243" t="s">
        <v>86</v>
      </c>
      <c r="AV166" s="13" t="s">
        <v>86</v>
      </c>
      <c r="AW166" s="13" t="s">
        <v>32</v>
      </c>
      <c r="AX166" s="13" t="s">
        <v>76</v>
      </c>
      <c r="AY166" s="243" t="s">
        <v>136</v>
      </c>
    </row>
    <row r="167" s="14" customFormat="1">
      <c r="A167" s="14"/>
      <c r="B167" s="244"/>
      <c r="C167" s="245"/>
      <c r="D167" s="234" t="s">
        <v>145</v>
      </c>
      <c r="E167" s="246" t="s">
        <v>1</v>
      </c>
      <c r="F167" s="247" t="s">
        <v>148</v>
      </c>
      <c r="G167" s="245"/>
      <c r="H167" s="248">
        <v>75.3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145</v>
      </c>
      <c r="AU167" s="254" t="s">
        <v>86</v>
      </c>
      <c r="AV167" s="14" t="s">
        <v>143</v>
      </c>
      <c r="AW167" s="14" t="s">
        <v>32</v>
      </c>
      <c r="AX167" s="14" t="s">
        <v>84</v>
      </c>
      <c r="AY167" s="254" t="s">
        <v>136</v>
      </c>
    </row>
    <row r="168" s="2" customFormat="1" ht="21.75" customHeight="1">
      <c r="A168" s="39"/>
      <c r="B168" s="40"/>
      <c r="C168" s="219" t="s">
        <v>215</v>
      </c>
      <c r="D168" s="219" t="s">
        <v>138</v>
      </c>
      <c r="E168" s="220" t="s">
        <v>216</v>
      </c>
      <c r="F168" s="221" t="s">
        <v>217</v>
      </c>
      <c r="G168" s="222" t="s">
        <v>141</v>
      </c>
      <c r="H168" s="223">
        <v>75.3</v>
      </c>
      <c r="I168" s="224"/>
      <c r="J168" s="225">
        <f>ROUND(I168*H168,2)</f>
        <v>0</v>
      </c>
      <c r="K168" s="221" t="s">
        <v>142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143</v>
      </c>
      <c r="AT168" s="230" t="s">
        <v>138</v>
      </c>
      <c r="AU168" s="230" t="s">
        <v>86</v>
      </c>
      <c r="AY168" s="18" t="s">
        <v>136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143</v>
      </c>
      <c r="BM168" s="230" t="s">
        <v>218</v>
      </c>
    </row>
    <row r="169" s="13" customFormat="1">
      <c r="A169" s="13"/>
      <c r="B169" s="232"/>
      <c r="C169" s="233"/>
      <c r="D169" s="234" t="s">
        <v>145</v>
      </c>
      <c r="E169" s="235" t="s">
        <v>1</v>
      </c>
      <c r="F169" s="236" t="s">
        <v>212</v>
      </c>
      <c r="G169" s="233"/>
      <c r="H169" s="237">
        <v>8.1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145</v>
      </c>
      <c r="AU169" s="243" t="s">
        <v>86</v>
      </c>
      <c r="AV169" s="13" t="s">
        <v>86</v>
      </c>
      <c r="AW169" s="13" t="s">
        <v>32</v>
      </c>
      <c r="AX169" s="13" t="s">
        <v>76</v>
      </c>
      <c r="AY169" s="243" t="s">
        <v>136</v>
      </c>
    </row>
    <row r="170" s="13" customFormat="1">
      <c r="A170" s="13"/>
      <c r="B170" s="232"/>
      <c r="C170" s="233"/>
      <c r="D170" s="234" t="s">
        <v>145</v>
      </c>
      <c r="E170" s="235" t="s">
        <v>1</v>
      </c>
      <c r="F170" s="236" t="s">
        <v>213</v>
      </c>
      <c r="G170" s="233"/>
      <c r="H170" s="237">
        <v>66.2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145</v>
      </c>
      <c r="AU170" s="243" t="s">
        <v>86</v>
      </c>
      <c r="AV170" s="13" t="s">
        <v>86</v>
      </c>
      <c r="AW170" s="13" t="s">
        <v>32</v>
      </c>
      <c r="AX170" s="13" t="s">
        <v>76</v>
      </c>
      <c r="AY170" s="243" t="s">
        <v>136</v>
      </c>
    </row>
    <row r="171" s="13" customFormat="1">
      <c r="A171" s="13"/>
      <c r="B171" s="232"/>
      <c r="C171" s="233"/>
      <c r="D171" s="234" t="s">
        <v>145</v>
      </c>
      <c r="E171" s="235" t="s">
        <v>1</v>
      </c>
      <c r="F171" s="236" t="s">
        <v>214</v>
      </c>
      <c r="G171" s="233"/>
      <c r="H171" s="237">
        <v>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145</v>
      </c>
      <c r="AU171" s="243" t="s">
        <v>86</v>
      </c>
      <c r="AV171" s="13" t="s">
        <v>86</v>
      </c>
      <c r="AW171" s="13" t="s">
        <v>32</v>
      </c>
      <c r="AX171" s="13" t="s">
        <v>76</v>
      </c>
      <c r="AY171" s="243" t="s">
        <v>136</v>
      </c>
    </row>
    <row r="172" s="14" customFormat="1">
      <c r="A172" s="14"/>
      <c r="B172" s="244"/>
      <c r="C172" s="245"/>
      <c r="D172" s="234" t="s">
        <v>145</v>
      </c>
      <c r="E172" s="246" t="s">
        <v>1</v>
      </c>
      <c r="F172" s="247" t="s">
        <v>148</v>
      </c>
      <c r="G172" s="245"/>
      <c r="H172" s="248">
        <v>75.3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145</v>
      </c>
      <c r="AU172" s="254" t="s">
        <v>86</v>
      </c>
      <c r="AV172" s="14" t="s">
        <v>143</v>
      </c>
      <c r="AW172" s="14" t="s">
        <v>32</v>
      </c>
      <c r="AX172" s="14" t="s">
        <v>84</v>
      </c>
      <c r="AY172" s="254" t="s">
        <v>136</v>
      </c>
    </row>
    <row r="173" s="2" customFormat="1" ht="21.75" customHeight="1">
      <c r="A173" s="39"/>
      <c r="B173" s="40"/>
      <c r="C173" s="219" t="s">
        <v>219</v>
      </c>
      <c r="D173" s="219" t="s">
        <v>138</v>
      </c>
      <c r="E173" s="220" t="s">
        <v>220</v>
      </c>
      <c r="F173" s="221" t="s">
        <v>221</v>
      </c>
      <c r="G173" s="222" t="s">
        <v>141</v>
      </c>
      <c r="H173" s="223">
        <v>75.3</v>
      </c>
      <c r="I173" s="224"/>
      <c r="J173" s="225">
        <f>ROUND(I173*H173,2)</f>
        <v>0</v>
      </c>
      <c r="K173" s="221" t="s">
        <v>142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143</v>
      </c>
      <c r="AT173" s="230" t="s">
        <v>138</v>
      </c>
      <c r="AU173" s="230" t="s">
        <v>86</v>
      </c>
      <c r="AY173" s="18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143</v>
      </c>
      <c r="BM173" s="230" t="s">
        <v>222</v>
      </c>
    </row>
    <row r="174" s="13" customFormat="1">
      <c r="A174" s="13"/>
      <c r="B174" s="232"/>
      <c r="C174" s="233"/>
      <c r="D174" s="234" t="s">
        <v>145</v>
      </c>
      <c r="E174" s="235" t="s">
        <v>1</v>
      </c>
      <c r="F174" s="236" t="s">
        <v>212</v>
      </c>
      <c r="G174" s="233"/>
      <c r="H174" s="237">
        <v>8.1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145</v>
      </c>
      <c r="AU174" s="243" t="s">
        <v>86</v>
      </c>
      <c r="AV174" s="13" t="s">
        <v>86</v>
      </c>
      <c r="AW174" s="13" t="s">
        <v>32</v>
      </c>
      <c r="AX174" s="13" t="s">
        <v>76</v>
      </c>
      <c r="AY174" s="243" t="s">
        <v>136</v>
      </c>
    </row>
    <row r="175" s="13" customFormat="1">
      <c r="A175" s="13"/>
      <c r="B175" s="232"/>
      <c r="C175" s="233"/>
      <c r="D175" s="234" t="s">
        <v>145</v>
      </c>
      <c r="E175" s="235" t="s">
        <v>1</v>
      </c>
      <c r="F175" s="236" t="s">
        <v>213</v>
      </c>
      <c r="G175" s="233"/>
      <c r="H175" s="237">
        <v>66.2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145</v>
      </c>
      <c r="AU175" s="243" t="s">
        <v>86</v>
      </c>
      <c r="AV175" s="13" t="s">
        <v>86</v>
      </c>
      <c r="AW175" s="13" t="s">
        <v>32</v>
      </c>
      <c r="AX175" s="13" t="s">
        <v>76</v>
      </c>
      <c r="AY175" s="243" t="s">
        <v>136</v>
      </c>
    </row>
    <row r="176" s="13" customFormat="1">
      <c r="A176" s="13"/>
      <c r="B176" s="232"/>
      <c r="C176" s="233"/>
      <c r="D176" s="234" t="s">
        <v>145</v>
      </c>
      <c r="E176" s="235" t="s">
        <v>1</v>
      </c>
      <c r="F176" s="236" t="s">
        <v>223</v>
      </c>
      <c r="G176" s="233"/>
      <c r="H176" s="237">
        <v>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145</v>
      </c>
      <c r="AU176" s="243" t="s">
        <v>86</v>
      </c>
      <c r="AV176" s="13" t="s">
        <v>86</v>
      </c>
      <c r="AW176" s="13" t="s">
        <v>32</v>
      </c>
      <c r="AX176" s="13" t="s">
        <v>76</v>
      </c>
      <c r="AY176" s="243" t="s">
        <v>136</v>
      </c>
    </row>
    <row r="177" s="14" customFormat="1">
      <c r="A177" s="14"/>
      <c r="B177" s="244"/>
      <c r="C177" s="245"/>
      <c r="D177" s="234" t="s">
        <v>145</v>
      </c>
      <c r="E177" s="246" t="s">
        <v>1</v>
      </c>
      <c r="F177" s="247" t="s">
        <v>148</v>
      </c>
      <c r="G177" s="245"/>
      <c r="H177" s="248">
        <v>75.3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145</v>
      </c>
      <c r="AU177" s="254" t="s">
        <v>86</v>
      </c>
      <c r="AV177" s="14" t="s">
        <v>143</v>
      </c>
      <c r="AW177" s="14" t="s">
        <v>32</v>
      </c>
      <c r="AX177" s="14" t="s">
        <v>84</v>
      </c>
      <c r="AY177" s="254" t="s">
        <v>136</v>
      </c>
    </row>
    <row r="178" s="2" customFormat="1" ht="24.15" customHeight="1">
      <c r="A178" s="39"/>
      <c r="B178" s="40"/>
      <c r="C178" s="219" t="s">
        <v>8</v>
      </c>
      <c r="D178" s="219" t="s">
        <v>138</v>
      </c>
      <c r="E178" s="220" t="s">
        <v>224</v>
      </c>
      <c r="F178" s="221" t="s">
        <v>225</v>
      </c>
      <c r="G178" s="222" t="s">
        <v>141</v>
      </c>
      <c r="H178" s="223">
        <v>67</v>
      </c>
      <c r="I178" s="224"/>
      <c r="J178" s="225">
        <f>ROUND(I178*H178,2)</f>
        <v>0</v>
      </c>
      <c r="K178" s="221" t="s">
        <v>142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0.089219999999999984</v>
      </c>
      <c r="R178" s="228">
        <f>Q178*H178</f>
        <v>5.97774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143</v>
      </c>
      <c r="AT178" s="230" t="s">
        <v>138</v>
      </c>
      <c r="AU178" s="230" t="s">
        <v>86</v>
      </c>
      <c r="AY178" s="18" t="s">
        <v>136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143</v>
      </c>
      <c r="BM178" s="230" t="s">
        <v>226</v>
      </c>
    </row>
    <row r="179" s="13" customFormat="1">
      <c r="A179" s="13"/>
      <c r="B179" s="232"/>
      <c r="C179" s="233"/>
      <c r="D179" s="234" t="s">
        <v>145</v>
      </c>
      <c r="E179" s="235" t="s">
        <v>1</v>
      </c>
      <c r="F179" s="236" t="s">
        <v>227</v>
      </c>
      <c r="G179" s="233"/>
      <c r="H179" s="237">
        <v>66.2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145</v>
      </c>
      <c r="AU179" s="243" t="s">
        <v>86</v>
      </c>
      <c r="AV179" s="13" t="s">
        <v>86</v>
      </c>
      <c r="AW179" s="13" t="s">
        <v>32</v>
      </c>
      <c r="AX179" s="13" t="s">
        <v>76</v>
      </c>
      <c r="AY179" s="243" t="s">
        <v>136</v>
      </c>
    </row>
    <row r="180" s="13" customFormat="1">
      <c r="A180" s="13"/>
      <c r="B180" s="232"/>
      <c r="C180" s="233"/>
      <c r="D180" s="234" t="s">
        <v>145</v>
      </c>
      <c r="E180" s="235" t="s">
        <v>1</v>
      </c>
      <c r="F180" s="236" t="s">
        <v>228</v>
      </c>
      <c r="G180" s="233"/>
      <c r="H180" s="237">
        <v>0.8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145</v>
      </c>
      <c r="AU180" s="243" t="s">
        <v>86</v>
      </c>
      <c r="AV180" s="13" t="s">
        <v>86</v>
      </c>
      <c r="AW180" s="13" t="s">
        <v>32</v>
      </c>
      <c r="AX180" s="13" t="s">
        <v>76</v>
      </c>
      <c r="AY180" s="243" t="s">
        <v>136</v>
      </c>
    </row>
    <row r="181" s="14" customFormat="1">
      <c r="A181" s="14"/>
      <c r="B181" s="244"/>
      <c r="C181" s="245"/>
      <c r="D181" s="234" t="s">
        <v>145</v>
      </c>
      <c r="E181" s="246" t="s">
        <v>1</v>
      </c>
      <c r="F181" s="247" t="s">
        <v>148</v>
      </c>
      <c r="G181" s="245"/>
      <c r="H181" s="248">
        <v>67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145</v>
      </c>
      <c r="AU181" s="254" t="s">
        <v>86</v>
      </c>
      <c r="AV181" s="14" t="s">
        <v>143</v>
      </c>
      <c r="AW181" s="14" t="s">
        <v>32</v>
      </c>
      <c r="AX181" s="14" t="s">
        <v>84</v>
      </c>
      <c r="AY181" s="254" t="s">
        <v>136</v>
      </c>
    </row>
    <row r="182" s="2" customFormat="1" ht="16.5" customHeight="1">
      <c r="A182" s="39"/>
      <c r="B182" s="40"/>
      <c r="C182" s="255" t="s">
        <v>229</v>
      </c>
      <c r="D182" s="255" t="s">
        <v>201</v>
      </c>
      <c r="E182" s="256" t="s">
        <v>230</v>
      </c>
      <c r="F182" s="257" t="s">
        <v>231</v>
      </c>
      <c r="G182" s="258" t="s">
        <v>141</v>
      </c>
      <c r="H182" s="259">
        <v>10</v>
      </c>
      <c r="I182" s="260"/>
      <c r="J182" s="261">
        <f>ROUND(I182*H182,2)</f>
        <v>0</v>
      </c>
      <c r="K182" s="257" t="s">
        <v>1</v>
      </c>
      <c r="L182" s="262"/>
      <c r="M182" s="263" t="s">
        <v>1</v>
      </c>
      <c r="N182" s="264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179</v>
      </c>
      <c r="AT182" s="230" t="s">
        <v>201</v>
      </c>
      <c r="AU182" s="230" t="s">
        <v>86</v>
      </c>
      <c r="AY182" s="18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143</v>
      </c>
      <c r="BM182" s="230" t="s">
        <v>232</v>
      </c>
    </row>
    <row r="183" s="13" customFormat="1">
      <c r="A183" s="13"/>
      <c r="B183" s="232"/>
      <c r="C183" s="233"/>
      <c r="D183" s="234" t="s">
        <v>145</v>
      </c>
      <c r="E183" s="235" t="s">
        <v>1</v>
      </c>
      <c r="F183" s="236" t="s">
        <v>233</v>
      </c>
      <c r="G183" s="233"/>
      <c r="H183" s="237">
        <v>10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145</v>
      </c>
      <c r="AU183" s="243" t="s">
        <v>86</v>
      </c>
      <c r="AV183" s="13" t="s">
        <v>86</v>
      </c>
      <c r="AW183" s="13" t="s">
        <v>32</v>
      </c>
      <c r="AX183" s="13" t="s">
        <v>84</v>
      </c>
      <c r="AY183" s="243" t="s">
        <v>136</v>
      </c>
    </row>
    <row r="184" s="2" customFormat="1" ht="21.75" customHeight="1">
      <c r="A184" s="39"/>
      <c r="B184" s="40"/>
      <c r="C184" s="255" t="s">
        <v>234</v>
      </c>
      <c r="D184" s="255" t="s">
        <v>201</v>
      </c>
      <c r="E184" s="256" t="s">
        <v>235</v>
      </c>
      <c r="F184" s="257" t="s">
        <v>236</v>
      </c>
      <c r="G184" s="258" t="s">
        <v>141</v>
      </c>
      <c r="H184" s="259">
        <v>1</v>
      </c>
      <c r="I184" s="260"/>
      <c r="J184" s="261">
        <f>ROUND(I184*H184,2)</f>
        <v>0</v>
      </c>
      <c r="K184" s="257" t="s">
        <v>1</v>
      </c>
      <c r="L184" s="262"/>
      <c r="M184" s="263" t="s">
        <v>1</v>
      </c>
      <c r="N184" s="264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179</v>
      </c>
      <c r="AT184" s="230" t="s">
        <v>201</v>
      </c>
      <c r="AU184" s="230" t="s">
        <v>86</v>
      </c>
      <c r="AY184" s="18" t="s">
        <v>136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143</v>
      </c>
      <c r="BM184" s="230" t="s">
        <v>237</v>
      </c>
    </row>
    <row r="185" s="13" customFormat="1">
      <c r="A185" s="13"/>
      <c r="B185" s="232"/>
      <c r="C185" s="233"/>
      <c r="D185" s="234" t="s">
        <v>145</v>
      </c>
      <c r="E185" s="235" t="s">
        <v>1</v>
      </c>
      <c r="F185" s="236" t="s">
        <v>238</v>
      </c>
      <c r="G185" s="233"/>
      <c r="H185" s="237">
        <v>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145</v>
      </c>
      <c r="AU185" s="243" t="s">
        <v>86</v>
      </c>
      <c r="AV185" s="13" t="s">
        <v>86</v>
      </c>
      <c r="AW185" s="13" t="s">
        <v>32</v>
      </c>
      <c r="AX185" s="13" t="s">
        <v>84</v>
      </c>
      <c r="AY185" s="243" t="s">
        <v>136</v>
      </c>
    </row>
    <row r="186" s="2" customFormat="1" ht="33" customHeight="1">
      <c r="A186" s="39"/>
      <c r="B186" s="40"/>
      <c r="C186" s="219" t="s">
        <v>239</v>
      </c>
      <c r="D186" s="219" t="s">
        <v>138</v>
      </c>
      <c r="E186" s="220" t="s">
        <v>240</v>
      </c>
      <c r="F186" s="221" t="s">
        <v>241</v>
      </c>
      <c r="G186" s="222" t="s">
        <v>141</v>
      </c>
      <c r="H186" s="223">
        <v>8.1</v>
      </c>
      <c r="I186" s="224"/>
      <c r="J186" s="225">
        <f>ROUND(I186*H186,2)</f>
        <v>0</v>
      </c>
      <c r="K186" s="221" t="s">
        <v>142</v>
      </c>
      <c r="L186" s="45"/>
      <c r="M186" s="226" t="s">
        <v>1</v>
      </c>
      <c r="N186" s="227" t="s">
        <v>41</v>
      </c>
      <c r="O186" s="92"/>
      <c r="P186" s="228">
        <f>O186*H186</f>
        <v>0</v>
      </c>
      <c r="Q186" s="228">
        <v>0.10100000000000002</v>
      </c>
      <c r="R186" s="228">
        <f>Q186*H186</f>
        <v>0.81810000000000016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143</v>
      </c>
      <c r="AT186" s="230" t="s">
        <v>138</v>
      </c>
      <c r="AU186" s="230" t="s">
        <v>86</v>
      </c>
      <c r="AY186" s="18" t="s">
        <v>136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143</v>
      </c>
      <c r="BM186" s="230" t="s">
        <v>242</v>
      </c>
    </row>
    <row r="187" s="13" customFormat="1">
      <c r="A187" s="13"/>
      <c r="B187" s="232"/>
      <c r="C187" s="233"/>
      <c r="D187" s="234" t="s">
        <v>145</v>
      </c>
      <c r="E187" s="235" t="s">
        <v>1</v>
      </c>
      <c r="F187" s="236" t="s">
        <v>243</v>
      </c>
      <c r="G187" s="233"/>
      <c r="H187" s="237">
        <v>8.1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145</v>
      </c>
      <c r="AU187" s="243" t="s">
        <v>86</v>
      </c>
      <c r="AV187" s="13" t="s">
        <v>86</v>
      </c>
      <c r="AW187" s="13" t="s">
        <v>32</v>
      </c>
      <c r="AX187" s="13" t="s">
        <v>84</v>
      </c>
      <c r="AY187" s="243" t="s">
        <v>136</v>
      </c>
    </row>
    <row r="188" s="2" customFormat="1" ht="16.5" customHeight="1">
      <c r="A188" s="39"/>
      <c r="B188" s="40"/>
      <c r="C188" s="255" t="s">
        <v>244</v>
      </c>
      <c r="D188" s="255" t="s">
        <v>201</v>
      </c>
      <c r="E188" s="256" t="s">
        <v>245</v>
      </c>
      <c r="F188" s="257" t="s">
        <v>246</v>
      </c>
      <c r="G188" s="258" t="s">
        <v>141</v>
      </c>
      <c r="H188" s="259">
        <v>8.505</v>
      </c>
      <c r="I188" s="260"/>
      <c r="J188" s="261">
        <f>ROUND(I188*H188,2)</f>
        <v>0</v>
      </c>
      <c r="K188" s="257" t="s">
        <v>142</v>
      </c>
      <c r="L188" s="262"/>
      <c r="M188" s="263" t="s">
        <v>1</v>
      </c>
      <c r="N188" s="264" t="s">
        <v>41</v>
      </c>
      <c r="O188" s="92"/>
      <c r="P188" s="228">
        <f>O188*H188</f>
        <v>0</v>
      </c>
      <c r="Q188" s="228">
        <v>0.108</v>
      </c>
      <c r="R188" s="228">
        <f>Q188*H188</f>
        <v>0.91854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179</v>
      </c>
      <c r="AT188" s="230" t="s">
        <v>201</v>
      </c>
      <c r="AU188" s="230" t="s">
        <v>86</v>
      </c>
      <c r="AY188" s="18" t="s">
        <v>136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143</v>
      </c>
      <c r="BM188" s="230" t="s">
        <v>247</v>
      </c>
    </row>
    <row r="189" s="13" customFormat="1">
      <c r="A189" s="13"/>
      <c r="B189" s="232"/>
      <c r="C189" s="233"/>
      <c r="D189" s="234" t="s">
        <v>145</v>
      </c>
      <c r="E189" s="233"/>
      <c r="F189" s="236" t="s">
        <v>248</v>
      </c>
      <c r="G189" s="233"/>
      <c r="H189" s="237">
        <v>8.505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145</v>
      </c>
      <c r="AU189" s="243" t="s">
        <v>86</v>
      </c>
      <c r="AV189" s="13" t="s">
        <v>86</v>
      </c>
      <c r="AW189" s="13" t="s">
        <v>4</v>
      </c>
      <c r="AX189" s="13" t="s">
        <v>84</v>
      </c>
      <c r="AY189" s="243" t="s">
        <v>136</v>
      </c>
    </row>
    <row r="190" s="2" customFormat="1" ht="24.15" customHeight="1">
      <c r="A190" s="39"/>
      <c r="B190" s="40"/>
      <c r="C190" s="219" t="s">
        <v>249</v>
      </c>
      <c r="D190" s="219" t="s">
        <v>138</v>
      </c>
      <c r="E190" s="220" t="s">
        <v>250</v>
      </c>
      <c r="F190" s="221" t="s">
        <v>251</v>
      </c>
      <c r="G190" s="222" t="s">
        <v>141</v>
      </c>
      <c r="H190" s="223">
        <v>66.2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143</v>
      </c>
      <c r="AT190" s="230" t="s">
        <v>138</v>
      </c>
      <c r="AU190" s="230" t="s">
        <v>86</v>
      </c>
      <c r="AY190" s="18" t="s">
        <v>136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143</v>
      </c>
      <c r="BM190" s="230" t="s">
        <v>252</v>
      </c>
    </row>
    <row r="191" s="12" customFormat="1" ht="22.8" customHeight="1">
      <c r="A191" s="12"/>
      <c r="B191" s="203"/>
      <c r="C191" s="204"/>
      <c r="D191" s="205" t="s">
        <v>75</v>
      </c>
      <c r="E191" s="217" t="s">
        <v>169</v>
      </c>
      <c r="F191" s="217" t="s">
        <v>253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SUM(P192:P267)</f>
        <v>0</v>
      </c>
      <c r="Q191" s="211"/>
      <c r="R191" s="212">
        <f>SUM(R192:R267)</f>
        <v>29.038979800000004</v>
      </c>
      <c r="S191" s="211"/>
      <c r="T191" s="213">
        <f>SUM(T192:T267)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84</v>
      </c>
      <c r="AT191" s="215" t="s">
        <v>75</v>
      </c>
      <c r="AU191" s="215" t="s">
        <v>84</v>
      </c>
      <c r="AY191" s="214" t="s">
        <v>136</v>
      </c>
      <c r="BK191" s="216">
        <f>SUM(BK192:BK267)</f>
        <v>0</v>
      </c>
    </row>
    <row r="192" s="2" customFormat="1" ht="24.15" customHeight="1">
      <c r="A192" s="39"/>
      <c r="B192" s="40"/>
      <c r="C192" s="219" t="s">
        <v>254</v>
      </c>
      <c r="D192" s="219" t="s">
        <v>138</v>
      </c>
      <c r="E192" s="220" t="s">
        <v>255</v>
      </c>
      <c r="F192" s="221" t="s">
        <v>256</v>
      </c>
      <c r="G192" s="222" t="s">
        <v>141</v>
      </c>
      <c r="H192" s="223">
        <v>2.36</v>
      </c>
      <c r="I192" s="224"/>
      <c r="J192" s="225">
        <f>ROUND(I192*H192,2)</f>
        <v>0</v>
      </c>
      <c r="K192" s="221" t="s">
        <v>142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0.00735</v>
      </c>
      <c r="R192" s="228">
        <f>Q192*H192</f>
        <v>0.017345999999999996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143</v>
      </c>
      <c r="AT192" s="230" t="s">
        <v>138</v>
      </c>
      <c r="AU192" s="230" t="s">
        <v>86</v>
      </c>
      <c r="AY192" s="18" t="s">
        <v>136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143</v>
      </c>
      <c r="BM192" s="230" t="s">
        <v>257</v>
      </c>
    </row>
    <row r="193" s="13" customFormat="1">
      <c r="A193" s="13"/>
      <c r="B193" s="232"/>
      <c r="C193" s="233"/>
      <c r="D193" s="234" t="s">
        <v>145</v>
      </c>
      <c r="E193" s="235" t="s">
        <v>1</v>
      </c>
      <c r="F193" s="236" t="s">
        <v>258</v>
      </c>
      <c r="G193" s="233"/>
      <c r="H193" s="237">
        <v>2.36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145</v>
      </c>
      <c r="AU193" s="243" t="s">
        <v>86</v>
      </c>
      <c r="AV193" s="13" t="s">
        <v>86</v>
      </c>
      <c r="AW193" s="13" t="s">
        <v>32</v>
      </c>
      <c r="AX193" s="13" t="s">
        <v>76</v>
      </c>
      <c r="AY193" s="243" t="s">
        <v>136</v>
      </c>
    </row>
    <row r="194" s="14" customFormat="1">
      <c r="A194" s="14"/>
      <c r="B194" s="244"/>
      <c r="C194" s="245"/>
      <c r="D194" s="234" t="s">
        <v>145</v>
      </c>
      <c r="E194" s="246" t="s">
        <v>1</v>
      </c>
      <c r="F194" s="247" t="s">
        <v>148</v>
      </c>
      <c r="G194" s="245"/>
      <c r="H194" s="248">
        <v>2.36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145</v>
      </c>
      <c r="AU194" s="254" t="s">
        <v>86</v>
      </c>
      <c r="AV194" s="14" t="s">
        <v>143</v>
      </c>
      <c r="AW194" s="14" t="s">
        <v>32</v>
      </c>
      <c r="AX194" s="14" t="s">
        <v>84</v>
      </c>
      <c r="AY194" s="254" t="s">
        <v>136</v>
      </c>
    </row>
    <row r="195" s="2" customFormat="1" ht="24.15" customHeight="1">
      <c r="A195" s="39"/>
      <c r="B195" s="40"/>
      <c r="C195" s="219" t="s">
        <v>259</v>
      </c>
      <c r="D195" s="219" t="s">
        <v>138</v>
      </c>
      <c r="E195" s="220" t="s">
        <v>260</v>
      </c>
      <c r="F195" s="221" t="s">
        <v>261</v>
      </c>
      <c r="G195" s="222" t="s">
        <v>141</v>
      </c>
      <c r="H195" s="223">
        <v>2.36</v>
      </c>
      <c r="I195" s="224"/>
      <c r="J195" s="225">
        <f>ROUND(I195*H195,2)</f>
        <v>0</v>
      </c>
      <c r="K195" s="221" t="s">
        <v>142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0.00438</v>
      </c>
      <c r="R195" s="228">
        <f>Q195*H195</f>
        <v>0.0103368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143</v>
      </c>
      <c r="AT195" s="230" t="s">
        <v>138</v>
      </c>
      <c r="AU195" s="230" t="s">
        <v>86</v>
      </c>
      <c r="AY195" s="18" t="s">
        <v>136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143</v>
      </c>
      <c r="BM195" s="230" t="s">
        <v>262</v>
      </c>
    </row>
    <row r="196" s="13" customFormat="1">
      <c r="A196" s="13"/>
      <c r="B196" s="232"/>
      <c r="C196" s="233"/>
      <c r="D196" s="234" t="s">
        <v>145</v>
      </c>
      <c r="E196" s="235" t="s">
        <v>1</v>
      </c>
      <c r="F196" s="236" t="s">
        <v>258</v>
      </c>
      <c r="G196" s="233"/>
      <c r="H196" s="237">
        <v>2.36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145</v>
      </c>
      <c r="AU196" s="243" t="s">
        <v>86</v>
      </c>
      <c r="AV196" s="13" t="s">
        <v>86</v>
      </c>
      <c r="AW196" s="13" t="s">
        <v>32</v>
      </c>
      <c r="AX196" s="13" t="s">
        <v>76</v>
      </c>
      <c r="AY196" s="243" t="s">
        <v>136</v>
      </c>
    </row>
    <row r="197" s="14" customFormat="1">
      <c r="A197" s="14"/>
      <c r="B197" s="244"/>
      <c r="C197" s="245"/>
      <c r="D197" s="234" t="s">
        <v>145</v>
      </c>
      <c r="E197" s="246" t="s">
        <v>1</v>
      </c>
      <c r="F197" s="247" t="s">
        <v>148</v>
      </c>
      <c r="G197" s="245"/>
      <c r="H197" s="248">
        <v>2.36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145</v>
      </c>
      <c r="AU197" s="254" t="s">
        <v>86</v>
      </c>
      <c r="AV197" s="14" t="s">
        <v>143</v>
      </c>
      <c r="AW197" s="14" t="s">
        <v>32</v>
      </c>
      <c r="AX197" s="14" t="s">
        <v>84</v>
      </c>
      <c r="AY197" s="254" t="s">
        <v>136</v>
      </c>
    </row>
    <row r="198" s="2" customFormat="1" ht="24.15" customHeight="1">
      <c r="A198" s="39"/>
      <c r="B198" s="40"/>
      <c r="C198" s="219" t="s">
        <v>263</v>
      </c>
      <c r="D198" s="219" t="s">
        <v>138</v>
      </c>
      <c r="E198" s="220" t="s">
        <v>264</v>
      </c>
      <c r="F198" s="221" t="s">
        <v>265</v>
      </c>
      <c r="G198" s="222" t="s">
        <v>141</v>
      </c>
      <c r="H198" s="223">
        <v>2.36</v>
      </c>
      <c r="I198" s="224"/>
      <c r="J198" s="225">
        <f>ROUND(I198*H198,2)</f>
        <v>0</v>
      </c>
      <c r="K198" s="221" t="s">
        <v>142</v>
      </c>
      <c r="L198" s="45"/>
      <c r="M198" s="226" t="s">
        <v>1</v>
      </c>
      <c r="N198" s="227" t="s">
        <v>41</v>
      </c>
      <c r="O198" s="92"/>
      <c r="P198" s="228">
        <f>O198*H198</f>
        <v>0</v>
      </c>
      <c r="Q198" s="228">
        <v>0.01838</v>
      </c>
      <c r="R198" s="228">
        <f>Q198*H198</f>
        <v>0.0433768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143</v>
      </c>
      <c r="AT198" s="230" t="s">
        <v>138</v>
      </c>
      <c r="AU198" s="230" t="s">
        <v>86</v>
      </c>
      <c r="AY198" s="18" t="s">
        <v>136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143</v>
      </c>
      <c r="BM198" s="230" t="s">
        <v>266</v>
      </c>
    </row>
    <row r="199" s="13" customFormat="1">
      <c r="A199" s="13"/>
      <c r="B199" s="232"/>
      <c r="C199" s="233"/>
      <c r="D199" s="234" t="s">
        <v>145</v>
      </c>
      <c r="E199" s="235" t="s">
        <v>1</v>
      </c>
      <c r="F199" s="236" t="s">
        <v>258</v>
      </c>
      <c r="G199" s="233"/>
      <c r="H199" s="237">
        <v>2.36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145</v>
      </c>
      <c r="AU199" s="243" t="s">
        <v>86</v>
      </c>
      <c r="AV199" s="13" t="s">
        <v>86</v>
      </c>
      <c r="AW199" s="13" t="s">
        <v>32</v>
      </c>
      <c r="AX199" s="13" t="s">
        <v>76</v>
      </c>
      <c r="AY199" s="243" t="s">
        <v>136</v>
      </c>
    </row>
    <row r="200" s="14" customFormat="1">
      <c r="A200" s="14"/>
      <c r="B200" s="244"/>
      <c r="C200" s="245"/>
      <c r="D200" s="234" t="s">
        <v>145</v>
      </c>
      <c r="E200" s="246" t="s">
        <v>1</v>
      </c>
      <c r="F200" s="247" t="s">
        <v>148</v>
      </c>
      <c r="G200" s="245"/>
      <c r="H200" s="248">
        <v>2.36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145</v>
      </c>
      <c r="AU200" s="254" t="s">
        <v>86</v>
      </c>
      <c r="AV200" s="14" t="s">
        <v>143</v>
      </c>
      <c r="AW200" s="14" t="s">
        <v>32</v>
      </c>
      <c r="AX200" s="14" t="s">
        <v>84</v>
      </c>
      <c r="AY200" s="254" t="s">
        <v>136</v>
      </c>
    </row>
    <row r="201" s="2" customFormat="1" ht="33" customHeight="1">
      <c r="A201" s="39"/>
      <c r="B201" s="40"/>
      <c r="C201" s="219" t="s">
        <v>7</v>
      </c>
      <c r="D201" s="219" t="s">
        <v>138</v>
      </c>
      <c r="E201" s="220" t="s">
        <v>267</v>
      </c>
      <c r="F201" s="221" t="s">
        <v>268</v>
      </c>
      <c r="G201" s="222" t="s">
        <v>197</v>
      </c>
      <c r="H201" s="223">
        <v>5.9</v>
      </c>
      <c r="I201" s="224"/>
      <c r="J201" s="225">
        <f>ROUND(I201*H201,2)</f>
        <v>0</v>
      </c>
      <c r="K201" s="221" t="s">
        <v>269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0.02847</v>
      </c>
      <c r="R201" s="228">
        <f>Q201*H201</f>
        <v>0.167973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143</v>
      </c>
      <c r="AT201" s="230" t="s">
        <v>138</v>
      </c>
      <c r="AU201" s="230" t="s">
        <v>86</v>
      </c>
      <c r="AY201" s="18" t="s">
        <v>136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143</v>
      </c>
      <c r="BM201" s="230" t="s">
        <v>270</v>
      </c>
    </row>
    <row r="202" s="13" customFormat="1">
      <c r="A202" s="13"/>
      <c r="B202" s="232"/>
      <c r="C202" s="233"/>
      <c r="D202" s="234" t="s">
        <v>145</v>
      </c>
      <c r="E202" s="235" t="s">
        <v>1</v>
      </c>
      <c r="F202" s="236" t="s">
        <v>271</v>
      </c>
      <c r="G202" s="233"/>
      <c r="H202" s="237">
        <v>5.9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145</v>
      </c>
      <c r="AU202" s="243" t="s">
        <v>86</v>
      </c>
      <c r="AV202" s="13" t="s">
        <v>86</v>
      </c>
      <c r="AW202" s="13" t="s">
        <v>32</v>
      </c>
      <c r="AX202" s="13" t="s">
        <v>84</v>
      </c>
      <c r="AY202" s="243" t="s">
        <v>136</v>
      </c>
    </row>
    <row r="203" s="2" customFormat="1" ht="24.15" customHeight="1">
      <c r="A203" s="39"/>
      <c r="B203" s="40"/>
      <c r="C203" s="219" t="s">
        <v>272</v>
      </c>
      <c r="D203" s="219" t="s">
        <v>138</v>
      </c>
      <c r="E203" s="220" t="s">
        <v>273</v>
      </c>
      <c r="F203" s="221" t="s">
        <v>274</v>
      </c>
      <c r="G203" s="222" t="s">
        <v>141</v>
      </c>
      <c r="H203" s="223">
        <v>11.34</v>
      </c>
      <c r="I203" s="224"/>
      <c r="J203" s="225">
        <f>ROUND(I203*H203,2)</f>
        <v>0</v>
      </c>
      <c r="K203" s="221" t="s">
        <v>142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0.02048</v>
      </c>
      <c r="R203" s="228">
        <f>Q203*H203</f>
        <v>0.23224320000000003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143</v>
      </c>
      <c r="AT203" s="230" t="s">
        <v>138</v>
      </c>
      <c r="AU203" s="230" t="s">
        <v>86</v>
      </c>
      <c r="AY203" s="18" t="s">
        <v>136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143</v>
      </c>
      <c r="BM203" s="230" t="s">
        <v>275</v>
      </c>
    </row>
    <row r="204" s="13" customFormat="1">
      <c r="A204" s="13"/>
      <c r="B204" s="232"/>
      <c r="C204" s="233"/>
      <c r="D204" s="234" t="s">
        <v>145</v>
      </c>
      <c r="E204" s="235" t="s">
        <v>1</v>
      </c>
      <c r="F204" s="236" t="s">
        <v>276</v>
      </c>
      <c r="G204" s="233"/>
      <c r="H204" s="237">
        <v>11.34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145</v>
      </c>
      <c r="AU204" s="243" t="s">
        <v>86</v>
      </c>
      <c r="AV204" s="13" t="s">
        <v>86</v>
      </c>
      <c r="AW204" s="13" t="s">
        <v>32</v>
      </c>
      <c r="AX204" s="13" t="s">
        <v>84</v>
      </c>
      <c r="AY204" s="243" t="s">
        <v>136</v>
      </c>
    </row>
    <row r="205" s="2" customFormat="1" ht="24.15" customHeight="1">
      <c r="A205" s="39"/>
      <c r="B205" s="40"/>
      <c r="C205" s="219" t="s">
        <v>277</v>
      </c>
      <c r="D205" s="219" t="s">
        <v>138</v>
      </c>
      <c r="E205" s="220" t="s">
        <v>278</v>
      </c>
      <c r="F205" s="221" t="s">
        <v>279</v>
      </c>
      <c r="G205" s="222" t="s">
        <v>141</v>
      </c>
      <c r="H205" s="223">
        <v>90.72</v>
      </c>
      <c r="I205" s="224"/>
      <c r="J205" s="225">
        <f>ROUND(I205*H205,2)</f>
        <v>0</v>
      </c>
      <c r="K205" s="221" t="s">
        <v>142</v>
      </c>
      <c r="L205" s="45"/>
      <c r="M205" s="226" t="s">
        <v>1</v>
      </c>
      <c r="N205" s="227" t="s">
        <v>41</v>
      </c>
      <c r="O205" s="92"/>
      <c r="P205" s="228">
        <f>O205*H205</f>
        <v>0</v>
      </c>
      <c r="Q205" s="228">
        <v>0.0079</v>
      </c>
      <c r="R205" s="228">
        <f>Q205*H205</f>
        <v>0.71668800000000008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143</v>
      </c>
      <c r="AT205" s="230" t="s">
        <v>138</v>
      </c>
      <c r="AU205" s="230" t="s">
        <v>86</v>
      </c>
      <c r="AY205" s="18" t="s">
        <v>136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143</v>
      </c>
      <c r="BM205" s="230" t="s">
        <v>280</v>
      </c>
    </row>
    <row r="206" s="13" customFormat="1">
      <c r="A206" s="13"/>
      <c r="B206" s="232"/>
      <c r="C206" s="233"/>
      <c r="D206" s="234" t="s">
        <v>145</v>
      </c>
      <c r="E206" s="235" t="s">
        <v>1</v>
      </c>
      <c r="F206" s="236" t="s">
        <v>281</v>
      </c>
      <c r="G206" s="233"/>
      <c r="H206" s="237">
        <v>90.72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145</v>
      </c>
      <c r="AU206" s="243" t="s">
        <v>86</v>
      </c>
      <c r="AV206" s="13" t="s">
        <v>86</v>
      </c>
      <c r="AW206" s="13" t="s">
        <v>32</v>
      </c>
      <c r="AX206" s="13" t="s">
        <v>84</v>
      </c>
      <c r="AY206" s="243" t="s">
        <v>136</v>
      </c>
    </row>
    <row r="207" s="2" customFormat="1" ht="24.15" customHeight="1">
      <c r="A207" s="39"/>
      <c r="B207" s="40"/>
      <c r="C207" s="219" t="s">
        <v>282</v>
      </c>
      <c r="D207" s="219" t="s">
        <v>138</v>
      </c>
      <c r="E207" s="220" t="s">
        <v>283</v>
      </c>
      <c r="F207" s="221" t="s">
        <v>284</v>
      </c>
      <c r="G207" s="222" t="s">
        <v>141</v>
      </c>
      <c r="H207" s="223">
        <v>22.68</v>
      </c>
      <c r="I207" s="224"/>
      <c r="J207" s="225">
        <f>ROUND(I207*H207,2)</f>
        <v>0</v>
      </c>
      <c r="K207" s="221" t="s">
        <v>142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0.015709999999999998</v>
      </c>
      <c r="R207" s="228">
        <f>Q207*H207</f>
        <v>0.35630279999999996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143</v>
      </c>
      <c r="AT207" s="230" t="s">
        <v>138</v>
      </c>
      <c r="AU207" s="230" t="s">
        <v>86</v>
      </c>
      <c r="AY207" s="18" t="s">
        <v>136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143</v>
      </c>
      <c r="BM207" s="230" t="s">
        <v>285</v>
      </c>
    </row>
    <row r="208" s="13" customFormat="1">
      <c r="A208" s="13"/>
      <c r="B208" s="232"/>
      <c r="C208" s="233"/>
      <c r="D208" s="234" t="s">
        <v>145</v>
      </c>
      <c r="E208" s="235" t="s">
        <v>1</v>
      </c>
      <c r="F208" s="236" t="s">
        <v>286</v>
      </c>
      <c r="G208" s="233"/>
      <c r="H208" s="237">
        <v>22.68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145</v>
      </c>
      <c r="AU208" s="243" t="s">
        <v>86</v>
      </c>
      <c r="AV208" s="13" t="s">
        <v>86</v>
      </c>
      <c r="AW208" s="13" t="s">
        <v>32</v>
      </c>
      <c r="AX208" s="13" t="s">
        <v>84</v>
      </c>
      <c r="AY208" s="243" t="s">
        <v>136</v>
      </c>
    </row>
    <row r="209" s="2" customFormat="1" ht="24.15" customHeight="1">
      <c r="A209" s="39"/>
      <c r="B209" s="40"/>
      <c r="C209" s="219" t="s">
        <v>287</v>
      </c>
      <c r="D209" s="219" t="s">
        <v>138</v>
      </c>
      <c r="E209" s="220" t="s">
        <v>288</v>
      </c>
      <c r="F209" s="221" t="s">
        <v>289</v>
      </c>
      <c r="G209" s="222" t="s">
        <v>141</v>
      </c>
      <c r="H209" s="223">
        <v>235.635</v>
      </c>
      <c r="I209" s="224"/>
      <c r="J209" s="225">
        <f>ROUND(I209*H209,2)</f>
        <v>0</v>
      </c>
      <c r="K209" s="221" t="s">
        <v>142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0.02048</v>
      </c>
      <c r="R209" s="228">
        <f>Q209*H209</f>
        <v>4.8258048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143</v>
      </c>
      <c r="AT209" s="230" t="s">
        <v>138</v>
      </c>
      <c r="AU209" s="230" t="s">
        <v>86</v>
      </c>
      <c r="AY209" s="18" t="s">
        <v>136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143</v>
      </c>
      <c r="BM209" s="230" t="s">
        <v>290</v>
      </c>
    </row>
    <row r="210" s="15" customFormat="1">
      <c r="A210" s="15"/>
      <c r="B210" s="265"/>
      <c r="C210" s="266"/>
      <c r="D210" s="234" t="s">
        <v>145</v>
      </c>
      <c r="E210" s="267" t="s">
        <v>1</v>
      </c>
      <c r="F210" s="268" t="s">
        <v>291</v>
      </c>
      <c r="G210" s="266"/>
      <c r="H210" s="267" t="s">
        <v>1</v>
      </c>
      <c r="I210" s="269"/>
      <c r="J210" s="266"/>
      <c r="K210" s="266"/>
      <c r="L210" s="270"/>
      <c r="M210" s="271"/>
      <c r="N210" s="272"/>
      <c r="O210" s="272"/>
      <c r="P210" s="272"/>
      <c r="Q210" s="272"/>
      <c r="R210" s="272"/>
      <c r="S210" s="272"/>
      <c r="T210" s="27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4" t="s">
        <v>145</v>
      </c>
      <c r="AU210" s="274" t="s">
        <v>86</v>
      </c>
      <c r="AV210" s="15" t="s">
        <v>84</v>
      </c>
      <c r="AW210" s="15" t="s">
        <v>32</v>
      </c>
      <c r="AX210" s="15" t="s">
        <v>76</v>
      </c>
      <c r="AY210" s="274" t="s">
        <v>136</v>
      </c>
    </row>
    <row r="211" s="13" customFormat="1">
      <c r="A211" s="13"/>
      <c r="B211" s="232"/>
      <c r="C211" s="233"/>
      <c r="D211" s="234" t="s">
        <v>145</v>
      </c>
      <c r="E211" s="235" t="s">
        <v>1</v>
      </c>
      <c r="F211" s="236" t="s">
        <v>292</v>
      </c>
      <c r="G211" s="233"/>
      <c r="H211" s="237">
        <v>103.68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145</v>
      </c>
      <c r="AU211" s="243" t="s">
        <v>86</v>
      </c>
      <c r="AV211" s="13" t="s">
        <v>86</v>
      </c>
      <c r="AW211" s="13" t="s">
        <v>32</v>
      </c>
      <c r="AX211" s="13" t="s">
        <v>76</v>
      </c>
      <c r="AY211" s="243" t="s">
        <v>136</v>
      </c>
    </row>
    <row r="212" s="13" customFormat="1">
      <c r="A212" s="13"/>
      <c r="B212" s="232"/>
      <c r="C212" s="233"/>
      <c r="D212" s="234" t="s">
        <v>145</v>
      </c>
      <c r="E212" s="235" t="s">
        <v>1</v>
      </c>
      <c r="F212" s="236" t="s">
        <v>293</v>
      </c>
      <c r="G212" s="233"/>
      <c r="H212" s="237">
        <v>-23.243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145</v>
      </c>
      <c r="AU212" s="243" t="s">
        <v>86</v>
      </c>
      <c r="AV212" s="13" t="s">
        <v>86</v>
      </c>
      <c r="AW212" s="13" t="s">
        <v>32</v>
      </c>
      <c r="AX212" s="13" t="s">
        <v>76</v>
      </c>
      <c r="AY212" s="243" t="s">
        <v>136</v>
      </c>
    </row>
    <row r="213" s="13" customFormat="1">
      <c r="A213" s="13"/>
      <c r="B213" s="232"/>
      <c r="C213" s="233"/>
      <c r="D213" s="234" t="s">
        <v>145</v>
      </c>
      <c r="E213" s="235" t="s">
        <v>1</v>
      </c>
      <c r="F213" s="236" t="s">
        <v>294</v>
      </c>
      <c r="G213" s="233"/>
      <c r="H213" s="237">
        <v>8.64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145</v>
      </c>
      <c r="AU213" s="243" t="s">
        <v>86</v>
      </c>
      <c r="AV213" s="13" t="s">
        <v>86</v>
      </c>
      <c r="AW213" s="13" t="s">
        <v>32</v>
      </c>
      <c r="AX213" s="13" t="s">
        <v>76</v>
      </c>
      <c r="AY213" s="243" t="s">
        <v>136</v>
      </c>
    </row>
    <row r="214" s="13" customFormat="1">
      <c r="A214" s="13"/>
      <c r="B214" s="232"/>
      <c r="C214" s="233"/>
      <c r="D214" s="234" t="s">
        <v>145</v>
      </c>
      <c r="E214" s="235" t="s">
        <v>1</v>
      </c>
      <c r="F214" s="236" t="s">
        <v>295</v>
      </c>
      <c r="G214" s="233"/>
      <c r="H214" s="237">
        <v>0.9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145</v>
      </c>
      <c r="AU214" s="243" t="s">
        <v>86</v>
      </c>
      <c r="AV214" s="13" t="s">
        <v>86</v>
      </c>
      <c r="AW214" s="13" t="s">
        <v>32</v>
      </c>
      <c r="AX214" s="13" t="s">
        <v>76</v>
      </c>
      <c r="AY214" s="243" t="s">
        <v>136</v>
      </c>
    </row>
    <row r="215" s="13" customFormat="1">
      <c r="A215" s="13"/>
      <c r="B215" s="232"/>
      <c r="C215" s="233"/>
      <c r="D215" s="234" t="s">
        <v>145</v>
      </c>
      <c r="E215" s="235" t="s">
        <v>1</v>
      </c>
      <c r="F215" s="236" t="s">
        <v>296</v>
      </c>
      <c r="G215" s="233"/>
      <c r="H215" s="237">
        <v>6.21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145</v>
      </c>
      <c r="AU215" s="243" t="s">
        <v>86</v>
      </c>
      <c r="AV215" s="13" t="s">
        <v>86</v>
      </c>
      <c r="AW215" s="13" t="s">
        <v>32</v>
      </c>
      <c r="AX215" s="13" t="s">
        <v>76</v>
      </c>
      <c r="AY215" s="243" t="s">
        <v>136</v>
      </c>
    </row>
    <row r="216" s="13" customFormat="1">
      <c r="A216" s="13"/>
      <c r="B216" s="232"/>
      <c r="C216" s="233"/>
      <c r="D216" s="234" t="s">
        <v>145</v>
      </c>
      <c r="E216" s="235" t="s">
        <v>1</v>
      </c>
      <c r="F216" s="236" t="s">
        <v>297</v>
      </c>
      <c r="G216" s="233"/>
      <c r="H216" s="237">
        <v>0.855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145</v>
      </c>
      <c r="AU216" s="243" t="s">
        <v>86</v>
      </c>
      <c r="AV216" s="13" t="s">
        <v>86</v>
      </c>
      <c r="AW216" s="13" t="s">
        <v>32</v>
      </c>
      <c r="AX216" s="13" t="s">
        <v>76</v>
      </c>
      <c r="AY216" s="243" t="s">
        <v>136</v>
      </c>
    </row>
    <row r="217" s="16" customFormat="1">
      <c r="A217" s="16"/>
      <c r="B217" s="275"/>
      <c r="C217" s="276"/>
      <c r="D217" s="234" t="s">
        <v>145</v>
      </c>
      <c r="E217" s="277" t="s">
        <v>1</v>
      </c>
      <c r="F217" s="278" t="s">
        <v>298</v>
      </c>
      <c r="G217" s="276"/>
      <c r="H217" s="279">
        <v>97.042000000000016</v>
      </c>
      <c r="I217" s="280"/>
      <c r="J217" s="276"/>
      <c r="K217" s="276"/>
      <c r="L217" s="281"/>
      <c r="M217" s="282"/>
      <c r="N217" s="283"/>
      <c r="O217" s="283"/>
      <c r="P217" s="283"/>
      <c r="Q217" s="283"/>
      <c r="R217" s="283"/>
      <c r="S217" s="283"/>
      <c r="T217" s="284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85" t="s">
        <v>145</v>
      </c>
      <c r="AU217" s="285" t="s">
        <v>86</v>
      </c>
      <c r="AV217" s="16" t="s">
        <v>154</v>
      </c>
      <c r="AW217" s="16" t="s">
        <v>32</v>
      </c>
      <c r="AX217" s="16" t="s">
        <v>76</v>
      </c>
      <c r="AY217" s="285" t="s">
        <v>136</v>
      </c>
    </row>
    <row r="218" s="13" customFormat="1">
      <c r="A218" s="13"/>
      <c r="B218" s="232"/>
      <c r="C218" s="233"/>
      <c r="D218" s="234" t="s">
        <v>145</v>
      </c>
      <c r="E218" s="235" t="s">
        <v>1</v>
      </c>
      <c r="F218" s="236" t="s">
        <v>299</v>
      </c>
      <c r="G218" s="233"/>
      <c r="H218" s="237">
        <v>103.68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145</v>
      </c>
      <c r="AU218" s="243" t="s">
        <v>86</v>
      </c>
      <c r="AV218" s="13" t="s">
        <v>86</v>
      </c>
      <c r="AW218" s="13" t="s">
        <v>32</v>
      </c>
      <c r="AX218" s="13" t="s">
        <v>76</v>
      </c>
      <c r="AY218" s="243" t="s">
        <v>136</v>
      </c>
    </row>
    <row r="219" s="13" customFormat="1">
      <c r="A219" s="13"/>
      <c r="B219" s="232"/>
      <c r="C219" s="233"/>
      <c r="D219" s="234" t="s">
        <v>145</v>
      </c>
      <c r="E219" s="235" t="s">
        <v>1</v>
      </c>
      <c r="F219" s="236" t="s">
        <v>300</v>
      </c>
      <c r="G219" s="233"/>
      <c r="H219" s="237">
        <v>-17.864999999999998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145</v>
      </c>
      <c r="AU219" s="243" t="s">
        <v>86</v>
      </c>
      <c r="AV219" s="13" t="s">
        <v>86</v>
      </c>
      <c r="AW219" s="13" t="s">
        <v>32</v>
      </c>
      <c r="AX219" s="13" t="s">
        <v>76</v>
      </c>
      <c r="AY219" s="243" t="s">
        <v>136</v>
      </c>
    </row>
    <row r="220" s="13" customFormat="1">
      <c r="A220" s="13"/>
      <c r="B220" s="232"/>
      <c r="C220" s="233"/>
      <c r="D220" s="234" t="s">
        <v>145</v>
      </c>
      <c r="E220" s="235" t="s">
        <v>1</v>
      </c>
      <c r="F220" s="236" t="s">
        <v>301</v>
      </c>
      <c r="G220" s="233"/>
      <c r="H220" s="237">
        <v>6.4800000000000008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145</v>
      </c>
      <c r="AU220" s="243" t="s">
        <v>86</v>
      </c>
      <c r="AV220" s="13" t="s">
        <v>86</v>
      </c>
      <c r="AW220" s="13" t="s">
        <v>32</v>
      </c>
      <c r="AX220" s="13" t="s">
        <v>76</v>
      </c>
      <c r="AY220" s="243" t="s">
        <v>136</v>
      </c>
    </row>
    <row r="221" s="13" customFormat="1">
      <c r="A221" s="13"/>
      <c r="B221" s="232"/>
      <c r="C221" s="233"/>
      <c r="D221" s="234" t="s">
        <v>145</v>
      </c>
      <c r="E221" s="235" t="s">
        <v>1</v>
      </c>
      <c r="F221" s="236" t="s">
        <v>302</v>
      </c>
      <c r="G221" s="233"/>
      <c r="H221" s="237">
        <v>2.7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145</v>
      </c>
      <c r="AU221" s="243" t="s">
        <v>86</v>
      </c>
      <c r="AV221" s="13" t="s">
        <v>86</v>
      </c>
      <c r="AW221" s="13" t="s">
        <v>32</v>
      </c>
      <c r="AX221" s="13" t="s">
        <v>76</v>
      </c>
      <c r="AY221" s="243" t="s">
        <v>136</v>
      </c>
    </row>
    <row r="222" s="13" customFormat="1">
      <c r="A222" s="13"/>
      <c r="B222" s="232"/>
      <c r="C222" s="233"/>
      <c r="D222" s="234" t="s">
        <v>145</v>
      </c>
      <c r="E222" s="235" t="s">
        <v>1</v>
      </c>
      <c r="F222" s="236" t="s">
        <v>303</v>
      </c>
      <c r="G222" s="233"/>
      <c r="H222" s="237">
        <v>10.08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145</v>
      </c>
      <c r="AU222" s="243" t="s">
        <v>86</v>
      </c>
      <c r="AV222" s="13" t="s">
        <v>86</v>
      </c>
      <c r="AW222" s="13" t="s">
        <v>32</v>
      </c>
      <c r="AX222" s="13" t="s">
        <v>76</v>
      </c>
      <c r="AY222" s="243" t="s">
        <v>136</v>
      </c>
    </row>
    <row r="223" s="13" customFormat="1">
      <c r="A223" s="13"/>
      <c r="B223" s="232"/>
      <c r="C223" s="233"/>
      <c r="D223" s="234" t="s">
        <v>145</v>
      </c>
      <c r="E223" s="235" t="s">
        <v>1</v>
      </c>
      <c r="F223" s="236" t="s">
        <v>304</v>
      </c>
      <c r="G223" s="233"/>
      <c r="H223" s="237">
        <v>0.66800000000000008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145</v>
      </c>
      <c r="AU223" s="243" t="s">
        <v>86</v>
      </c>
      <c r="AV223" s="13" t="s">
        <v>86</v>
      </c>
      <c r="AW223" s="13" t="s">
        <v>32</v>
      </c>
      <c r="AX223" s="13" t="s">
        <v>76</v>
      </c>
      <c r="AY223" s="243" t="s">
        <v>136</v>
      </c>
    </row>
    <row r="224" s="16" customFormat="1">
      <c r="A224" s="16"/>
      <c r="B224" s="275"/>
      <c r="C224" s="276"/>
      <c r="D224" s="234" t="s">
        <v>145</v>
      </c>
      <c r="E224" s="277" t="s">
        <v>1</v>
      </c>
      <c r="F224" s="278" t="s">
        <v>298</v>
      </c>
      <c r="G224" s="276"/>
      <c r="H224" s="279">
        <v>105.74300000000002</v>
      </c>
      <c r="I224" s="280"/>
      <c r="J224" s="276"/>
      <c r="K224" s="276"/>
      <c r="L224" s="281"/>
      <c r="M224" s="282"/>
      <c r="N224" s="283"/>
      <c r="O224" s="283"/>
      <c r="P224" s="283"/>
      <c r="Q224" s="283"/>
      <c r="R224" s="283"/>
      <c r="S224" s="283"/>
      <c r="T224" s="284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85" t="s">
        <v>145</v>
      </c>
      <c r="AU224" s="285" t="s">
        <v>86</v>
      </c>
      <c r="AV224" s="16" t="s">
        <v>154</v>
      </c>
      <c r="AW224" s="16" t="s">
        <v>32</v>
      </c>
      <c r="AX224" s="16" t="s">
        <v>76</v>
      </c>
      <c r="AY224" s="285" t="s">
        <v>136</v>
      </c>
    </row>
    <row r="225" s="13" customFormat="1">
      <c r="A225" s="13"/>
      <c r="B225" s="232"/>
      <c r="C225" s="233"/>
      <c r="D225" s="234" t="s">
        <v>145</v>
      </c>
      <c r="E225" s="235" t="s">
        <v>1</v>
      </c>
      <c r="F225" s="236" t="s">
        <v>305</v>
      </c>
      <c r="G225" s="233"/>
      <c r="H225" s="237">
        <v>21.87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145</v>
      </c>
      <c r="AU225" s="243" t="s">
        <v>86</v>
      </c>
      <c r="AV225" s="13" t="s">
        <v>86</v>
      </c>
      <c r="AW225" s="13" t="s">
        <v>32</v>
      </c>
      <c r="AX225" s="13" t="s">
        <v>76</v>
      </c>
      <c r="AY225" s="243" t="s">
        <v>136</v>
      </c>
    </row>
    <row r="226" s="13" customFormat="1">
      <c r="A226" s="13"/>
      <c r="B226" s="232"/>
      <c r="C226" s="233"/>
      <c r="D226" s="234" t="s">
        <v>145</v>
      </c>
      <c r="E226" s="235" t="s">
        <v>1</v>
      </c>
      <c r="F226" s="236" t="s">
        <v>306</v>
      </c>
      <c r="G226" s="233"/>
      <c r="H226" s="237">
        <v>-1.89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145</v>
      </c>
      <c r="AU226" s="243" t="s">
        <v>86</v>
      </c>
      <c r="AV226" s="13" t="s">
        <v>86</v>
      </c>
      <c r="AW226" s="13" t="s">
        <v>32</v>
      </c>
      <c r="AX226" s="13" t="s">
        <v>76</v>
      </c>
      <c r="AY226" s="243" t="s">
        <v>136</v>
      </c>
    </row>
    <row r="227" s="13" customFormat="1">
      <c r="A227" s="13"/>
      <c r="B227" s="232"/>
      <c r="C227" s="233"/>
      <c r="D227" s="234" t="s">
        <v>145</v>
      </c>
      <c r="E227" s="235" t="s">
        <v>1</v>
      </c>
      <c r="F227" s="236" t="s">
        <v>307</v>
      </c>
      <c r="G227" s="233"/>
      <c r="H227" s="237">
        <v>3.15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145</v>
      </c>
      <c r="AU227" s="243" t="s">
        <v>86</v>
      </c>
      <c r="AV227" s="13" t="s">
        <v>86</v>
      </c>
      <c r="AW227" s="13" t="s">
        <v>32</v>
      </c>
      <c r="AX227" s="13" t="s">
        <v>76</v>
      </c>
      <c r="AY227" s="243" t="s">
        <v>136</v>
      </c>
    </row>
    <row r="228" s="16" customFormat="1">
      <c r="A228" s="16"/>
      <c r="B228" s="275"/>
      <c r="C228" s="276"/>
      <c r="D228" s="234" t="s">
        <v>145</v>
      </c>
      <c r="E228" s="277" t="s">
        <v>1</v>
      </c>
      <c r="F228" s="278" t="s">
        <v>298</v>
      </c>
      <c r="G228" s="276"/>
      <c r="H228" s="279">
        <v>23.13</v>
      </c>
      <c r="I228" s="280"/>
      <c r="J228" s="276"/>
      <c r="K228" s="276"/>
      <c r="L228" s="281"/>
      <c r="M228" s="282"/>
      <c r="N228" s="283"/>
      <c r="O228" s="283"/>
      <c r="P228" s="283"/>
      <c r="Q228" s="283"/>
      <c r="R228" s="283"/>
      <c r="S228" s="283"/>
      <c r="T228" s="284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85" t="s">
        <v>145</v>
      </c>
      <c r="AU228" s="285" t="s">
        <v>86</v>
      </c>
      <c r="AV228" s="16" t="s">
        <v>154</v>
      </c>
      <c r="AW228" s="16" t="s">
        <v>32</v>
      </c>
      <c r="AX228" s="16" t="s">
        <v>76</v>
      </c>
      <c r="AY228" s="285" t="s">
        <v>136</v>
      </c>
    </row>
    <row r="229" s="13" customFormat="1">
      <c r="A229" s="13"/>
      <c r="B229" s="232"/>
      <c r="C229" s="233"/>
      <c r="D229" s="234" t="s">
        <v>145</v>
      </c>
      <c r="E229" s="235" t="s">
        <v>1</v>
      </c>
      <c r="F229" s="236" t="s">
        <v>308</v>
      </c>
      <c r="G229" s="233"/>
      <c r="H229" s="237">
        <v>9.72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145</v>
      </c>
      <c r="AU229" s="243" t="s">
        <v>86</v>
      </c>
      <c r="AV229" s="13" t="s">
        <v>86</v>
      </c>
      <c r="AW229" s="13" t="s">
        <v>32</v>
      </c>
      <c r="AX229" s="13" t="s">
        <v>76</v>
      </c>
      <c r="AY229" s="243" t="s">
        <v>136</v>
      </c>
    </row>
    <row r="230" s="16" customFormat="1">
      <c r="A230" s="16"/>
      <c r="B230" s="275"/>
      <c r="C230" s="276"/>
      <c r="D230" s="234" t="s">
        <v>145</v>
      </c>
      <c r="E230" s="277" t="s">
        <v>1</v>
      </c>
      <c r="F230" s="278" t="s">
        <v>298</v>
      </c>
      <c r="G230" s="276"/>
      <c r="H230" s="279">
        <v>9.72</v>
      </c>
      <c r="I230" s="280"/>
      <c r="J230" s="276"/>
      <c r="K230" s="276"/>
      <c r="L230" s="281"/>
      <c r="M230" s="282"/>
      <c r="N230" s="283"/>
      <c r="O230" s="283"/>
      <c r="P230" s="283"/>
      <c r="Q230" s="283"/>
      <c r="R230" s="283"/>
      <c r="S230" s="283"/>
      <c r="T230" s="284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85" t="s">
        <v>145</v>
      </c>
      <c r="AU230" s="285" t="s">
        <v>86</v>
      </c>
      <c r="AV230" s="16" t="s">
        <v>154</v>
      </c>
      <c r="AW230" s="16" t="s">
        <v>32</v>
      </c>
      <c r="AX230" s="16" t="s">
        <v>76</v>
      </c>
      <c r="AY230" s="285" t="s">
        <v>136</v>
      </c>
    </row>
    <row r="231" s="14" customFormat="1">
      <c r="A231" s="14"/>
      <c r="B231" s="244"/>
      <c r="C231" s="245"/>
      <c r="D231" s="234" t="s">
        <v>145</v>
      </c>
      <c r="E231" s="246" t="s">
        <v>1</v>
      </c>
      <c r="F231" s="247" t="s">
        <v>148</v>
      </c>
      <c r="G231" s="245"/>
      <c r="H231" s="248">
        <v>235.63500000000003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145</v>
      </c>
      <c r="AU231" s="254" t="s">
        <v>86</v>
      </c>
      <c r="AV231" s="14" t="s">
        <v>143</v>
      </c>
      <c r="AW231" s="14" t="s">
        <v>32</v>
      </c>
      <c r="AX231" s="14" t="s">
        <v>84</v>
      </c>
      <c r="AY231" s="254" t="s">
        <v>136</v>
      </c>
    </row>
    <row r="232" s="2" customFormat="1" ht="24.15" customHeight="1">
      <c r="A232" s="39"/>
      <c r="B232" s="40"/>
      <c r="C232" s="219" t="s">
        <v>309</v>
      </c>
      <c r="D232" s="219" t="s">
        <v>138</v>
      </c>
      <c r="E232" s="220" t="s">
        <v>310</v>
      </c>
      <c r="F232" s="221" t="s">
        <v>311</v>
      </c>
      <c r="G232" s="222" t="s">
        <v>141</v>
      </c>
      <c r="H232" s="223">
        <v>1885.08</v>
      </c>
      <c r="I232" s="224"/>
      <c r="J232" s="225">
        <f>ROUND(I232*H232,2)</f>
        <v>0</v>
      </c>
      <c r="K232" s="221" t="s">
        <v>142</v>
      </c>
      <c r="L232" s="45"/>
      <c r="M232" s="226" t="s">
        <v>1</v>
      </c>
      <c r="N232" s="227" t="s">
        <v>41</v>
      </c>
      <c r="O232" s="92"/>
      <c r="P232" s="228">
        <f>O232*H232</f>
        <v>0</v>
      </c>
      <c r="Q232" s="228">
        <v>0.0079</v>
      </c>
      <c r="R232" s="228">
        <f>Q232*H232</f>
        <v>14.892132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143</v>
      </c>
      <c r="AT232" s="230" t="s">
        <v>138</v>
      </c>
      <c r="AU232" s="230" t="s">
        <v>86</v>
      </c>
      <c r="AY232" s="18" t="s">
        <v>136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84</v>
      </c>
      <c r="BK232" s="231">
        <f>ROUND(I232*H232,2)</f>
        <v>0</v>
      </c>
      <c r="BL232" s="18" t="s">
        <v>143</v>
      </c>
      <c r="BM232" s="230" t="s">
        <v>312</v>
      </c>
    </row>
    <row r="233" s="13" customFormat="1">
      <c r="A233" s="13"/>
      <c r="B233" s="232"/>
      <c r="C233" s="233"/>
      <c r="D233" s="234" t="s">
        <v>145</v>
      </c>
      <c r="E233" s="235" t="s">
        <v>1</v>
      </c>
      <c r="F233" s="236" t="s">
        <v>313</v>
      </c>
      <c r="G233" s="233"/>
      <c r="H233" s="237">
        <v>1885.08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145</v>
      </c>
      <c r="AU233" s="243" t="s">
        <v>86</v>
      </c>
      <c r="AV233" s="13" t="s">
        <v>86</v>
      </c>
      <c r="AW233" s="13" t="s">
        <v>32</v>
      </c>
      <c r="AX233" s="13" t="s">
        <v>84</v>
      </c>
      <c r="AY233" s="243" t="s">
        <v>136</v>
      </c>
    </row>
    <row r="234" s="2" customFormat="1" ht="24.15" customHeight="1">
      <c r="A234" s="39"/>
      <c r="B234" s="40"/>
      <c r="C234" s="219" t="s">
        <v>314</v>
      </c>
      <c r="D234" s="219" t="s">
        <v>138</v>
      </c>
      <c r="E234" s="220" t="s">
        <v>315</v>
      </c>
      <c r="F234" s="221" t="s">
        <v>316</v>
      </c>
      <c r="G234" s="222" t="s">
        <v>197</v>
      </c>
      <c r="H234" s="223">
        <v>5.9</v>
      </c>
      <c r="I234" s="224"/>
      <c r="J234" s="225">
        <f>ROUND(I234*H234,2)</f>
        <v>0</v>
      </c>
      <c r="K234" s="221" t="s">
        <v>142</v>
      </c>
      <c r="L234" s="45"/>
      <c r="M234" s="226" t="s">
        <v>1</v>
      </c>
      <c r="N234" s="227" t="s">
        <v>41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143</v>
      </c>
      <c r="AT234" s="230" t="s">
        <v>138</v>
      </c>
      <c r="AU234" s="230" t="s">
        <v>86</v>
      </c>
      <c r="AY234" s="18" t="s">
        <v>136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84</v>
      </c>
      <c r="BK234" s="231">
        <f>ROUND(I234*H234,2)</f>
        <v>0</v>
      </c>
      <c r="BL234" s="18" t="s">
        <v>143</v>
      </c>
      <c r="BM234" s="230" t="s">
        <v>317</v>
      </c>
    </row>
    <row r="235" s="13" customFormat="1">
      <c r="A235" s="13"/>
      <c r="B235" s="232"/>
      <c r="C235" s="233"/>
      <c r="D235" s="234" t="s">
        <v>145</v>
      </c>
      <c r="E235" s="235" t="s">
        <v>1</v>
      </c>
      <c r="F235" s="236" t="s">
        <v>318</v>
      </c>
      <c r="G235" s="233"/>
      <c r="H235" s="237">
        <v>5.9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145</v>
      </c>
      <c r="AU235" s="243" t="s">
        <v>86</v>
      </c>
      <c r="AV235" s="13" t="s">
        <v>86</v>
      </c>
      <c r="AW235" s="13" t="s">
        <v>32</v>
      </c>
      <c r="AX235" s="13" t="s">
        <v>84</v>
      </c>
      <c r="AY235" s="243" t="s">
        <v>136</v>
      </c>
    </row>
    <row r="236" s="2" customFormat="1" ht="24.15" customHeight="1">
      <c r="A236" s="39"/>
      <c r="B236" s="40"/>
      <c r="C236" s="255" t="s">
        <v>319</v>
      </c>
      <c r="D236" s="255" t="s">
        <v>201</v>
      </c>
      <c r="E236" s="256" t="s">
        <v>320</v>
      </c>
      <c r="F236" s="257" t="s">
        <v>321</v>
      </c>
      <c r="G236" s="258" t="s">
        <v>197</v>
      </c>
      <c r="H236" s="259">
        <v>6.195</v>
      </c>
      <c r="I236" s="260"/>
      <c r="J236" s="261">
        <f>ROUND(I236*H236,2)</f>
        <v>0</v>
      </c>
      <c r="K236" s="257" t="s">
        <v>142</v>
      </c>
      <c r="L236" s="262"/>
      <c r="M236" s="263" t="s">
        <v>1</v>
      </c>
      <c r="N236" s="264" t="s">
        <v>41</v>
      </c>
      <c r="O236" s="92"/>
      <c r="P236" s="228">
        <f>O236*H236</f>
        <v>0</v>
      </c>
      <c r="Q236" s="228">
        <v>0.0001</v>
      </c>
      <c r="R236" s="228">
        <f>Q236*H236</f>
        <v>0.0006195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179</v>
      </c>
      <c r="AT236" s="230" t="s">
        <v>201</v>
      </c>
      <c r="AU236" s="230" t="s">
        <v>86</v>
      </c>
      <c r="AY236" s="18" t="s">
        <v>136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84</v>
      </c>
      <c r="BK236" s="231">
        <f>ROUND(I236*H236,2)</f>
        <v>0</v>
      </c>
      <c r="BL236" s="18" t="s">
        <v>143</v>
      </c>
      <c r="BM236" s="230" t="s">
        <v>322</v>
      </c>
    </row>
    <row r="237" s="13" customFormat="1">
      <c r="A237" s="13"/>
      <c r="B237" s="232"/>
      <c r="C237" s="233"/>
      <c r="D237" s="234" t="s">
        <v>145</v>
      </c>
      <c r="E237" s="233"/>
      <c r="F237" s="236" t="s">
        <v>323</v>
      </c>
      <c r="G237" s="233"/>
      <c r="H237" s="237">
        <v>6.195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145</v>
      </c>
      <c r="AU237" s="243" t="s">
        <v>86</v>
      </c>
      <c r="AV237" s="13" t="s">
        <v>86</v>
      </c>
      <c r="AW237" s="13" t="s">
        <v>4</v>
      </c>
      <c r="AX237" s="13" t="s">
        <v>84</v>
      </c>
      <c r="AY237" s="243" t="s">
        <v>136</v>
      </c>
    </row>
    <row r="238" s="2" customFormat="1" ht="24.15" customHeight="1">
      <c r="A238" s="39"/>
      <c r="B238" s="40"/>
      <c r="C238" s="219" t="s">
        <v>324</v>
      </c>
      <c r="D238" s="219" t="s">
        <v>138</v>
      </c>
      <c r="E238" s="220" t="s">
        <v>325</v>
      </c>
      <c r="F238" s="221" t="s">
        <v>326</v>
      </c>
      <c r="G238" s="222" t="s">
        <v>141</v>
      </c>
      <c r="H238" s="223">
        <v>471.27</v>
      </c>
      <c r="I238" s="224"/>
      <c r="J238" s="225">
        <f>ROUND(I238*H238,2)</f>
        <v>0</v>
      </c>
      <c r="K238" s="221" t="s">
        <v>142</v>
      </c>
      <c r="L238" s="45"/>
      <c r="M238" s="226" t="s">
        <v>1</v>
      </c>
      <c r="N238" s="227" t="s">
        <v>41</v>
      </c>
      <c r="O238" s="92"/>
      <c r="P238" s="228">
        <f>O238*H238</f>
        <v>0</v>
      </c>
      <c r="Q238" s="228">
        <v>0.015709999999999998</v>
      </c>
      <c r="R238" s="228">
        <f>Q238*H238</f>
        <v>7.4036517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143</v>
      </c>
      <c r="AT238" s="230" t="s">
        <v>138</v>
      </c>
      <c r="AU238" s="230" t="s">
        <v>86</v>
      </c>
      <c r="AY238" s="18" t="s">
        <v>136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84</v>
      </c>
      <c r="BK238" s="231">
        <f>ROUND(I238*H238,2)</f>
        <v>0</v>
      </c>
      <c r="BL238" s="18" t="s">
        <v>143</v>
      </c>
      <c r="BM238" s="230" t="s">
        <v>327</v>
      </c>
    </row>
    <row r="239" s="15" customFormat="1">
      <c r="A239" s="15"/>
      <c r="B239" s="265"/>
      <c r="C239" s="266"/>
      <c r="D239" s="234" t="s">
        <v>145</v>
      </c>
      <c r="E239" s="267" t="s">
        <v>1</v>
      </c>
      <c r="F239" s="268" t="s">
        <v>328</v>
      </c>
      <c r="G239" s="266"/>
      <c r="H239" s="267" t="s">
        <v>1</v>
      </c>
      <c r="I239" s="269"/>
      <c r="J239" s="266"/>
      <c r="K239" s="266"/>
      <c r="L239" s="270"/>
      <c r="M239" s="271"/>
      <c r="N239" s="272"/>
      <c r="O239" s="272"/>
      <c r="P239" s="272"/>
      <c r="Q239" s="272"/>
      <c r="R239" s="272"/>
      <c r="S239" s="272"/>
      <c r="T239" s="27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4" t="s">
        <v>145</v>
      </c>
      <c r="AU239" s="274" t="s">
        <v>86</v>
      </c>
      <c r="AV239" s="15" t="s">
        <v>84</v>
      </c>
      <c r="AW239" s="15" t="s">
        <v>32</v>
      </c>
      <c r="AX239" s="15" t="s">
        <v>76</v>
      </c>
      <c r="AY239" s="274" t="s">
        <v>136</v>
      </c>
    </row>
    <row r="240" s="13" customFormat="1">
      <c r="A240" s="13"/>
      <c r="B240" s="232"/>
      <c r="C240" s="233"/>
      <c r="D240" s="234" t="s">
        <v>145</v>
      </c>
      <c r="E240" s="235" t="s">
        <v>1</v>
      </c>
      <c r="F240" s="236" t="s">
        <v>329</v>
      </c>
      <c r="G240" s="233"/>
      <c r="H240" s="237">
        <v>207.36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145</v>
      </c>
      <c r="AU240" s="243" t="s">
        <v>86</v>
      </c>
      <c r="AV240" s="13" t="s">
        <v>86</v>
      </c>
      <c r="AW240" s="13" t="s">
        <v>32</v>
      </c>
      <c r="AX240" s="13" t="s">
        <v>76</v>
      </c>
      <c r="AY240" s="243" t="s">
        <v>136</v>
      </c>
    </row>
    <row r="241" s="13" customFormat="1">
      <c r="A241" s="13"/>
      <c r="B241" s="232"/>
      <c r="C241" s="233"/>
      <c r="D241" s="234" t="s">
        <v>145</v>
      </c>
      <c r="E241" s="235" t="s">
        <v>1</v>
      </c>
      <c r="F241" s="236" t="s">
        <v>330</v>
      </c>
      <c r="G241" s="233"/>
      <c r="H241" s="237">
        <v>-46.485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145</v>
      </c>
      <c r="AU241" s="243" t="s">
        <v>86</v>
      </c>
      <c r="AV241" s="13" t="s">
        <v>86</v>
      </c>
      <c r="AW241" s="13" t="s">
        <v>32</v>
      </c>
      <c r="AX241" s="13" t="s">
        <v>76</v>
      </c>
      <c r="AY241" s="243" t="s">
        <v>136</v>
      </c>
    </row>
    <row r="242" s="13" customFormat="1">
      <c r="A242" s="13"/>
      <c r="B242" s="232"/>
      <c r="C242" s="233"/>
      <c r="D242" s="234" t="s">
        <v>145</v>
      </c>
      <c r="E242" s="235" t="s">
        <v>1</v>
      </c>
      <c r="F242" s="236" t="s">
        <v>331</v>
      </c>
      <c r="G242" s="233"/>
      <c r="H242" s="237">
        <v>17.280000000000002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145</v>
      </c>
      <c r="AU242" s="243" t="s">
        <v>86</v>
      </c>
      <c r="AV242" s="13" t="s">
        <v>86</v>
      </c>
      <c r="AW242" s="13" t="s">
        <v>32</v>
      </c>
      <c r="AX242" s="13" t="s">
        <v>76</v>
      </c>
      <c r="AY242" s="243" t="s">
        <v>136</v>
      </c>
    </row>
    <row r="243" s="13" customFormat="1">
      <c r="A243" s="13"/>
      <c r="B243" s="232"/>
      <c r="C243" s="233"/>
      <c r="D243" s="234" t="s">
        <v>145</v>
      </c>
      <c r="E243" s="235" t="s">
        <v>1</v>
      </c>
      <c r="F243" s="236" t="s">
        <v>332</v>
      </c>
      <c r="G243" s="233"/>
      <c r="H243" s="237">
        <v>1.8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145</v>
      </c>
      <c r="AU243" s="243" t="s">
        <v>86</v>
      </c>
      <c r="AV243" s="13" t="s">
        <v>86</v>
      </c>
      <c r="AW243" s="13" t="s">
        <v>32</v>
      </c>
      <c r="AX243" s="13" t="s">
        <v>76</v>
      </c>
      <c r="AY243" s="243" t="s">
        <v>136</v>
      </c>
    </row>
    <row r="244" s="13" customFormat="1">
      <c r="A244" s="13"/>
      <c r="B244" s="232"/>
      <c r="C244" s="233"/>
      <c r="D244" s="234" t="s">
        <v>145</v>
      </c>
      <c r="E244" s="235" t="s">
        <v>1</v>
      </c>
      <c r="F244" s="236" t="s">
        <v>333</v>
      </c>
      <c r="G244" s="233"/>
      <c r="H244" s="237">
        <v>12.42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145</v>
      </c>
      <c r="AU244" s="243" t="s">
        <v>86</v>
      </c>
      <c r="AV244" s="13" t="s">
        <v>86</v>
      </c>
      <c r="AW244" s="13" t="s">
        <v>32</v>
      </c>
      <c r="AX244" s="13" t="s">
        <v>76</v>
      </c>
      <c r="AY244" s="243" t="s">
        <v>136</v>
      </c>
    </row>
    <row r="245" s="13" customFormat="1">
      <c r="A245" s="13"/>
      <c r="B245" s="232"/>
      <c r="C245" s="233"/>
      <c r="D245" s="234" t="s">
        <v>145</v>
      </c>
      <c r="E245" s="235" t="s">
        <v>1</v>
      </c>
      <c r="F245" s="236" t="s">
        <v>334</v>
      </c>
      <c r="G245" s="233"/>
      <c r="H245" s="237">
        <v>1.71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145</v>
      </c>
      <c r="AU245" s="243" t="s">
        <v>86</v>
      </c>
      <c r="AV245" s="13" t="s">
        <v>86</v>
      </c>
      <c r="AW245" s="13" t="s">
        <v>32</v>
      </c>
      <c r="AX245" s="13" t="s">
        <v>76</v>
      </c>
      <c r="AY245" s="243" t="s">
        <v>136</v>
      </c>
    </row>
    <row r="246" s="16" customFormat="1">
      <c r="A246" s="16"/>
      <c r="B246" s="275"/>
      <c r="C246" s="276"/>
      <c r="D246" s="234" t="s">
        <v>145</v>
      </c>
      <c r="E246" s="277" t="s">
        <v>1</v>
      </c>
      <c r="F246" s="278" t="s">
        <v>298</v>
      </c>
      <c r="G246" s="276"/>
      <c r="H246" s="279">
        <v>194.085</v>
      </c>
      <c r="I246" s="280"/>
      <c r="J246" s="276"/>
      <c r="K246" s="276"/>
      <c r="L246" s="281"/>
      <c r="M246" s="282"/>
      <c r="N246" s="283"/>
      <c r="O246" s="283"/>
      <c r="P246" s="283"/>
      <c r="Q246" s="283"/>
      <c r="R246" s="283"/>
      <c r="S246" s="283"/>
      <c r="T246" s="284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85" t="s">
        <v>145</v>
      </c>
      <c r="AU246" s="285" t="s">
        <v>86</v>
      </c>
      <c r="AV246" s="16" t="s">
        <v>154</v>
      </c>
      <c r="AW246" s="16" t="s">
        <v>32</v>
      </c>
      <c r="AX246" s="16" t="s">
        <v>76</v>
      </c>
      <c r="AY246" s="285" t="s">
        <v>136</v>
      </c>
    </row>
    <row r="247" s="13" customFormat="1">
      <c r="A247" s="13"/>
      <c r="B247" s="232"/>
      <c r="C247" s="233"/>
      <c r="D247" s="234" t="s">
        <v>145</v>
      </c>
      <c r="E247" s="235" t="s">
        <v>1</v>
      </c>
      <c r="F247" s="236" t="s">
        <v>335</v>
      </c>
      <c r="G247" s="233"/>
      <c r="H247" s="237">
        <v>207.36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145</v>
      </c>
      <c r="AU247" s="243" t="s">
        <v>86</v>
      </c>
      <c r="AV247" s="13" t="s">
        <v>86</v>
      </c>
      <c r="AW247" s="13" t="s">
        <v>32</v>
      </c>
      <c r="AX247" s="13" t="s">
        <v>76</v>
      </c>
      <c r="AY247" s="243" t="s">
        <v>136</v>
      </c>
    </row>
    <row r="248" s="13" customFormat="1">
      <c r="A248" s="13"/>
      <c r="B248" s="232"/>
      <c r="C248" s="233"/>
      <c r="D248" s="234" t="s">
        <v>145</v>
      </c>
      <c r="E248" s="235" t="s">
        <v>1</v>
      </c>
      <c r="F248" s="236" t="s">
        <v>336</v>
      </c>
      <c r="G248" s="233"/>
      <c r="H248" s="237">
        <v>-35.729999999999996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145</v>
      </c>
      <c r="AU248" s="243" t="s">
        <v>86</v>
      </c>
      <c r="AV248" s="13" t="s">
        <v>86</v>
      </c>
      <c r="AW248" s="13" t="s">
        <v>32</v>
      </c>
      <c r="AX248" s="13" t="s">
        <v>76</v>
      </c>
      <c r="AY248" s="243" t="s">
        <v>136</v>
      </c>
    </row>
    <row r="249" s="13" customFormat="1">
      <c r="A249" s="13"/>
      <c r="B249" s="232"/>
      <c r="C249" s="233"/>
      <c r="D249" s="234" t="s">
        <v>145</v>
      </c>
      <c r="E249" s="235" t="s">
        <v>1</v>
      </c>
      <c r="F249" s="236" t="s">
        <v>337</v>
      </c>
      <c r="G249" s="233"/>
      <c r="H249" s="237">
        <v>12.960000000000002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145</v>
      </c>
      <c r="AU249" s="243" t="s">
        <v>86</v>
      </c>
      <c r="AV249" s="13" t="s">
        <v>86</v>
      </c>
      <c r="AW249" s="13" t="s">
        <v>32</v>
      </c>
      <c r="AX249" s="13" t="s">
        <v>76</v>
      </c>
      <c r="AY249" s="243" t="s">
        <v>136</v>
      </c>
    </row>
    <row r="250" s="13" customFormat="1">
      <c r="A250" s="13"/>
      <c r="B250" s="232"/>
      <c r="C250" s="233"/>
      <c r="D250" s="234" t="s">
        <v>145</v>
      </c>
      <c r="E250" s="235" t="s">
        <v>1</v>
      </c>
      <c r="F250" s="236" t="s">
        <v>338</v>
      </c>
      <c r="G250" s="233"/>
      <c r="H250" s="237">
        <v>5.4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145</v>
      </c>
      <c r="AU250" s="243" t="s">
        <v>86</v>
      </c>
      <c r="AV250" s="13" t="s">
        <v>86</v>
      </c>
      <c r="AW250" s="13" t="s">
        <v>32</v>
      </c>
      <c r="AX250" s="13" t="s">
        <v>76</v>
      </c>
      <c r="AY250" s="243" t="s">
        <v>136</v>
      </c>
    </row>
    <row r="251" s="13" customFormat="1">
      <c r="A251" s="13"/>
      <c r="B251" s="232"/>
      <c r="C251" s="233"/>
      <c r="D251" s="234" t="s">
        <v>145</v>
      </c>
      <c r="E251" s="235" t="s">
        <v>1</v>
      </c>
      <c r="F251" s="236" t="s">
        <v>339</v>
      </c>
      <c r="G251" s="233"/>
      <c r="H251" s="237">
        <v>20.16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145</v>
      </c>
      <c r="AU251" s="243" t="s">
        <v>86</v>
      </c>
      <c r="AV251" s="13" t="s">
        <v>86</v>
      </c>
      <c r="AW251" s="13" t="s">
        <v>32</v>
      </c>
      <c r="AX251" s="13" t="s">
        <v>76</v>
      </c>
      <c r="AY251" s="243" t="s">
        <v>136</v>
      </c>
    </row>
    <row r="252" s="13" customFormat="1">
      <c r="A252" s="13"/>
      <c r="B252" s="232"/>
      <c r="C252" s="233"/>
      <c r="D252" s="234" t="s">
        <v>145</v>
      </c>
      <c r="E252" s="235" t="s">
        <v>1</v>
      </c>
      <c r="F252" s="236" t="s">
        <v>340</v>
      </c>
      <c r="G252" s="233"/>
      <c r="H252" s="237">
        <v>1.335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145</v>
      </c>
      <c r="AU252" s="243" t="s">
        <v>86</v>
      </c>
      <c r="AV252" s="13" t="s">
        <v>86</v>
      </c>
      <c r="AW252" s="13" t="s">
        <v>32</v>
      </c>
      <c r="AX252" s="13" t="s">
        <v>76</v>
      </c>
      <c r="AY252" s="243" t="s">
        <v>136</v>
      </c>
    </row>
    <row r="253" s="16" customFormat="1">
      <c r="A253" s="16"/>
      <c r="B253" s="275"/>
      <c r="C253" s="276"/>
      <c r="D253" s="234" t="s">
        <v>145</v>
      </c>
      <c r="E253" s="277" t="s">
        <v>1</v>
      </c>
      <c r="F253" s="278" t="s">
        <v>298</v>
      </c>
      <c r="G253" s="276"/>
      <c r="H253" s="279">
        <v>211.48500000000003</v>
      </c>
      <c r="I253" s="280"/>
      <c r="J253" s="276"/>
      <c r="K253" s="276"/>
      <c r="L253" s="281"/>
      <c r="M253" s="282"/>
      <c r="N253" s="283"/>
      <c r="O253" s="283"/>
      <c r="P253" s="283"/>
      <c r="Q253" s="283"/>
      <c r="R253" s="283"/>
      <c r="S253" s="283"/>
      <c r="T253" s="284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85" t="s">
        <v>145</v>
      </c>
      <c r="AU253" s="285" t="s">
        <v>86</v>
      </c>
      <c r="AV253" s="16" t="s">
        <v>154</v>
      </c>
      <c r="AW253" s="16" t="s">
        <v>32</v>
      </c>
      <c r="AX253" s="16" t="s">
        <v>76</v>
      </c>
      <c r="AY253" s="285" t="s">
        <v>136</v>
      </c>
    </row>
    <row r="254" s="13" customFormat="1">
      <c r="A254" s="13"/>
      <c r="B254" s="232"/>
      <c r="C254" s="233"/>
      <c r="D254" s="234" t="s">
        <v>145</v>
      </c>
      <c r="E254" s="235" t="s">
        <v>1</v>
      </c>
      <c r="F254" s="236" t="s">
        <v>341</v>
      </c>
      <c r="G254" s="233"/>
      <c r="H254" s="237">
        <v>43.74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145</v>
      </c>
      <c r="AU254" s="243" t="s">
        <v>86</v>
      </c>
      <c r="AV254" s="13" t="s">
        <v>86</v>
      </c>
      <c r="AW254" s="13" t="s">
        <v>32</v>
      </c>
      <c r="AX254" s="13" t="s">
        <v>76</v>
      </c>
      <c r="AY254" s="243" t="s">
        <v>136</v>
      </c>
    </row>
    <row r="255" s="13" customFormat="1">
      <c r="A255" s="13"/>
      <c r="B255" s="232"/>
      <c r="C255" s="233"/>
      <c r="D255" s="234" t="s">
        <v>145</v>
      </c>
      <c r="E255" s="235" t="s">
        <v>1</v>
      </c>
      <c r="F255" s="236" t="s">
        <v>342</v>
      </c>
      <c r="G255" s="233"/>
      <c r="H255" s="237">
        <v>-3.78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145</v>
      </c>
      <c r="AU255" s="243" t="s">
        <v>86</v>
      </c>
      <c r="AV255" s="13" t="s">
        <v>86</v>
      </c>
      <c r="AW255" s="13" t="s">
        <v>32</v>
      </c>
      <c r="AX255" s="13" t="s">
        <v>76</v>
      </c>
      <c r="AY255" s="243" t="s">
        <v>136</v>
      </c>
    </row>
    <row r="256" s="13" customFormat="1">
      <c r="A256" s="13"/>
      <c r="B256" s="232"/>
      <c r="C256" s="233"/>
      <c r="D256" s="234" t="s">
        <v>145</v>
      </c>
      <c r="E256" s="235" t="s">
        <v>1</v>
      </c>
      <c r="F256" s="236" t="s">
        <v>343</v>
      </c>
      <c r="G256" s="233"/>
      <c r="H256" s="237">
        <v>6.3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145</v>
      </c>
      <c r="AU256" s="243" t="s">
        <v>86</v>
      </c>
      <c r="AV256" s="13" t="s">
        <v>86</v>
      </c>
      <c r="AW256" s="13" t="s">
        <v>32</v>
      </c>
      <c r="AX256" s="13" t="s">
        <v>76</v>
      </c>
      <c r="AY256" s="243" t="s">
        <v>136</v>
      </c>
    </row>
    <row r="257" s="16" customFormat="1">
      <c r="A257" s="16"/>
      <c r="B257" s="275"/>
      <c r="C257" s="276"/>
      <c r="D257" s="234" t="s">
        <v>145</v>
      </c>
      <c r="E257" s="277" t="s">
        <v>1</v>
      </c>
      <c r="F257" s="278" t="s">
        <v>298</v>
      </c>
      <c r="G257" s="276"/>
      <c r="H257" s="279">
        <v>46.26</v>
      </c>
      <c r="I257" s="280"/>
      <c r="J257" s="276"/>
      <c r="K257" s="276"/>
      <c r="L257" s="281"/>
      <c r="M257" s="282"/>
      <c r="N257" s="283"/>
      <c r="O257" s="283"/>
      <c r="P257" s="283"/>
      <c r="Q257" s="283"/>
      <c r="R257" s="283"/>
      <c r="S257" s="283"/>
      <c r="T257" s="284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85" t="s">
        <v>145</v>
      </c>
      <c r="AU257" s="285" t="s">
        <v>86</v>
      </c>
      <c r="AV257" s="16" t="s">
        <v>154</v>
      </c>
      <c r="AW257" s="16" t="s">
        <v>32</v>
      </c>
      <c r="AX257" s="16" t="s">
        <v>76</v>
      </c>
      <c r="AY257" s="285" t="s">
        <v>136</v>
      </c>
    </row>
    <row r="258" s="13" customFormat="1">
      <c r="A258" s="13"/>
      <c r="B258" s="232"/>
      <c r="C258" s="233"/>
      <c r="D258" s="234" t="s">
        <v>145</v>
      </c>
      <c r="E258" s="235" t="s">
        <v>1</v>
      </c>
      <c r="F258" s="236" t="s">
        <v>344</v>
      </c>
      <c r="G258" s="233"/>
      <c r="H258" s="237">
        <v>19.44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145</v>
      </c>
      <c r="AU258" s="243" t="s">
        <v>86</v>
      </c>
      <c r="AV258" s="13" t="s">
        <v>86</v>
      </c>
      <c r="AW258" s="13" t="s">
        <v>32</v>
      </c>
      <c r="AX258" s="13" t="s">
        <v>76</v>
      </c>
      <c r="AY258" s="243" t="s">
        <v>136</v>
      </c>
    </row>
    <row r="259" s="16" customFormat="1">
      <c r="A259" s="16"/>
      <c r="B259" s="275"/>
      <c r="C259" s="276"/>
      <c r="D259" s="234" t="s">
        <v>145</v>
      </c>
      <c r="E259" s="277" t="s">
        <v>1</v>
      </c>
      <c r="F259" s="278" t="s">
        <v>298</v>
      </c>
      <c r="G259" s="276"/>
      <c r="H259" s="279">
        <v>19.44</v>
      </c>
      <c r="I259" s="280"/>
      <c r="J259" s="276"/>
      <c r="K259" s="276"/>
      <c r="L259" s="281"/>
      <c r="M259" s="282"/>
      <c r="N259" s="283"/>
      <c r="O259" s="283"/>
      <c r="P259" s="283"/>
      <c r="Q259" s="283"/>
      <c r="R259" s="283"/>
      <c r="S259" s="283"/>
      <c r="T259" s="284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85" t="s">
        <v>145</v>
      </c>
      <c r="AU259" s="285" t="s">
        <v>86</v>
      </c>
      <c r="AV259" s="16" t="s">
        <v>154</v>
      </c>
      <c r="AW259" s="16" t="s">
        <v>32</v>
      </c>
      <c r="AX259" s="16" t="s">
        <v>76</v>
      </c>
      <c r="AY259" s="285" t="s">
        <v>136</v>
      </c>
    </row>
    <row r="260" s="14" customFormat="1">
      <c r="A260" s="14"/>
      <c r="B260" s="244"/>
      <c r="C260" s="245"/>
      <c r="D260" s="234" t="s">
        <v>145</v>
      </c>
      <c r="E260" s="246" t="s">
        <v>1</v>
      </c>
      <c r="F260" s="247" t="s">
        <v>148</v>
      </c>
      <c r="G260" s="245"/>
      <c r="H260" s="248">
        <v>471.27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145</v>
      </c>
      <c r="AU260" s="254" t="s">
        <v>86</v>
      </c>
      <c r="AV260" s="14" t="s">
        <v>143</v>
      </c>
      <c r="AW260" s="14" t="s">
        <v>32</v>
      </c>
      <c r="AX260" s="14" t="s">
        <v>84</v>
      </c>
      <c r="AY260" s="254" t="s">
        <v>136</v>
      </c>
    </row>
    <row r="261" s="2" customFormat="1" ht="24.15" customHeight="1">
      <c r="A261" s="39"/>
      <c r="B261" s="40"/>
      <c r="C261" s="219" t="s">
        <v>345</v>
      </c>
      <c r="D261" s="219" t="s">
        <v>138</v>
      </c>
      <c r="E261" s="220" t="s">
        <v>346</v>
      </c>
      <c r="F261" s="221" t="s">
        <v>347</v>
      </c>
      <c r="G261" s="222" t="s">
        <v>141</v>
      </c>
      <c r="H261" s="223">
        <v>42.12</v>
      </c>
      <c r="I261" s="224"/>
      <c r="J261" s="225">
        <f>ROUND(I261*H261,2)</f>
        <v>0</v>
      </c>
      <c r="K261" s="221" t="s">
        <v>1</v>
      </c>
      <c r="L261" s="45"/>
      <c r="M261" s="226" t="s">
        <v>1</v>
      </c>
      <c r="N261" s="227" t="s">
        <v>41</v>
      </c>
      <c r="O261" s="92"/>
      <c r="P261" s="228">
        <f>O261*H261</f>
        <v>0</v>
      </c>
      <c r="Q261" s="228">
        <v>0.0044600000000000008</v>
      </c>
      <c r="R261" s="228">
        <f>Q261*H261</f>
        <v>0.18785519999999997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143</v>
      </c>
      <c r="AT261" s="230" t="s">
        <v>138</v>
      </c>
      <c r="AU261" s="230" t="s">
        <v>86</v>
      </c>
      <c r="AY261" s="18" t="s">
        <v>136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84</v>
      </c>
      <c r="BK261" s="231">
        <f>ROUND(I261*H261,2)</f>
        <v>0</v>
      </c>
      <c r="BL261" s="18" t="s">
        <v>143</v>
      </c>
      <c r="BM261" s="230" t="s">
        <v>348</v>
      </c>
    </row>
    <row r="262" s="13" customFormat="1">
      <c r="A262" s="13"/>
      <c r="B262" s="232"/>
      <c r="C262" s="233"/>
      <c r="D262" s="234" t="s">
        <v>145</v>
      </c>
      <c r="E262" s="235" t="s">
        <v>1</v>
      </c>
      <c r="F262" s="236" t="s">
        <v>349</v>
      </c>
      <c r="G262" s="233"/>
      <c r="H262" s="237">
        <v>42.12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145</v>
      </c>
      <c r="AU262" s="243" t="s">
        <v>86</v>
      </c>
      <c r="AV262" s="13" t="s">
        <v>86</v>
      </c>
      <c r="AW262" s="13" t="s">
        <v>32</v>
      </c>
      <c r="AX262" s="13" t="s">
        <v>84</v>
      </c>
      <c r="AY262" s="243" t="s">
        <v>136</v>
      </c>
    </row>
    <row r="263" s="2" customFormat="1" ht="16.5" customHeight="1">
      <c r="A263" s="39"/>
      <c r="B263" s="40"/>
      <c r="C263" s="219" t="s">
        <v>350</v>
      </c>
      <c r="D263" s="219" t="s">
        <v>138</v>
      </c>
      <c r="E263" s="220" t="s">
        <v>351</v>
      </c>
      <c r="F263" s="221" t="s">
        <v>352</v>
      </c>
      <c r="G263" s="222" t="s">
        <v>204</v>
      </c>
      <c r="H263" s="223">
        <v>4</v>
      </c>
      <c r="I263" s="224"/>
      <c r="J263" s="225">
        <f>ROUND(I263*H263,2)</f>
        <v>0</v>
      </c>
      <c r="K263" s="221" t="s">
        <v>1</v>
      </c>
      <c r="L263" s="45"/>
      <c r="M263" s="226" t="s">
        <v>1</v>
      </c>
      <c r="N263" s="227" t="s">
        <v>41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143</v>
      </c>
      <c r="AT263" s="230" t="s">
        <v>138</v>
      </c>
      <c r="AU263" s="230" t="s">
        <v>86</v>
      </c>
      <c r="AY263" s="18" t="s">
        <v>136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84</v>
      </c>
      <c r="BK263" s="231">
        <f>ROUND(I263*H263,2)</f>
        <v>0</v>
      </c>
      <c r="BL263" s="18" t="s">
        <v>143</v>
      </c>
      <c r="BM263" s="230" t="s">
        <v>353</v>
      </c>
    </row>
    <row r="264" s="2" customFormat="1">
      <c r="A264" s="39"/>
      <c r="B264" s="40"/>
      <c r="C264" s="41"/>
      <c r="D264" s="234" t="s">
        <v>354</v>
      </c>
      <c r="E264" s="41"/>
      <c r="F264" s="286" t="s">
        <v>355</v>
      </c>
      <c r="G264" s="41"/>
      <c r="H264" s="41"/>
      <c r="I264" s="287"/>
      <c r="J264" s="41"/>
      <c r="K264" s="41"/>
      <c r="L264" s="45"/>
      <c r="M264" s="288"/>
      <c r="N264" s="289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354</v>
      </c>
      <c r="AU264" s="18" t="s">
        <v>86</v>
      </c>
    </row>
    <row r="265" s="2" customFormat="1" ht="24.15" customHeight="1">
      <c r="A265" s="39"/>
      <c r="B265" s="40"/>
      <c r="C265" s="219" t="s">
        <v>356</v>
      </c>
      <c r="D265" s="219" t="s">
        <v>138</v>
      </c>
      <c r="E265" s="220" t="s">
        <v>357</v>
      </c>
      <c r="F265" s="221" t="s">
        <v>358</v>
      </c>
      <c r="G265" s="222" t="s">
        <v>141</v>
      </c>
      <c r="H265" s="223">
        <v>1.5</v>
      </c>
      <c r="I265" s="224"/>
      <c r="J265" s="225">
        <f>ROUND(I265*H265,2)</f>
        <v>0</v>
      </c>
      <c r="K265" s="221" t="s">
        <v>1</v>
      </c>
      <c r="L265" s="45"/>
      <c r="M265" s="226" t="s">
        <v>1</v>
      </c>
      <c r="N265" s="227" t="s">
        <v>41</v>
      </c>
      <c r="O265" s="92"/>
      <c r="P265" s="228">
        <f>O265*H265</f>
        <v>0</v>
      </c>
      <c r="Q265" s="228">
        <v>0.1231</v>
      </c>
      <c r="R265" s="228">
        <f>Q265*H265</f>
        <v>0.18465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143</v>
      </c>
      <c r="AT265" s="230" t="s">
        <v>138</v>
      </c>
      <c r="AU265" s="230" t="s">
        <v>86</v>
      </c>
      <c r="AY265" s="18" t="s">
        <v>136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84</v>
      </c>
      <c r="BK265" s="231">
        <f>ROUND(I265*H265,2)</f>
        <v>0</v>
      </c>
      <c r="BL265" s="18" t="s">
        <v>143</v>
      </c>
      <c r="BM265" s="230" t="s">
        <v>359</v>
      </c>
    </row>
    <row r="266" s="2" customFormat="1">
      <c r="A266" s="39"/>
      <c r="B266" s="40"/>
      <c r="C266" s="41"/>
      <c r="D266" s="234" t="s">
        <v>354</v>
      </c>
      <c r="E266" s="41"/>
      <c r="F266" s="286" t="s">
        <v>360</v>
      </c>
      <c r="G266" s="41"/>
      <c r="H266" s="41"/>
      <c r="I266" s="287"/>
      <c r="J266" s="41"/>
      <c r="K266" s="41"/>
      <c r="L266" s="45"/>
      <c r="M266" s="288"/>
      <c r="N266" s="289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354</v>
      </c>
      <c r="AU266" s="18" t="s">
        <v>86</v>
      </c>
    </row>
    <row r="267" s="13" customFormat="1">
      <c r="A267" s="13"/>
      <c r="B267" s="232"/>
      <c r="C267" s="233"/>
      <c r="D267" s="234" t="s">
        <v>145</v>
      </c>
      <c r="E267" s="235" t="s">
        <v>1</v>
      </c>
      <c r="F267" s="236" t="s">
        <v>361</v>
      </c>
      <c r="G267" s="233"/>
      <c r="H267" s="237">
        <v>1.5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145</v>
      </c>
      <c r="AU267" s="243" t="s">
        <v>86</v>
      </c>
      <c r="AV267" s="13" t="s">
        <v>86</v>
      </c>
      <c r="AW267" s="13" t="s">
        <v>32</v>
      </c>
      <c r="AX267" s="13" t="s">
        <v>84</v>
      </c>
      <c r="AY267" s="243" t="s">
        <v>136</v>
      </c>
    </row>
    <row r="268" s="12" customFormat="1" ht="22.8" customHeight="1">
      <c r="A268" s="12"/>
      <c r="B268" s="203"/>
      <c r="C268" s="204"/>
      <c r="D268" s="205" t="s">
        <v>75</v>
      </c>
      <c r="E268" s="217" t="s">
        <v>185</v>
      </c>
      <c r="F268" s="217" t="s">
        <v>362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SUM(P269:P353)</f>
        <v>0</v>
      </c>
      <c r="Q268" s="211"/>
      <c r="R268" s="212">
        <f>SUM(R269:R353)</f>
        <v>0</v>
      </c>
      <c r="S268" s="211"/>
      <c r="T268" s="213">
        <f>SUM(T269:T353)</f>
        <v>14.10897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84</v>
      </c>
      <c r="AT268" s="215" t="s">
        <v>75</v>
      </c>
      <c r="AU268" s="215" t="s">
        <v>84</v>
      </c>
      <c r="AY268" s="214" t="s">
        <v>136</v>
      </c>
      <c r="BK268" s="216">
        <f>SUM(BK269:BK353)</f>
        <v>0</v>
      </c>
    </row>
    <row r="269" s="2" customFormat="1" ht="21.75" customHeight="1">
      <c r="A269" s="39"/>
      <c r="B269" s="40"/>
      <c r="C269" s="219" t="s">
        <v>363</v>
      </c>
      <c r="D269" s="219" t="s">
        <v>138</v>
      </c>
      <c r="E269" s="220" t="s">
        <v>364</v>
      </c>
      <c r="F269" s="221" t="s">
        <v>365</v>
      </c>
      <c r="G269" s="222" t="s">
        <v>141</v>
      </c>
      <c r="H269" s="223">
        <v>714.96</v>
      </c>
      <c r="I269" s="224"/>
      <c r="J269" s="225">
        <f>ROUND(I269*H269,2)</f>
        <v>0</v>
      </c>
      <c r="K269" s="221" t="s">
        <v>1</v>
      </c>
      <c r="L269" s="45"/>
      <c r="M269" s="226" t="s">
        <v>1</v>
      </c>
      <c r="N269" s="227" t="s">
        <v>41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143</v>
      </c>
      <c r="AT269" s="230" t="s">
        <v>138</v>
      </c>
      <c r="AU269" s="230" t="s">
        <v>86</v>
      </c>
      <c r="AY269" s="18" t="s">
        <v>136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84</v>
      </c>
      <c r="BK269" s="231">
        <f>ROUND(I269*H269,2)</f>
        <v>0</v>
      </c>
      <c r="BL269" s="18" t="s">
        <v>143</v>
      </c>
      <c r="BM269" s="230" t="s">
        <v>366</v>
      </c>
    </row>
    <row r="270" s="13" customFormat="1">
      <c r="A270" s="13"/>
      <c r="B270" s="232"/>
      <c r="C270" s="233"/>
      <c r="D270" s="234" t="s">
        <v>145</v>
      </c>
      <c r="E270" s="235" t="s">
        <v>1</v>
      </c>
      <c r="F270" s="236" t="s">
        <v>367</v>
      </c>
      <c r="G270" s="233"/>
      <c r="H270" s="237">
        <v>277.56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145</v>
      </c>
      <c r="AU270" s="243" t="s">
        <v>86</v>
      </c>
      <c r="AV270" s="13" t="s">
        <v>86</v>
      </c>
      <c r="AW270" s="13" t="s">
        <v>32</v>
      </c>
      <c r="AX270" s="13" t="s">
        <v>76</v>
      </c>
      <c r="AY270" s="243" t="s">
        <v>136</v>
      </c>
    </row>
    <row r="271" s="13" customFormat="1">
      <c r="A271" s="13"/>
      <c r="B271" s="232"/>
      <c r="C271" s="233"/>
      <c r="D271" s="234" t="s">
        <v>145</v>
      </c>
      <c r="E271" s="235" t="s">
        <v>1</v>
      </c>
      <c r="F271" s="236" t="s">
        <v>368</v>
      </c>
      <c r="G271" s="233"/>
      <c r="H271" s="237">
        <v>437.4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145</v>
      </c>
      <c r="AU271" s="243" t="s">
        <v>86</v>
      </c>
      <c r="AV271" s="13" t="s">
        <v>86</v>
      </c>
      <c r="AW271" s="13" t="s">
        <v>32</v>
      </c>
      <c r="AX271" s="13" t="s">
        <v>76</v>
      </c>
      <c r="AY271" s="243" t="s">
        <v>136</v>
      </c>
    </row>
    <row r="272" s="14" customFormat="1">
      <c r="A272" s="14"/>
      <c r="B272" s="244"/>
      <c r="C272" s="245"/>
      <c r="D272" s="234" t="s">
        <v>145</v>
      </c>
      <c r="E272" s="246" t="s">
        <v>1</v>
      </c>
      <c r="F272" s="247" t="s">
        <v>148</v>
      </c>
      <c r="G272" s="245"/>
      <c r="H272" s="248">
        <v>714.96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145</v>
      </c>
      <c r="AU272" s="254" t="s">
        <v>86</v>
      </c>
      <c r="AV272" s="14" t="s">
        <v>143</v>
      </c>
      <c r="AW272" s="14" t="s">
        <v>32</v>
      </c>
      <c r="AX272" s="14" t="s">
        <v>84</v>
      </c>
      <c r="AY272" s="254" t="s">
        <v>136</v>
      </c>
    </row>
    <row r="273" s="2" customFormat="1" ht="33" customHeight="1">
      <c r="A273" s="39"/>
      <c r="B273" s="40"/>
      <c r="C273" s="219" t="s">
        <v>369</v>
      </c>
      <c r="D273" s="219" t="s">
        <v>138</v>
      </c>
      <c r="E273" s="220" t="s">
        <v>370</v>
      </c>
      <c r="F273" s="221" t="s">
        <v>371</v>
      </c>
      <c r="G273" s="222" t="s">
        <v>141</v>
      </c>
      <c r="H273" s="223">
        <v>550.79999999999992</v>
      </c>
      <c r="I273" s="224"/>
      <c r="J273" s="225">
        <f>ROUND(I273*H273,2)</f>
        <v>0</v>
      </c>
      <c r="K273" s="221" t="s">
        <v>142</v>
      </c>
      <c r="L273" s="45"/>
      <c r="M273" s="226" t="s">
        <v>1</v>
      </c>
      <c r="N273" s="227" t="s">
        <v>41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143</v>
      </c>
      <c r="AT273" s="230" t="s">
        <v>138</v>
      </c>
      <c r="AU273" s="230" t="s">
        <v>86</v>
      </c>
      <c r="AY273" s="18" t="s">
        <v>136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84</v>
      </c>
      <c r="BK273" s="231">
        <f>ROUND(I273*H273,2)</f>
        <v>0</v>
      </c>
      <c r="BL273" s="18" t="s">
        <v>143</v>
      </c>
      <c r="BM273" s="230" t="s">
        <v>372</v>
      </c>
    </row>
    <row r="274" s="13" customFormat="1">
      <c r="A274" s="13"/>
      <c r="B274" s="232"/>
      <c r="C274" s="233"/>
      <c r="D274" s="234" t="s">
        <v>145</v>
      </c>
      <c r="E274" s="235" t="s">
        <v>1</v>
      </c>
      <c r="F274" s="236" t="s">
        <v>373</v>
      </c>
      <c r="G274" s="233"/>
      <c r="H274" s="237">
        <v>550.79999999999992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145</v>
      </c>
      <c r="AU274" s="243" t="s">
        <v>86</v>
      </c>
      <c r="AV274" s="13" t="s">
        <v>86</v>
      </c>
      <c r="AW274" s="13" t="s">
        <v>32</v>
      </c>
      <c r="AX274" s="13" t="s">
        <v>84</v>
      </c>
      <c r="AY274" s="243" t="s">
        <v>136</v>
      </c>
    </row>
    <row r="275" s="2" customFormat="1" ht="33" customHeight="1">
      <c r="A275" s="39"/>
      <c r="B275" s="40"/>
      <c r="C275" s="219" t="s">
        <v>374</v>
      </c>
      <c r="D275" s="219" t="s">
        <v>138</v>
      </c>
      <c r="E275" s="220" t="s">
        <v>375</v>
      </c>
      <c r="F275" s="221" t="s">
        <v>376</v>
      </c>
      <c r="G275" s="222" t="s">
        <v>141</v>
      </c>
      <c r="H275" s="223">
        <v>49572</v>
      </c>
      <c r="I275" s="224"/>
      <c r="J275" s="225">
        <f>ROUND(I275*H275,2)</f>
        <v>0</v>
      </c>
      <c r="K275" s="221" t="s">
        <v>142</v>
      </c>
      <c r="L275" s="45"/>
      <c r="M275" s="226" t="s">
        <v>1</v>
      </c>
      <c r="N275" s="227" t="s">
        <v>41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143</v>
      </c>
      <c r="AT275" s="230" t="s">
        <v>138</v>
      </c>
      <c r="AU275" s="230" t="s">
        <v>86</v>
      </c>
      <c r="AY275" s="18" t="s">
        <v>136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84</v>
      </c>
      <c r="BK275" s="231">
        <f>ROUND(I275*H275,2)</f>
        <v>0</v>
      </c>
      <c r="BL275" s="18" t="s">
        <v>143</v>
      </c>
      <c r="BM275" s="230" t="s">
        <v>377</v>
      </c>
    </row>
    <row r="276" s="13" customFormat="1">
      <c r="A276" s="13"/>
      <c r="B276" s="232"/>
      <c r="C276" s="233"/>
      <c r="D276" s="234" t="s">
        <v>145</v>
      </c>
      <c r="E276" s="235" t="s">
        <v>1</v>
      </c>
      <c r="F276" s="236" t="s">
        <v>378</v>
      </c>
      <c r="G276" s="233"/>
      <c r="H276" s="237">
        <v>49572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145</v>
      </c>
      <c r="AU276" s="243" t="s">
        <v>86</v>
      </c>
      <c r="AV276" s="13" t="s">
        <v>86</v>
      </c>
      <c r="AW276" s="13" t="s">
        <v>32</v>
      </c>
      <c r="AX276" s="13" t="s">
        <v>84</v>
      </c>
      <c r="AY276" s="243" t="s">
        <v>136</v>
      </c>
    </row>
    <row r="277" s="2" customFormat="1" ht="37.8" customHeight="1">
      <c r="A277" s="39"/>
      <c r="B277" s="40"/>
      <c r="C277" s="219" t="s">
        <v>379</v>
      </c>
      <c r="D277" s="219" t="s">
        <v>138</v>
      </c>
      <c r="E277" s="220" t="s">
        <v>380</v>
      </c>
      <c r="F277" s="221" t="s">
        <v>381</v>
      </c>
      <c r="G277" s="222" t="s">
        <v>141</v>
      </c>
      <c r="H277" s="223">
        <v>550.79999999999992</v>
      </c>
      <c r="I277" s="224"/>
      <c r="J277" s="225">
        <f>ROUND(I277*H277,2)</f>
        <v>0</v>
      </c>
      <c r="K277" s="221" t="s">
        <v>142</v>
      </c>
      <c r="L277" s="45"/>
      <c r="M277" s="226" t="s">
        <v>1</v>
      </c>
      <c r="N277" s="227" t="s">
        <v>41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143</v>
      </c>
      <c r="AT277" s="230" t="s">
        <v>138</v>
      </c>
      <c r="AU277" s="230" t="s">
        <v>86</v>
      </c>
      <c r="AY277" s="18" t="s">
        <v>136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143</v>
      </c>
      <c r="BM277" s="230" t="s">
        <v>382</v>
      </c>
    </row>
    <row r="278" s="2" customFormat="1" ht="16.5" customHeight="1">
      <c r="A278" s="39"/>
      <c r="B278" s="40"/>
      <c r="C278" s="219" t="s">
        <v>383</v>
      </c>
      <c r="D278" s="219" t="s">
        <v>138</v>
      </c>
      <c r="E278" s="220" t="s">
        <v>384</v>
      </c>
      <c r="F278" s="221" t="s">
        <v>385</v>
      </c>
      <c r="G278" s="222" t="s">
        <v>141</v>
      </c>
      <c r="H278" s="223">
        <v>550.79999999999992</v>
      </c>
      <c r="I278" s="224"/>
      <c r="J278" s="225">
        <f>ROUND(I278*H278,2)</f>
        <v>0</v>
      </c>
      <c r="K278" s="221" t="s">
        <v>142</v>
      </c>
      <c r="L278" s="45"/>
      <c r="M278" s="226" t="s">
        <v>1</v>
      </c>
      <c r="N278" s="227" t="s">
        <v>41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143</v>
      </c>
      <c r="AT278" s="230" t="s">
        <v>138</v>
      </c>
      <c r="AU278" s="230" t="s">
        <v>86</v>
      </c>
      <c r="AY278" s="18" t="s">
        <v>136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84</v>
      </c>
      <c r="BK278" s="231">
        <f>ROUND(I278*H278,2)</f>
        <v>0</v>
      </c>
      <c r="BL278" s="18" t="s">
        <v>143</v>
      </c>
      <c r="BM278" s="230" t="s">
        <v>386</v>
      </c>
    </row>
    <row r="279" s="2" customFormat="1" ht="21.75" customHeight="1">
      <c r="A279" s="39"/>
      <c r="B279" s="40"/>
      <c r="C279" s="219" t="s">
        <v>387</v>
      </c>
      <c r="D279" s="219" t="s">
        <v>138</v>
      </c>
      <c r="E279" s="220" t="s">
        <v>388</v>
      </c>
      <c r="F279" s="221" t="s">
        <v>389</v>
      </c>
      <c r="G279" s="222" t="s">
        <v>141</v>
      </c>
      <c r="H279" s="223">
        <v>49572</v>
      </c>
      <c r="I279" s="224"/>
      <c r="J279" s="225">
        <f>ROUND(I279*H279,2)</f>
        <v>0</v>
      </c>
      <c r="K279" s="221" t="s">
        <v>142</v>
      </c>
      <c r="L279" s="45"/>
      <c r="M279" s="226" t="s">
        <v>1</v>
      </c>
      <c r="N279" s="227" t="s">
        <v>41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143</v>
      </c>
      <c r="AT279" s="230" t="s">
        <v>138</v>
      </c>
      <c r="AU279" s="230" t="s">
        <v>86</v>
      </c>
      <c r="AY279" s="18" t="s">
        <v>136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84</v>
      </c>
      <c r="BK279" s="231">
        <f>ROUND(I279*H279,2)</f>
        <v>0</v>
      </c>
      <c r="BL279" s="18" t="s">
        <v>143</v>
      </c>
      <c r="BM279" s="230" t="s">
        <v>390</v>
      </c>
    </row>
    <row r="280" s="2" customFormat="1" ht="21.75" customHeight="1">
      <c r="A280" s="39"/>
      <c r="B280" s="40"/>
      <c r="C280" s="219" t="s">
        <v>391</v>
      </c>
      <c r="D280" s="219" t="s">
        <v>138</v>
      </c>
      <c r="E280" s="220" t="s">
        <v>392</v>
      </c>
      <c r="F280" s="221" t="s">
        <v>393</v>
      </c>
      <c r="G280" s="222" t="s">
        <v>141</v>
      </c>
      <c r="H280" s="223">
        <v>550.79999999999992</v>
      </c>
      <c r="I280" s="224"/>
      <c r="J280" s="225">
        <f>ROUND(I280*H280,2)</f>
        <v>0</v>
      </c>
      <c r="K280" s="221" t="s">
        <v>142</v>
      </c>
      <c r="L280" s="45"/>
      <c r="M280" s="226" t="s">
        <v>1</v>
      </c>
      <c r="N280" s="227" t="s">
        <v>41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143</v>
      </c>
      <c r="AT280" s="230" t="s">
        <v>138</v>
      </c>
      <c r="AU280" s="230" t="s">
        <v>86</v>
      </c>
      <c r="AY280" s="18" t="s">
        <v>136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143</v>
      </c>
      <c r="BM280" s="230" t="s">
        <v>394</v>
      </c>
    </row>
    <row r="281" s="2" customFormat="1" ht="16.5" customHeight="1">
      <c r="A281" s="39"/>
      <c r="B281" s="40"/>
      <c r="C281" s="219" t="s">
        <v>395</v>
      </c>
      <c r="D281" s="219" t="s">
        <v>138</v>
      </c>
      <c r="E281" s="220" t="s">
        <v>396</v>
      </c>
      <c r="F281" s="221" t="s">
        <v>397</v>
      </c>
      <c r="G281" s="222" t="s">
        <v>197</v>
      </c>
      <c r="H281" s="223">
        <v>6</v>
      </c>
      <c r="I281" s="224"/>
      <c r="J281" s="225">
        <f>ROUND(I281*H281,2)</f>
        <v>0</v>
      </c>
      <c r="K281" s="221" t="s">
        <v>142</v>
      </c>
      <c r="L281" s="45"/>
      <c r="M281" s="226" t="s">
        <v>1</v>
      </c>
      <c r="N281" s="227" t="s">
        <v>41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143</v>
      </c>
      <c r="AT281" s="230" t="s">
        <v>138</v>
      </c>
      <c r="AU281" s="230" t="s">
        <v>86</v>
      </c>
      <c r="AY281" s="18" t="s">
        <v>136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84</v>
      </c>
      <c r="BK281" s="231">
        <f>ROUND(I281*H281,2)</f>
        <v>0</v>
      </c>
      <c r="BL281" s="18" t="s">
        <v>143</v>
      </c>
      <c r="BM281" s="230" t="s">
        <v>398</v>
      </c>
    </row>
    <row r="282" s="13" customFormat="1">
      <c r="A282" s="13"/>
      <c r="B282" s="232"/>
      <c r="C282" s="233"/>
      <c r="D282" s="234" t="s">
        <v>145</v>
      </c>
      <c r="E282" s="235" t="s">
        <v>1</v>
      </c>
      <c r="F282" s="236" t="s">
        <v>399</v>
      </c>
      <c r="G282" s="233"/>
      <c r="H282" s="237">
        <v>6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145</v>
      </c>
      <c r="AU282" s="243" t="s">
        <v>86</v>
      </c>
      <c r="AV282" s="13" t="s">
        <v>86</v>
      </c>
      <c r="AW282" s="13" t="s">
        <v>32</v>
      </c>
      <c r="AX282" s="13" t="s">
        <v>84</v>
      </c>
      <c r="AY282" s="243" t="s">
        <v>136</v>
      </c>
    </row>
    <row r="283" s="2" customFormat="1" ht="24.15" customHeight="1">
      <c r="A283" s="39"/>
      <c r="B283" s="40"/>
      <c r="C283" s="219" t="s">
        <v>400</v>
      </c>
      <c r="D283" s="219" t="s">
        <v>138</v>
      </c>
      <c r="E283" s="220" t="s">
        <v>401</v>
      </c>
      <c r="F283" s="221" t="s">
        <v>402</v>
      </c>
      <c r="G283" s="222" t="s">
        <v>197</v>
      </c>
      <c r="H283" s="223">
        <v>540</v>
      </c>
      <c r="I283" s="224"/>
      <c r="J283" s="225">
        <f>ROUND(I283*H283,2)</f>
        <v>0</v>
      </c>
      <c r="K283" s="221" t="s">
        <v>142</v>
      </c>
      <c r="L283" s="45"/>
      <c r="M283" s="226" t="s">
        <v>1</v>
      </c>
      <c r="N283" s="227" t="s">
        <v>41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143</v>
      </c>
      <c r="AT283" s="230" t="s">
        <v>138</v>
      </c>
      <c r="AU283" s="230" t="s">
        <v>86</v>
      </c>
      <c r="AY283" s="18" t="s">
        <v>136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84</v>
      </c>
      <c r="BK283" s="231">
        <f>ROUND(I283*H283,2)</f>
        <v>0</v>
      </c>
      <c r="BL283" s="18" t="s">
        <v>143</v>
      </c>
      <c r="BM283" s="230" t="s">
        <v>403</v>
      </c>
    </row>
    <row r="284" s="13" customFormat="1">
      <c r="A284" s="13"/>
      <c r="B284" s="232"/>
      <c r="C284" s="233"/>
      <c r="D284" s="234" t="s">
        <v>145</v>
      </c>
      <c r="E284" s="235" t="s">
        <v>1</v>
      </c>
      <c r="F284" s="236" t="s">
        <v>404</v>
      </c>
      <c r="G284" s="233"/>
      <c r="H284" s="237">
        <v>540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145</v>
      </c>
      <c r="AU284" s="243" t="s">
        <v>86</v>
      </c>
      <c r="AV284" s="13" t="s">
        <v>86</v>
      </c>
      <c r="AW284" s="13" t="s">
        <v>32</v>
      </c>
      <c r="AX284" s="13" t="s">
        <v>84</v>
      </c>
      <c r="AY284" s="243" t="s">
        <v>136</v>
      </c>
    </row>
    <row r="285" s="2" customFormat="1" ht="16.5" customHeight="1">
      <c r="A285" s="39"/>
      <c r="B285" s="40"/>
      <c r="C285" s="219" t="s">
        <v>405</v>
      </c>
      <c r="D285" s="219" t="s">
        <v>138</v>
      </c>
      <c r="E285" s="220" t="s">
        <v>406</v>
      </c>
      <c r="F285" s="221" t="s">
        <v>407</v>
      </c>
      <c r="G285" s="222" t="s">
        <v>197</v>
      </c>
      <c r="H285" s="223">
        <v>6</v>
      </c>
      <c r="I285" s="224"/>
      <c r="J285" s="225">
        <f>ROUND(I285*H285,2)</f>
        <v>0</v>
      </c>
      <c r="K285" s="221" t="s">
        <v>142</v>
      </c>
      <c r="L285" s="45"/>
      <c r="M285" s="226" t="s">
        <v>1</v>
      </c>
      <c r="N285" s="227" t="s">
        <v>41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143</v>
      </c>
      <c r="AT285" s="230" t="s">
        <v>138</v>
      </c>
      <c r="AU285" s="230" t="s">
        <v>86</v>
      </c>
      <c r="AY285" s="18" t="s">
        <v>136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0</v>
      </c>
      <c r="BL285" s="18" t="s">
        <v>143</v>
      </c>
      <c r="BM285" s="230" t="s">
        <v>408</v>
      </c>
    </row>
    <row r="286" s="2" customFormat="1" ht="16.5" customHeight="1">
      <c r="A286" s="39"/>
      <c r="B286" s="40"/>
      <c r="C286" s="219" t="s">
        <v>409</v>
      </c>
      <c r="D286" s="219" t="s">
        <v>138</v>
      </c>
      <c r="E286" s="220" t="s">
        <v>410</v>
      </c>
      <c r="F286" s="221" t="s">
        <v>411</v>
      </c>
      <c r="G286" s="222" t="s">
        <v>157</v>
      </c>
      <c r="H286" s="223">
        <v>1.7</v>
      </c>
      <c r="I286" s="224"/>
      <c r="J286" s="225">
        <f>ROUND(I286*H286,2)</f>
        <v>0</v>
      </c>
      <c r="K286" s="221" t="s">
        <v>142</v>
      </c>
      <c r="L286" s="45"/>
      <c r="M286" s="226" t="s">
        <v>1</v>
      </c>
      <c r="N286" s="227" t="s">
        <v>41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2.4</v>
      </c>
      <c r="T286" s="229">
        <f>S286*H286</f>
        <v>4.08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143</v>
      </c>
      <c r="AT286" s="230" t="s">
        <v>138</v>
      </c>
      <c r="AU286" s="230" t="s">
        <v>86</v>
      </c>
      <c r="AY286" s="18" t="s">
        <v>136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84</v>
      </c>
      <c r="BK286" s="231">
        <f>ROUND(I286*H286,2)</f>
        <v>0</v>
      </c>
      <c r="BL286" s="18" t="s">
        <v>143</v>
      </c>
      <c r="BM286" s="230" t="s">
        <v>412</v>
      </c>
    </row>
    <row r="287" s="13" customFormat="1">
      <c r="A287" s="13"/>
      <c r="B287" s="232"/>
      <c r="C287" s="233"/>
      <c r="D287" s="234" t="s">
        <v>145</v>
      </c>
      <c r="E287" s="235" t="s">
        <v>1</v>
      </c>
      <c r="F287" s="236" t="s">
        <v>413</v>
      </c>
      <c r="G287" s="233"/>
      <c r="H287" s="237">
        <v>1.7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145</v>
      </c>
      <c r="AU287" s="243" t="s">
        <v>86</v>
      </c>
      <c r="AV287" s="13" t="s">
        <v>86</v>
      </c>
      <c r="AW287" s="13" t="s">
        <v>32</v>
      </c>
      <c r="AX287" s="13" t="s">
        <v>84</v>
      </c>
      <c r="AY287" s="243" t="s">
        <v>136</v>
      </c>
    </row>
    <row r="288" s="2" customFormat="1" ht="24.15" customHeight="1">
      <c r="A288" s="39"/>
      <c r="B288" s="40"/>
      <c r="C288" s="219" t="s">
        <v>414</v>
      </c>
      <c r="D288" s="219" t="s">
        <v>138</v>
      </c>
      <c r="E288" s="220" t="s">
        <v>415</v>
      </c>
      <c r="F288" s="221" t="s">
        <v>416</v>
      </c>
      <c r="G288" s="222" t="s">
        <v>197</v>
      </c>
      <c r="H288" s="223">
        <v>2.5</v>
      </c>
      <c r="I288" s="224"/>
      <c r="J288" s="225">
        <f>ROUND(I288*H288,2)</f>
        <v>0</v>
      </c>
      <c r="K288" s="221" t="s">
        <v>142</v>
      </c>
      <c r="L288" s="45"/>
      <c r="M288" s="226" t="s">
        <v>1</v>
      </c>
      <c r="N288" s="227" t="s">
        <v>41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0.070000000000000008</v>
      </c>
      <c r="T288" s="229">
        <f>S288*H288</f>
        <v>0.175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143</v>
      </c>
      <c r="AT288" s="230" t="s">
        <v>138</v>
      </c>
      <c r="AU288" s="230" t="s">
        <v>86</v>
      </c>
      <c r="AY288" s="18" t="s">
        <v>136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84</v>
      </c>
      <c r="BK288" s="231">
        <f>ROUND(I288*H288,2)</f>
        <v>0</v>
      </c>
      <c r="BL288" s="18" t="s">
        <v>143</v>
      </c>
      <c r="BM288" s="230" t="s">
        <v>417</v>
      </c>
    </row>
    <row r="289" s="13" customFormat="1">
      <c r="A289" s="13"/>
      <c r="B289" s="232"/>
      <c r="C289" s="233"/>
      <c r="D289" s="234" t="s">
        <v>145</v>
      </c>
      <c r="E289" s="235" t="s">
        <v>1</v>
      </c>
      <c r="F289" s="236" t="s">
        <v>418</v>
      </c>
      <c r="G289" s="233"/>
      <c r="H289" s="237">
        <v>2.5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145</v>
      </c>
      <c r="AU289" s="243" t="s">
        <v>86</v>
      </c>
      <c r="AV289" s="13" t="s">
        <v>86</v>
      </c>
      <c r="AW289" s="13" t="s">
        <v>32</v>
      </c>
      <c r="AX289" s="13" t="s">
        <v>84</v>
      </c>
      <c r="AY289" s="243" t="s">
        <v>136</v>
      </c>
    </row>
    <row r="290" s="2" customFormat="1" ht="21.75" customHeight="1">
      <c r="A290" s="39"/>
      <c r="B290" s="40"/>
      <c r="C290" s="219" t="s">
        <v>419</v>
      </c>
      <c r="D290" s="219" t="s">
        <v>138</v>
      </c>
      <c r="E290" s="220" t="s">
        <v>420</v>
      </c>
      <c r="F290" s="221" t="s">
        <v>421</v>
      </c>
      <c r="G290" s="222" t="s">
        <v>141</v>
      </c>
      <c r="H290" s="223">
        <v>3.2</v>
      </c>
      <c r="I290" s="224"/>
      <c r="J290" s="225">
        <f>ROUND(I290*H290,2)</f>
        <v>0</v>
      </c>
      <c r="K290" s="221" t="s">
        <v>142</v>
      </c>
      <c r="L290" s="45"/>
      <c r="M290" s="226" t="s">
        <v>1</v>
      </c>
      <c r="N290" s="227" t="s">
        <v>41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0.063</v>
      </c>
      <c r="T290" s="229">
        <f>S290*H290</f>
        <v>0.2016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143</v>
      </c>
      <c r="AT290" s="230" t="s">
        <v>138</v>
      </c>
      <c r="AU290" s="230" t="s">
        <v>86</v>
      </c>
      <c r="AY290" s="18" t="s">
        <v>136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143</v>
      </c>
      <c r="BM290" s="230" t="s">
        <v>422</v>
      </c>
    </row>
    <row r="291" s="13" customFormat="1">
      <c r="A291" s="13"/>
      <c r="B291" s="232"/>
      <c r="C291" s="233"/>
      <c r="D291" s="234" t="s">
        <v>145</v>
      </c>
      <c r="E291" s="235" t="s">
        <v>1</v>
      </c>
      <c r="F291" s="236" t="s">
        <v>423</v>
      </c>
      <c r="G291" s="233"/>
      <c r="H291" s="237">
        <v>3.2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145</v>
      </c>
      <c r="AU291" s="243" t="s">
        <v>86</v>
      </c>
      <c r="AV291" s="13" t="s">
        <v>86</v>
      </c>
      <c r="AW291" s="13" t="s">
        <v>32</v>
      </c>
      <c r="AX291" s="13" t="s">
        <v>84</v>
      </c>
      <c r="AY291" s="243" t="s">
        <v>136</v>
      </c>
    </row>
    <row r="292" s="2" customFormat="1" ht="37.8" customHeight="1">
      <c r="A292" s="39"/>
      <c r="B292" s="40"/>
      <c r="C292" s="219" t="s">
        <v>424</v>
      </c>
      <c r="D292" s="219" t="s">
        <v>138</v>
      </c>
      <c r="E292" s="220" t="s">
        <v>425</v>
      </c>
      <c r="F292" s="221" t="s">
        <v>426</v>
      </c>
      <c r="G292" s="222" t="s">
        <v>141</v>
      </c>
      <c r="H292" s="223">
        <v>2.36</v>
      </c>
      <c r="I292" s="224"/>
      <c r="J292" s="225">
        <f>ROUND(I292*H292,2)</f>
        <v>0</v>
      </c>
      <c r="K292" s="221" t="s">
        <v>142</v>
      </c>
      <c r="L292" s="45"/>
      <c r="M292" s="226" t="s">
        <v>1</v>
      </c>
      <c r="N292" s="227" t="s">
        <v>41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0.046</v>
      </c>
      <c r="T292" s="229">
        <f>S292*H292</f>
        <v>0.10855999999999998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143</v>
      </c>
      <c r="AT292" s="230" t="s">
        <v>138</v>
      </c>
      <c r="AU292" s="230" t="s">
        <v>86</v>
      </c>
      <c r="AY292" s="18" t="s">
        <v>136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84</v>
      </c>
      <c r="BK292" s="231">
        <f>ROUND(I292*H292,2)</f>
        <v>0</v>
      </c>
      <c r="BL292" s="18" t="s">
        <v>143</v>
      </c>
      <c r="BM292" s="230" t="s">
        <v>427</v>
      </c>
    </row>
    <row r="293" s="13" customFormat="1">
      <c r="A293" s="13"/>
      <c r="B293" s="232"/>
      <c r="C293" s="233"/>
      <c r="D293" s="234" t="s">
        <v>145</v>
      </c>
      <c r="E293" s="235" t="s">
        <v>1</v>
      </c>
      <c r="F293" s="236" t="s">
        <v>258</v>
      </c>
      <c r="G293" s="233"/>
      <c r="H293" s="237">
        <v>2.36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145</v>
      </c>
      <c r="AU293" s="243" t="s">
        <v>86</v>
      </c>
      <c r="AV293" s="13" t="s">
        <v>86</v>
      </c>
      <c r="AW293" s="13" t="s">
        <v>32</v>
      </c>
      <c r="AX293" s="13" t="s">
        <v>84</v>
      </c>
      <c r="AY293" s="243" t="s">
        <v>136</v>
      </c>
    </row>
    <row r="294" s="2" customFormat="1" ht="16.5" customHeight="1">
      <c r="A294" s="39"/>
      <c r="B294" s="40"/>
      <c r="C294" s="219" t="s">
        <v>428</v>
      </c>
      <c r="D294" s="219" t="s">
        <v>138</v>
      </c>
      <c r="E294" s="220" t="s">
        <v>429</v>
      </c>
      <c r="F294" s="221" t="s">
        <v>430</v>
      </c>
      <c r="G294" s="222" t="s">
        <v>141</v>
      </c>
      <c r="H294" s="223">
        <v>42.12</v>
      </c>
      <c r="I294" s="224"/>
      <c r="J294" s="225">
        <f>ROUND(I294*H294,2)</f>
        <v>0</v>
      </c>
      <c r="K294" s="221" t="s">
        <v>142</v>
      </c>
      <c r="L294" s="45"/>
      <c r="M294" s="226" t="s">
        <v>1</v>
      </c>
      <c r="N294" s="227" t="s">
        <v>41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0.014</v>
      </c>
      <c r="T294" s="229">
        <f>S294*H294</f>
        <v>0.58968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143</v>
      </c>
      <c r="AT294" s="230" t="s">
        <v>138</v>
      </c>
      <c r="AU294" s="230" t="s">
        <v>86</v>
      </c>
      <c r="AY294" s="18" t="s">
        <v>136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84</v>
      </c>
      <c r="BK294" s="231">
        <f>ROUND(I294*H294,2)</f>
        <v>0</v>
      </c>
      <c r="BL294" s="18" t="s">
        <v>143</v>
      </c>
      <c r="BM294" s="230" t="s">
        <v>431</v>
      </c>
    </row>
    <row r="295" s="13" customFormat="1">
      <c r="A295" s="13"/>
      <c r="B295" s="232"/>
      <c r="C295" s="233"/>
      <c r="D295" s="234" t="s">
        <v>145</v>
      </c>
      <c r="E295" s="235" t="s">
        <v>1</v>
      </c>
      <c r="F295" s="236" t="s">
        <v>349</v>
      </c>
      <c r="G295" s="233"/>
      <c r="H295" s="237">
        <v>42.12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145</v>
      </c>
      <c r="AU295" s="243" t="s">
        <v>86</v>
      </c>
      <c r="AV295" s="13" t="s">
        <v>86</v>
      </c>
      <c r="AW295" s="13" t="s">
        <v>32</v>
      </c>
      <c r="AX295" s="13" t="s">
        <v>84</v>
      </c>
      <c r="AY295" s="243" t="s">
        <v>136</v>
      </c>
    </row>
    <row r="296" s="2" customFormat="1" ht="24.15" customHeight="1">
      <c r="A296" s="39"/>
      <c r="B296" s="40"/>
      <c r="C296" s="219" t="s">
        <v>432</v>
      </c>
      <c r="D296" s="219" t="s">
        <v>138</v>
      </c>
      <c r="E296" s="220" t="s">
        <v>433</v>
      </c>
      <c r="F296" s="221" t="s">
        <v>434</v>
      </c>
      <c r="G296" s="222" t="s">
        <v>141</v>
      </c>
      <c r="H296" s="223">
        <v>471.27</v>
      </c>
      <c r="I296" s="224"/>
      <c r="J296" s="225">
        <f>ROUND(I296*H296,2)</f>
        <v>0</v>
      </c>
      <c r="K296" s="221" t="s">
        <v>142</v>
      </c>
      <c r="L296" s="45"/>
      <c r="M296" s="226" t="s">
        <v>1</v>
      </c>
      <c r="N296" s="227" t="s">
        <v>41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0.019</v>
      </c>
      <c r="T296" s="229">
        <f>S296*H296</f>
        <v>8.95413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143</v>
      </c>
      <c r="AT296" s="230" t="s">
        <v>138</v>
      </c>
      <c r="AU296" s="230" t="s">
        <v>86</v>
      </c>
      <c r="AY296" s="18" t="s">
        <v>136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84</v>
      </c>
      <c r="BK296" s="231">
        <f>ROUND(I296*H296,2)</f>
        <v>0</v>
      </c>
      <c r="BL296" s="18" t="s">
        <v>143</v>
      </c>
      <c r="BM296" s="230" t="s">
        <v>435</v>
      </c>
    </row>
    <row r="297" s="15" customFormat="1">
      <c r="A297" s="15"/>
      <c r="B297" s="265"/>
      <c r="C297" s="266"/>
      <c r="D297" s="234" t="s">
        <v>145</v>
      </c>
      <c r="E297" s="267" t="s">
        <v>1</v>
      </c>
      <c r="F297" s="268" t="s">
        <v>328</v>
      </c>
      <c r="G297" s="266"/>
      <c r="H297" s="267" t="s">
        <v>1</v>
      </c>
      <c r="I297" s="269"/>
      <c r="J297" s="266"/>
      <c r="K297" s="266"/>
      <c r="L297" s="270"/>
      <c r="M297" s="271"/>
      <c r="N297" s="272"/>
      <c r="O297" s="272"/>
      <c r="P297" s="272"/>
      <c r="Q297" s="272"/>
      <c r="R297" s="272"/>
      <c r="S297" s="272"/>
      <c r="T297" s="27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4" t="s">
        <v>145</v>
      </c>
      <c r="AU297" s="274" t="s">
        <v>86</v>
      </c>
      <c r="AV297" s="15" t="s">
        <v>84</v>
      </c>
      <c r="AW297" s="15" t="s">
        <v>32</v>
      </c>
      <c r="AX297" s="15" t="s">
        <v>76</v>
      </c>
      <c r="AY297" s="274" t="s">
        <v>136</v>
      </c>
    </row>
    <row r="298" s="13" customFormat="1">
      <c r="A298" s="13"/>
      <c r="B298" s="232"/>
      <c r="C298" s="233"/>
      <c r="D298" s="234" t="s">
        <v>145</v>
      </c>
      <c r="E298" s="235" t="s">
        <v>1</v>
      </c>
      <c r="F298" s="236" t="s">
        <v>329</v>
      </c>
      <c r="G298" s="233"/>
      <c r="H298" s="237">
        <v>207.36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145</v>
      </c>
      <c r="AU298" s="243" t="s">
        <v>86</v>
      </c>
      <c r="AV298" s="13" t="s">
        <v>86</v>
      </c>
      <c r="AW298" s="13" t="s">
        <v>32</v>
      </c>
      <c r="AX298" s="13" t="s">
        <v>76</v>
      </c>
      <c r="AY298" s="243" t="s">
        <v>136</v>
      </c>
    </row>
    <row r="299" s="13" customFormat="1">
      <c r="A299" s="13"/>
      <c r="B299" s="232"/>
      <c r="C299" s="233"/>
      <c r="D299" s="234" t="s">
        <v>145</v>
      </c>
      <c r="E299" s="235" t="s">
        <v>1</v>
      </c>
      <c r="F299" s="236" t="s">
        <v>330</v>
      </c>
      <c r="G299" s="233"/>
      <c r="H299" s="237">
        <v>-46.485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145</v>
      </c>
      <c r="AU299" s="243" t="s">
        <v>86</v>
      </c>
      <c r="AV299" s="13" t="s">
        <v>86</v>
      </c>
      <c r="AW299" s="13" t="s">
        <v>32</v>
      </c>
      <c r="AX299" s="13" t="s">
        <v>76</v>
      </c>
      <c r="AY299" s="243" t="s">
        <v>136</v>
      </c>
    </row>
    <row r="300" s="13" customFormat="1">
      <c r="A300" s="13"/>
      <c r="B300" s="232"/>
      <c r="C300" s="233"/>
      <c r="D300" s="234" t="s">
        <v>145</v>
      </c>
      <c r="E300" s="235" t="s">
        <v>1</v>
      </c>
      <c r="F300" s="236" t="s">
        <v>331</v>
      </c>
      <c r="G300" s="233"/>
      <c r="H300" s="237">
        <v>17.280000000000002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145</v>
      </c>
      <c r="AU300" s="243" t="s">
        <v>86</v>
      </c>
      <c r="AV300" s="13" t="s">
        <v>86</v>
      </c>
      <c r="AW300" s="13" t="s">
        <v>32</v>
      </c>
      <c r="AX300" s="13" t="s">
        <v>76</v>
      </c>
      <c r="AY300" s="243" t="s">
        <v>136</v>
      </c>
    </row>
    <row r="301" s="13" customFormat="1">
      <c r="A301" s="13"/>
      <c r="B301" s="232"/>
      <c r="C301" s="233"/>
      <c r="D301" s="234" t="s">
        <v>145</v>
      </c>
      <c r="E301" s="235" t="s">
        <v>1</v>
      </c>
      <c r="F301" s="236" t="s">
        <v>332</v>
      </c>
      <c r="G301" s="233"/>
      <c r="H301" s="237">
        <v>1.8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145</v>
      </c>
      <c r="AU301" s="243" t="s">
        <v>86</v>
      </c>
      <c r="AV301" s="13" t="s">
        <v>86</v>
      </c>
      <c r="AW301" s="13" t="s">
        <v>32</v>
      </c>
      <c r="AX301" s="13" t="s">
        <v>76</v>
      </c>
      <c r="AY301" s="243" t="s">
        <v>136</v>
      </c>
    </row>
    <row r="302" s="13" customFormat="1">
      <c r="A302" s="13"/>
      <c r="B302" s="232"/>
      <c r="C302" s="233"/>
      <c r="D302" s="234" t="s">
        <v>145</v>
      </c>
      <c r="E302" s="235" t="s">
        <v>1</v>
      </c>
      <c r="F302" s="236" t="s">
        <v>333</v>
      </c>
      <c r="G302" s="233"/>
      <c r="H302" s="237">
        <v>12.42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145</v>
      </c>
      <c r="AU302" s="243" t="s">
        <v>86</v>
      </c>
      <c r="AV302" s="13" t="s">
        <v>86</v>
      </c>
      <c r="AW302" s="13" t="s">
        <v>32</v>
      </c>
      <c r="AX302" s="13" t="s">
        <v>76</v>
      </c>
      <c r="AY302" s="243" t="s">
        <v>136</v>
      </c>
    </row>
    <row r="303" s="13" customFormat="1">
      <c r="A303" s="13"/>
      <c r="B303" s="232"/>
      <c r="C303" s="233"/>
      <c r="D303" s="234" t="s">
        <v>145</v>
      </c>
      <c r="E303" s="235" t="s">
        <v>1</v>
      </c>
      <c r="F303" s="236" t="s">
        <v>334</v>
      </c>
      <c r="G303" s="233"/>
      <c r="H303" s="237">
        <v>1.71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145</v>
      </c>
      <c r="AU303" s="243" t="s">
        <v>86</v>
      </c>
      <c r="AV303" s="13" t="s">
        <v>86</v>
      </c>
      <c r="AW303" s="13" t="s">
        <v>32</v>
      </c>
      <c r="AX303" s="13" t="s">
        <v>76</v>
      </c>
      <c r="AY303" s="243" t="s">
        <v>136</v>
      </c>
    </row>
    <row r="304" s="16" customFormat="1">
      <c r="A304" s="16"/>
      <c r="B304" s="275"/>
      <c r="C304" s="276"/>
      <c r="D304" s="234" t="s">
        <v>145</v>
      </c>
      <c r="E304" s="277" t="s">
        <v>1</v>
      </c>
      <c r="F304" s="278" t="s">
        <v>298</v>
      </c>
      <c r="G304" s="276"/>
      <c r="H304" s="279">
        <v>194.085</v>
      </c>
      <c r="I304" s="280"/>
      <c r="J304" s="276"/>
      <c r="K304" s="276"/>
      <c r="L304" s="281"/>
      <c r="M304" s="282"/>
      <c r="N304" s="283"/>
      <c r="O304" s="283"/>
      <c r="P304" s="283"/>
      <c r="Q304" s="283"/>
      <c r="R304" s="283"/>
      <c r="S304" s="283"/>
      <c r="T304" s="284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85" t="s">
        <v>145</v>
      </c>
      <c r="AU304" s="285" t="s">
        <v>86</v>
      </c>
      <c r="AV304" s="16" t="s">
        <v>154</v>
      </c>
      <c r="AW304" s="16" t="s">
        <v>32</v>
      </c>
      <c r="AX304" s="16" t="s">
        <v>76</v>
      </c>
      <c r="AY304" s="285" t="s">
        <v>136</v>
      </c>
    </row>
    <row r="305" s="13" customFormat="1">
      <c r="A305" s="13"/>
      <c r="B305" s="232"/>
      <c r="C305" s="233"/>
      <c r="D305" s="234" t="s">
        <v>145</v>
      </c>
      <c r="E305" s="235" t="s">
        <v>1</v>
      </c>
      <c r="F305" s="236" t="s">
        <v>335</v>
      </c>
      <c r="G305" s="233"/>
      <c r="H305" s="237">
        <v>207.36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145</v>
      </c>
      <c r="AU305" s="243" t="s">
        <v>86</v>
      </c>
      <c r="AV305" s="13" t="s">
        <v>86</v>
      </c>
      <c r="AW305" s="13" t="s">
        <v>32</v>
      </c>
      <c r="AX305" s="13" t="s">
        <v>76</v>
      </c>
      <c r="AY305" s="243" t="s">
        <v>136</v>
      </c>
    </row>
    <row r="306" s="13" customFormat="1">
      <c r="A306" s="13"/>
      <c r="B306" s="232"/>
      <c r="C306" s="233"/>
      <c r="D306" s="234" t="s">
        <v>145</v>
      </c>
      <c r="E306" s="235" t="s">
        <v>1</v>
      </c>
      <c r="F306" s="236" t="s">
        <v>336</v>
      </c>
      <c r="G306" s="233"/>
      <c r="H306" s="237">
        <v>-35.729999999999996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145</v>
      </c>
      <c r="AU306" s="243" t="s">
        <v>86</v>
      </c>
      <c r="AV306" s="13" t="s">
        <v>86</v>
      </c>
      <c r="AW306" s="13" t="s">
        <v>32</v>
      </c>
      <c r="AX306" s="13" t="s">
        <v>76</v>
      </c>
      <c r="AY306" s="243" t="s">
        <v>136</v>
      </c>
    </row>
    <row r="307" s="13" customFormat="1">
      <c r="A307" s="13"/>
      <c r="B307" s="232"/>
      <c r="C307" s="233"/>
      <c r="D307" s="234" t="s">
        <v>145</v>
      </c>
      <c r="E307" s="235" t="s">
        <v>1</v>
      </c>
      <c r="F307" s="236" t="s">
        <v>337</v>
      </c>
      <c r="G307" s="233"/>
      <c r="H307" s="237">
        <v>12.960000000000002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145</v>
      </c>
      <c r="AU307" s="243" t="s">
        <v>86</v>
      </c>
      <c r="AV307" s="13" t="s">
        <v>86</v>
      </c>
      <c r="AW307" s="13" t="s">
        <v>32</v>
      </c>
      <c r="AX307" s="13" t="s">
        <v>76</v>
      </c>
      <c r="AY307" s="243" t="s">
        <v>136</v>
      </c>
    </row>
    <row r="308" s="13" customFormat="1">
      <c r="A308" s="13"/>
      <c r="B308" s="232"/>
      <c r="C308" s="233"/>
      <c r="D308" s="234" t="s">
        <v>145</v>
      </c>
      <c r="E308" s="235" t="s">
        <v>1</v>
      </c>
      <c r="F308" s="236" t="s">
        <v>338</v>
      </c>
      <c r="G308" s="233"/>
      <c r="H308" s="237">
        <v>5.4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145</v>
      </c>
      <c r="AU308" s="243" t="s">
        <v>86</v>
      </c>
      <c r="AV308" s="13" t="s">
        <v>86</v>
      </c>
      <c r="AW308" s="13" t="s">
        <v>32</v>
      </c>
      <c r="AX308" s="13" t="s">
        <v>76</v>
      </c>
      <c r="AY308" s="243" t="s">
        <v>136</v>
      </c>
    </row>
    <row r="309" s="13" customFormat="1">
      <c r="A309" s="13"/>
      <c r="B309" s="232"/>
      <c r="C309" s="233"/>
      <c r="D309" s="234" t="s">
        <v>145</v>
      </c>
      <c r="E309" s="235" t="s">
        <v>1</v>
      </c>
      <c r="F309" s="236" t="s">
        <v>339</v>
      </c>
      <c r="G309" s="233"/>
      <c r="H309" s="237">
        <v>20.16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145</v>
      </c>
      <c r="AU309" s="243" t="s">
        <v>86</v>
      </c>
      <c r="AV309" s="13" t="s">
        <v>86</v>
      </c>
      <c r="AW309" s="13" t="s">
        <v>32</v>
      </c>
      <c r="AX309" s="13" t="s">
        <v>76</v>
      </c>
      <c r="AY309" s="243" t="s">
        <v>136</v>
      </c>
    </row>
    <row r="310" s="13" customFormat="1">
      <c r="A310" s="13"/>
      <c r="B310" s="232"/>
      <c r="C310" s="233"/>
      <c r="D310" s="234" t="s">
        <v>145</v>
      </c>
      <c r="E310" s="235" t="s">
        <v>1</v>
      </c>
      <c r="F310" s="236" t="s">
        <v>340</v>
      </c>
      <c r="G310" s="233"/>
      <c r="H310" s="237">
        <v>1.335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145</v>
      </c>
      <c r="AU310" s="243" t="s">
        <v>86</v>
      </c>
      <c r="AV310" s="13" t="s">
        <v>86</v>
      </c>
      <c r="AW310" s="13" t="s">
        <v>32</v>
      </c>
      <c r="AX310" s="13" t="s">
        <v>76</v>
      </c>
      <c r="AY310" s="243" t="s">
        <v>136</v>
      </c>
    </row>
    <row r="311" s="16" customFormat="1">
      <c r="A311" s="16"/>
      <c r="B311" s="275"/>
      <c r="C311" s="276"/>
      <c r="D311" s="234" t="s">
        <v>145</v>
      </c>
      <c r="E311" s="277" t="s">
        <v>1</v>
      </c>
      <c r="F311" s="278" t="s">
        <v>298</v>
      </c>
      <c r="G311" s="276"/>
      <c r="H311" s="279">
        <v>211.48500000000003</v>
      </c>
      <c r="I311" s="280"/>
      <c r="J311" s="276"/>
      <c r="K311" s="276"/>
      <c r="L311" s="281"/>
      <c r="M311" s="282"/>
      <c r="N311" s="283"/>
      <c r="O311" s="283"/>
      <c r="P311" s="283"/>
      <c r="Q311" s="283"/>
      <c r="R311" s="283"/>
      <c r="S311" s="283"/>
      <c r="T311" s="284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85" t="s">
        <v>145</v>
      </c>
      <c r="AU311" s="285" t="s">
        <v>86</v>
      </c>
      <c r="AV311" s="16" t="s">
        <v>154</v>
      </c>
      <c r="AW311" s="16" t="s">
        <v>32</v>
      </c>
      <c r="AX311" s="16" t="s">
        <v>76</v>
      </c>
      <c r="AY311" s="285" t="s">
        <v>136</v>
      </c>
    </row>
    <row r="312" s="13" customFormat="1">
      <c r="A312" s="13"/>
      <c r="B312" s="232"/>
      <c r="C312" s="233"/>
      <c r="D312" s="234" t="s">
        <v>145</v>
      </c>
      <c r="E312" s="235" t="s">
        <v>1</v>
      </c>
      <c r="F312" s="236" t="s">
        <v>341</v>
      </c>
      <c r="G312" s="233"/>
      <c r="H312" s="237">
        <v>43.74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145</v>
      </c>
      <c r="AU312" s="243" t="s">
        <v>86</v>
      </c>
      <c r="AV312" s="13" t="s">
        <v>86</v>
      </c>
      <c r="AW312" s="13" t="s">
        <v>32</v>
      </c>
      <c r="AX312" s="13" t="s">
        <v>76</v>
      </c>
      <c r="AY312" s="243" t="s">
        <v>136</v>
      </c>
    </row>
    <row r="313" s="13" customFormat="1">
      <c r="A313" s="13"/>
      <c r="B313" s="232"/>
      <c r="C313" s="233"/>
      <c r="D313" s="234" t="s">
        <v>145</v>
      </c>
      <c r="E313" s="235" t="s">
        <v>1</v>
      </c>
      <c r="F313" s="236" t="s">
        <v>342</v>
      </c>
      <c r="G313" s="233"/>
      <c r="H313" s="237">
        <v>-3.78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145</v>
      </c>
      <c r="AU313" s="243" t="s">
        <v>86</v>
      </c>
      <c r="AV313" s="13" t="s">
        <v>86</v>
      </c>
      <c r="AW313" s="13" t="s">
        <v>32</v>
      </c>
      <c r="AX313" s="13" t="s">
        <v>76</v>
      </c>
      <c r="AY313" s="243" t="s">
        <v>136</v>
      </c>
    </row>
    <row r="314" s="13" customFormat="1">
      <c r="A314" s="13"/>
      <c r="B314" s="232"/>
      <c r="C314" s="233"/>
      <c r="D314" s="234" t="s">
        <v>145</v>
      </c>
      <c r="E314" s="235" t="s">
        <v>1</v>
      </c>
      <c r="F314" s="236" t="s">
        <v>343</v>
      </c>
      <c r="G314" s="233"/>
      <c r="H314" s="237">
        <v>6.3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145</v>
      </c>
      <c r="AU314" s="243" t="s">
        <v>86</v>
      </c>
      <c r="AV314" s="13" t="s">
        <v>86</v>
      </c>
      <c r="AW314" s="13" t="s">
        <v>32</v>
      </c>
      <c r="AX314" s="13" t="s">
        <v>76</v>
      </c>
      <c r="AY314" s="243" t="s">
        <v>136</v>
      </c>
    </row>
    <row r="315" s="16" customFormat="1">
      <c r="A315" s="16"/>
      <c r="B315" s="275"/>
      <c r="C315" s="276"/>
      <c r="D315" s="234" t="s">
        <v>145</v>
      </c>
      <c r="E315" s="277" t="s">
        <v>1</v>
      </c>
      <c r="F315" s="278" t="s">
        <v>298</v>
      </c>
      <c r="G315" s="276"/>
      <c r="H315" s="279">
        <v>46.26</v>
      </c>
      <c r="I315" s="280"/>
      <c r="J315" s="276"/>
      <c r="K315" s="276"/>
      <c r="L315" s="281"/>
      <c r="M315" s="282"/>
      <c r="N315" s="283"/>
      <c r="O315" s="283"/>
      <c r="P315" s="283"/>
      <c r="Q315" s="283"/>
      <c r="R315" s="283"/>
      <c r="S315" s="283"/>
      <c r="T315" s="284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85" t="s">
        <v>145</v>
      </c>
      <c r="AU315" s="285" t="s">
        <v>86</v>
      </c>
      <c r="AV315" s="16" t="s">
        <v>154</v>
      </c>
      <c r="AW315" s="16" t="s">
        <v>32</v>
      </c>
      <c r="AX315" s="16" t="s">
        <v>76</v>
      </c>
      <c r="AY315" s="285" t="s">
        <v>136</v>
      </c>
    </row>
    <row r="316" s="13" customFormat="1">
      <c r="A316" s="13"/>
      <c r="B316" s="232"/>
      <c r="C316" s="233"/>
      <c r="D316" s="234" t="s">
        <v>145</v>
      </c>
      <c r="E316" s="235" t="s">
        <v>1</v>
      </c>
      <c r="F316" s="236" t="s">
        <v>344</v>
      </c>
      <c r="G316" s="233"/>
      <c r="H316" s="237">
        <v>19.44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145</v>
      </c>
      <c r="AU316" s="243" t="s">
        <v>86</v>
      </c>
      <c r="AV316" s="13" t="s">
        <v>86</v>
      </c>
      <c r="AW316" s="13" t="s">
        <v>32</v>
      </c>
      <c r="AX316" s="13" t="s">
        <v>76</v>
      </c>
      <c r="AY316" s="243" t="s">
        <v>136</v>
      </c>
    </row>
    <row r="317" s="16" customFormat="1">
      <c r="A317" s="16"/>
      <c r="B317" s="275"/>
      <c r="C317" s="276"/>
      <c r="D317" s="234" t="s">
        <v>145</v>
      </c>
      <c r="E317" s="277" t="s">
        <v>1</v>
      </c>
      <c r="F317" s="278" t="s">
        <v>298</v>
      </c>
      <c r="G317" s="276"/>
      <c r="H317" s="279">
        <v>19.44</v>
      </c>
      <c r="I317" s="280"/>
      <c r="J317" s="276"/>
      <c r="K317" s="276"/>
      <c r="L317" s="281"/>
      <c r="M317" s="282"/>
      <c r="N317" s="283"/>
      <c r="O317" s="283"/>
      <c r="P317" s="283"/>
      <c r="Q317" s="283"/>
      <c r="R317" s="283"/>
      <c r="S317" s="283"/>
      <c r="T317" s="284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85" t="s">
        <v>145</v>
      </c>
      <c r="AU317" s="285" t="s">
        <v>86</v>
      </c>
      <c r="AV317" s="16" t="s">
        <v>154</v>
      </c>
      <c r="AW317" s="16" t="s">
        <v>32</v>
      </c>
      <c r="AX317" s="16" t="s">
        <v>76</v>
      </c>
      <c r="AY317" s="285" t="s">
        <v>136</v>
      </c>
    </row>
    <row r="318" s="14" customFormat="1">
      <c r="A318" s="14"/>
      <c r="B318" s="244"/>
      <c r="C318" s="245"/>
      <c r="D318" s="234" t="s">
        <v>145</v>
      </c>
      <c r="E318" s="246" t="s">
        <v>1</v>
      </c>
      <c r="F318" s="247" t="s">
        <v>148</v>
      </c>
      <c r="G318" s="245"/>
      <c r="H318" s="248">
        <v>471.27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145</v>
      </c>
      <c r="AU318" s="254" t="s">
        <v>86</v>
      </c>
      <c r="AV318" s="14" t="s">
        <v>143</v>
      </c>
      <c r="AW318" s="14" t="s">
        <v>32</v>
      </c>
      <c r="AX318" s="14" t="s">
        <v>84</v>
      </c>
      <c r="AY318" s="254" t="s">
        <v>136</v>
      </c>
    </row>
    <row r="319" s="2" customFormat="1" ht="24.15" customHeight="1">
      <c r="A319" s="39"/>
      <c r="B319" s="40"/>
      <c r="C319" s="219" t="s">
        <v>436</v>
      </c>
      <c r="D319" s="219" t="s">
        <v>138</v>
      </c>
      <c r="E319" s="220" t="s">
        <v>437</v>
      </c>
      <c r="F319" s="221" t="s">
        <v>438</v>
      </c>
      <c r="G319" s="222" t="s">
        <v>141</v>
      </c>
      <c r="H319" s="223">
        <v>513.39</v>
      </c>
      <c r="I319" s="224"/>
      <c r="J319" s="225">
        <f>ROUND(I319*H319,2)</f>
        <v>0</v>
      </c>
      <c r="K319" s="221" t="s">
        <v>142</v>
      </c>
      <c r="L319" s="45"/>
      <c r="M319" s="226" t="s">
        <v>1</v>
      </c>
      <c r="N319" s="227" t="s">
        <v>41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143</v>
      </c>
      <c r="AT319" s="230" t="s">
        <v>138</v>
      </c>
      <c r="AU319" s="230" t="s">
        <v>86</v>
      </c>
      <c r="AY319" s="18" t="s">
        <v>136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84</v>
      </c>
      <c r="BK319" s="231">
        <f>ROUND(I319*H319,2)</f>
        <v>0</v>
      </c>
      <c r="BL319" s="18" t="s">
        <v>143</v>
      </c>
      <c r="BM319" s="230" t="s">
        <v>439</v>
      </c>
    </row>
    <row r="320" s="13" customFormat="1">
      <c r="A320" s="13"/>
      <c r="B320" s="232"/>
      <c r="C320" s="233"/>
      <c r="D320" s="234" t="s">
        <v>145</v>
      </c>
      <c r="E320" s="235" t="s">
        <v>1</v>
      </c>
      <c r="F320" s="236" t="s">
        <v>349</v>
      </c>
      <c r="G320" s="233"/>
      <c r="H320" s="237">
        <v>42.12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145</v>
      </c>
      <c r="AU320" s="243" t="s">
        <v>86</v>
      </c>
      <c r="AV320" s="13" t="s">
        <v>86</v>
      </c>
      <c r="AW320" s="13" t="s">
        <v>32</v>
      </c>
      <c r="AX320" s="13" t="s">
        <v>76</v>
      </c>
      <c r="AY320" s="243" t="s">
        <v>136</v>
      </c>
    </row>
    <row r="321" s="13" customFormat="1">
      <c r="A321" s="13"/>
      <c r="B321" s="232"/>
      <c r="C321" s="233"/>
      <c r="D321" s="234" t="s">
        <v>145</v>
      </c>
      <c r="E321" s="235" t="s">
        <v>1</v>
      </c>
      <c r="F321" s="236" t="s">
        <v>329</v>
      </c>
      <c r="G321" s="233"/>
      <c r="H321" s="237">
        <v>207.36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145</v>
      </c>
      <c r="AU321" s="243" t="s">
        <v>86</v>
      </c>
      <c r="AV321" s="13" t="s">
        <v>86</v>
      </c>
      <c r="AW321" s="13" t="s">
        <v>32</v>
      </c>
      <c r="AX321" s="13" t="s">
        <v>76</v>
      </c>
      <c r="AY321" s="243" t="s">
        <v>136</v>
      </c>
    </row>
    <row r="322" s="13" customFormat="1">
      <c r="A322" s="13"/>
      <c r="B322" s="232"/>
      <c r="C322" s="233"/>
      <c r="D322" s="234" t="s">
        <v>145</v>
      </c>
      <c r="E322" s="235" t="s">
        <v>1</v>
      </c>
      <c r="F322" s="236" t="s">
        <v>330</v>
      </c>
      <c r="G322" s="233"/>
      <c r="H322" s="237">
        <v>-46.485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145</v>
      </c>
      <c r="AU322" s="243" t="s">
        <v>86</v>
      </c>
      <c r="AV322" s="13" t="s">
        <v>86</v>
      </c>
      <c r="AW322" s="13" t="s">
        <v>32</v>
      </c>
      <c r="AX322" s="13" t="s">
        <v>76</v>
      </c>
      <c r="AY322" s="243" t="s">
        <v>136</v>
      </c>
    </row>
    <row r="323" s="13" customFormat="1">
      <c r="A323" s="13"/>
      <c r="B323" s="232"/>
      <c r="C323" s="233"/>
      <c r="D323" s="234" t="s">
        <v>145</v>
      </c>
      <c r="E323" s="235" t="s">
        <v>1</v>
      </c>
      <c r="F323" s="236" t="s">
        <v>331</v>
      </c>
      <c r="G323" s="233"/>
      <c r="H323" s="237">
        <v>17.280000000000002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145</v>
      </c>
      <c r="AU323" s="243" t="s">
        <v>86</v>
      </c>
      <c r="AV323" s="13" t="s">
        <v>86</v>
      </c>
      <c r="AW323" s="13" t="s">
        <v>32</v>
      </c>
      <c r="AX323" s="13" t="s">
        <v>76</v>
      </c>
      <c r="AY323" s="243" t="s">
        <v>136</v>
      </c>
    </row>
    <row r="324" s="13" customFormat="1">
      <c r="A324" s="13"/>
      <c r="B324" s="232"/>
      <c r="C324" s="233"/>
      <c r="D324" s="234" t="s">
        <v>145</v>
      </c>
      <c r="E324" s="235" t="s">
        <v>1</v>
      </c>
      <c r="F324" s="236" t="s">
        <v>332</v>
      </c>
      <c r="G324" s="233"/>
      <c r="H324" s="237">
        <v>1.8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145</v>
      </c>
      <c r="AU324" s="243" t="s">
        <v>86</v>
      </c>
      <c r="AV324" s="13" t="s">
        <v>86</v>
      </c>
      <c r="AW324" s="13" t="s">
        <v>32</v>
      </c>
      <c r="AX324" s="13" t="s">
        <v>76</v>
      </c>
      <c r="AY324" s="243" t="s">
        <v>136</v>
      </c>
    </row>
    <row r="325" s="13" customFormat="1">
      <c r="A325" s="13"/>
      <c r="B325" s="232"/>
      <c r="C325" s="233"/>
      <c r="D325" s="234" t="s">
        <v>145</v>
      </c>
      <c r="E325" s="235" t="s">
        <v>1</v>
      </c>
      <c r="F325" s="236" t="s">
        <v>333</v>
      </c>
      <c r="G325" s="233"/>
      <c r="H325" s="237">
        <v>12.42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145</v>
      </c>
      <c r="AU325" s="243" t="s">
        <v>86</v>
      </c>
      <c r="AV325" s="13" t="s">
        <v>86</v>
      </c>
      <c r="AW325" s="13" t="s">
        <v>32</v>
      </c>
      <c r="AX325" s="13" t="s">
        <v>76</v>
      </c>
      <c r="AY325" s="243" t="s">
        <v>136</v>
      </c>
    </row>
    <row r="326" s="13" customFormat="1">
      <c r="A326" s="13"/>
      <c r="B326" s="232"/>
      <c r="C326" s="233"/>
      <c r="D326" s="234" t="s">
        <v>145</v>
      </c>
      <c r="E326" s="235" t="s">
        <v>1</v>
      </c>
      <c r="F326" s="236" t="s">
        <v>334</v>
      </c>
      <c r="G326" s="233"/>
      <c r="H326" s="237">
        <v>1.71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145</v>
      </c>
      <c r="AU326" s="243" t="s">
        <v>86</v>
      </c>
      <c r="AV326" s="13" t="s">
        <v>86</v>
      </c>
      <c r="AW326" s="13" t="s">
        <v>32</v>
      </c>
      <c r="AX326" s="13" t="s">
        <v>76</v>
      </c>
      <c r="AY326" s="243" t="s">
        <v>136</v>
      </c>
    </row>
    <row r="327" s="16" customFormat="1">
      <c r="A327" s="16"/>
      <c r="B327" s="275"/>
      <c r="C327" s="276"/>
      <c r="D327" s="234" t="s">
        <v>145</v>
      </c>
      <c r="E327" s="277" t="s">
        <v>1</v>
      </c>
      <c r="F327" s="278" t="s">
        <v>298</v>
      </c>
      <c r="G327" s="276"/>
      <c r="H327" s="279">
        <v>236.205</v>
      </c>
      <c r="I327" s="280"/>
      <c r="J327" s="276"/>
      <c r="K327" s="276"/>
      <c r="L327" s="281"/>
      <c r="M327" s="282"/>
      <c r="N327" s="283"/>
      <c r="O327" s="283"/>
      <c r="P327" s="283"/>
      <c r="Q327" s="283"/>
      <c r="R327" s="283"/>
      <c r="S327" s="283"/>
      <c r="T327" s="284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85" t="s">
        <v>145</v>
      </c>
      <c r="AU327" s="285" t="s">
        <v>86</v>
      </c>
      <c r="AV327" s="16" t="s">
        <v>154</v>
      </c>
      <c r="AW327" s="16" t="s">
        <v>32</v>
      </c>
      <c r="AX327" s="16" t="s">
        <v>76</v>
      </c>
      <c r="AY327" s="285" t="s">
        <v>136</v>
      </c>
    </row>
    <row r="328" s="13" customFormat="1">
      <c r="A328" s="13"/>
      <c r="B328" s="232"/>
      <c r="C328" s="233"/>
      <c r="D328" s="234" t="s">
        <v>145</v>
      </c>
      <c r="E328" s="235" t="s">
        <v>1</v>
      </c>
      <c r="F328" s="236" t="s">
        <v>335</v>
      </c>
      <c r="G328" s="233"/>
      <c r="H328" s="237">
        <v>207.36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145</v>
      </c>
      <c r="AU328" s="243" t="s">
        <v>86</v>
      </c>
      <c r="AV328" s="13" t="s">
        <v>86</v>
      </c>
      <c r="AW328" s="13" t="s">
        <v>32</v>
      </c>
      <c r="AX328" s="13" t="s">
        <v>76</v>
      </c>
      <c r="AY328" s="243" t="s">
        <v>136</v>
      </c>
    </row>
    <row r="329" s="13" customFormat="1">
      <c r="A329" s="13"/>
      <c r="B329" s="232"/>
      <c r="C329" s="233"/>
      <c r="D329" s="234" t="s">
        <v>145</v>
      </c>
      <c r="E329" s="235" t="s">
        <v>1</v>
      </c>
      <c r="F329" s="236" t="s">
        <v>336</v>
      </c>
      <c r="G329" s="233"/>
      <c r="H329" s="237">
        <v>-35.729999999999996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145</v>
      </c>
      <c r="AU329" s="243" t="s">
        <v>86</v>
      </c>
      <c r="AV329" s="13" t="s">
        <v>86</v>
      </c>
      <c r="AW329" s="13" t="s">
        <v>32</v>
      </c>
      <c r="AX329" s="13" t="s">
        <v>76</v>
      </c>
      <c r="AY329" s="243" t="s">
        <v>136</v>
      </c>
    </row>
    <row r="330" s="13" customFormat="1">
      <c r="A330" s="13"/>
      <c r="B330" s="232"/>
      <c r="C330" s="233"/>
      <c r="D330" s="234" t="s">
        <v>145</v>
      </c>
      <c r="E330" s="235" t="s">
        <v>1</v>
      </c>
      <c r="F330" s="236" t="s">
        <v>337</v>
      </c>
      <c r="G330" s="233"/>
      <c r="H330" s="237">
        <v>12.960000000000002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145</v>
      </c>
      <c r="AU330" s="243" t="s">
        <v>86</v>
      </c>
      <c r="AV330" s="13" t="s">
        <v>86</v>
      </c>
      <c r="AW330" s="13" t="s">
        <v>32</v>
      </c>
      <c r="AX330" s="13" t="s">
        <v>76</v>
      </c>
      <c r="AY330" s="243" t="s">
        <v>136</v>
      </c>
    </row>
    <row r="331" s="13" customFormat="1">
      <c r="A331" s="13"/>
      <c r="B331" s="232"/>
      <c r="C331" s="233"/>
      <c r="D331" s="234" t="s">
        <v>145</v>
      </c>
      <c r="E331" s="235" t="s">
        <v>1</v>
      </c>
      <c r="F331" s="236" t="s">
        <v>338</v>
      </c>
      <c r="G331" s="233"/>
      <c r="H331" s="237">
        <v>5.4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145</v>
      </c>
      <c r="AU331" s="243" t="s">
        <v>86</v>
      </c>
      <c r="AV331" s="13" t="s">
        <v>86</v>
      </c>
      <c r="AW331" s="13" t="s">
        <v>32</v>
      </c>
      <c r="AX331" s="13" t="s">
        <v>76</v>
      </c>
      <c r="AY331" s="243" t="s">
        <v>136</v>
      </c>
    </row>
    <row r="332" s="13" customFormat="1">
      <c r="A332" s="13"/>
      <c r="B332" s="232"/>
      <c r="C332" s="233"/>
      <c r="D332" s="234" t="s">
        <v>145</v>
      </c>
      <c r="E332" s="235" t="s">
        <v>1</v>
      </c>
      <c r="F332" s="236" t="s">
        <v>339</v>
      </c>
      <c r="G332" s="233"/>
      <c r="H332" s="237">
        <v>20.16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145</v>
      </c>
      <c r="AU332" s="243" t="s">
        <v>86</v>
      </c>
      <c r="AV332" s="13" t="s">
        <v>86</v>
      </c>
      <c r="AW332" s="13" t="s">
        <v>32</v>
      </c>
      <c r="AX332" s="13" t="s">
        <v>76</v>
      </c>
      <c r="AY332" s="243" t="s">
        <v>136</v>
      </c>
    </row>
    <row r="333" s="13" customFormat="1">
      <c r="A333" s="13"/>
      <c r="B333" s="232"/>
      <c r="C333" s="233"/>
      <c r="D333" s="234" t="s">
        <v>145</v>
      </c>
      <c r="E333" s="235" t="s">
        <v>1</v>
      </c>
      <c r="F333" s="236" t="s">
        <v>340</v>
      </c>
      <c r="G333" s="233"/>
      <c r="H333" s="237">
        <v>1.335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145</v>
      </c>
      <c r="AU333" s="243" t="s">
        <v>86</v>
      </c>
      <c r="AV333" s="13" t="s">
        <v>86</v>
      </c>
      <c r="AW333" s="13" t="s">
        <v>32</v>
      </c>
      <c r="AX333" s="13" t="s">
        <v>76</v>
      </c>
      <c r="AY333" s="243" t="s">
        <v>136</v>
      </c>
    </row>
    <row r="334" s="16" customFormat="1">
      <c r="A334" s="16"/>
      <c r="B334" s="275"/>
      <c r="C334" s="276"/>
      <c r="D334" s="234" t="s">
        <v>145</v>
      </c>
      <c r="E334" s="277" t="s">
        <v>1</v>
      </c>
      <c r="F334" s="278" t="s">
        <v>298</v>
      </c>
      <c r="G334" s="276"/>
      <c r="H334" s="279">
        <v>211.48500000000003</v>
      </c>
      <c r="I334" s="280"/>
      <c r="J334" s="276"/>
      <c r="K334" s="276"/>
      <c r="L334" s="281"/>
      <c r="M334" s="282"/>
      <c r="N334" s="283"/>
      <c r="O334" s="283"/>
      <c r="P334" s="283"/>
      <c r="Q334" s="283"/>
      <c r="R334" s="283"/>
      <c r="S334" s="283"/>
      <c r="T334" s="284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85" t="s">
        <v>145</v>
      </c>
      <c r="AU334" s="285" t="s">
        <v>86</v>
      </c>
      <c r="AV334" s="16" t="s">
        <v>154</v>
      </c>
      <c r="AW334" s="16" t="s">
        <v>32</v>
      </c>
      <c r="AX334" s="16" t="s">
        <v>76</v>
      </c>
      <c r="AY334" s="285" t="s">
        <v>136</v>
      </c>
    </row>
    <row r="335" s="13" customFormat="1">
      <c r="A335" s="13"/>
      <c r="B335" s="232"/>
      <c r="C335" s="233"/>
      <c r="D335" s="234" t="s">
        <v>145</v>
      </c>
      <c r="E335" s="235" t="s">
        <v>1</v>
      </c>
      <c r="F335" s="236" t="s">
        <v>341</v>
      </c>
      <c r="G335" s="233"/>
      <c r="H335" s="237">
        <v>43.74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145</v>
      </c>
      <c r="AU335" s="243" t="s">
        <v>86</v>
      </c>
      <c r="AV335" s="13" t="s">
        <v>86</v>
      </c>
      <c r="AW335" s="13" t="s">
        <v>32</v>
      </c>
      <c r="AX335" s="13" t="s">
        <v>76</v>
      </c>
      <c r="AY335" s="243" t="s">
        <v>136</v>
      </c>
    </row>
    <row r="336" s="13" customFormat="1">
      <c r="A336" s="13"/>
      <c r="B336" s="232"/>
      <c r="C336" s="233"/>
      <c r="D336" s="234" t="s">
        <v>145</v>
      </c>
      <c r="E336" s="235" t="s">
        <v>1</v>
      </c>
      <c r="F336" s="236" t="s">
        <v>342</v>
      </c>
      <c r="G336" s="233"/>
      <c r="H336" s="237">
        <v>-3.78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145</v>
      </c>
      <c r="AU336" s="243" t="s">
        <v>86</v>
      </c>
      <c r="AV336" s="13" t="s">
        <v>86</v>
      </c>
      <c r="AW336" s="13" t="s">
        <v>32</v>
      </c>
      <c r="AX336" s="13" t="s">
        <v>76</v>
      </c>
      <c r="AY336" s="243" t="s">
        <v>136</v>
      </c>
    </row>
    <row r="337" s="13" customFormat="1">
      <c r="A337" s="13"/>
      <c r="B337" s="232"/>
      <c r="C337" s="233"/>
      <c r="D337" s="234" t="s">
        <v>145</v>
      </c>
      <c r="E337" s="235" t="s">
        <v>1</v>
      </c>
      <c r="F337" s="236" t="s">
        <v>343</v>
      </c>
      <c r="G337" s="233"/>
      <c r="H337" s="237">
        <v>6.3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145</v>
      </c>
      <c r="AU337" s="243" t="s">
        <v>86</v>
      </c>
      <c r="AV337" s="13" t="s">
        <v>86</v>
      </c>
      <c r="AW337" s="13" t="s">
        <v>32</v>
      </c>
      <c r="AX337" s="13" t="s">
        <v>76</v>
      </c>
      <c r="AY337" s="243" t="s">
        <v>136</v>
      </c>
    </row>
    <row r="338" s="16" customFormat="1">
      <c r="A338" s="16"/>
      <c r="B338" s="275"/>
      <c r="C338" s="276"/>
      <c r="D338" s="234" t="s">
        <v>145</v>
      </c>
      <c r="E338" s="277" t="s">
        <v>1</v>
      </c>
      <c r="F338" s="278" t="s">
        <v>298</v>
      </c>
      <c r="G338" s="276"/>
      <c r="H338" s="279">
        <v>46.26</v>
      </c>
      <c r="I338" s="280"/>
      <c r="J338" s="276"/>
      <c r="K338" s="276"/>
      <c r="L338" s="281"/>
      <c r="M338" s="282"/>
      <c r="N338" s="283"/>
      <c r="O338" s="283"/>
      <c r="P338" s="283"/>
      <c r="Q338" s="283"/>
      <c r="R338" s="283"/>
      <c r="S338" s="283"/>
      <c r="T338" s="284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85" t="s">
        <v>145</v>
      </c>
      <c r="AU338" s="285" t="s">
        <v>86</v>
      </c>
      <c r="AV338" s="16" t="s">
        <v>154</v>
      </c>
      <c r="AW338" s="16" t="s">
        <v>32</v>
      </c>
      <c r="AX338" s="16" t="s">
        <v>76</v>
      </c>
      <c r="AY338" s="285" t="s">
        <v>136</v>
      </c>
    </row>
    <row r="339" s="13" customFormat="1">
      <c r="A339" s="13"/>
      <c r="B339" s="232"/>
      <c r="C339" s="233"/>
      <c r="D339" s="234" t="s">
        <v>145</v>
      </c>
      <c r="E339" s="235" t="s">
        <v>1</v>
      </c>
      <c r="F339" s="236" t="s">
        <v>344</v>
      </c>
      <c r="G339" s="233"/>
      <c r="H339" s="237">
        <v>19.44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145</v>
      </c>
      <c r="AU339" s="243" t="s">
        <v>86</v>
      </c>
      <c r="AV339" s="13" t="s">
        <v>86</v>
      </c>
      <c r="AW339" s="13" t="s">
        <v>32</v>
      </c>
      <c r="AX339" s="13" t="s">
        <v>76</v>
      </c>
      <c r="AY339" s="243" t="s">
        <v>136</v>
      </c>
    </row>
    <row r="340" s="16" customFormat="1">
      <c r="A340" s="16"/>
      <c r="B340" s="275"/>
      <c r="C340" s="276"/>
      <c r="D340" s="234" t="s">
        <v>145</v>
      </c>
      <c r="E340" s="277" t="s">
        <v>1</v>
      </c>
      <c r="F340" s="278" t="s">
        <v>298</v>
      </c>
      <c r="G340" s="276"/>
      <c r="H340" s="279">
        <v>19.44</v>
      </c>
      <c r="I340" s="280"/>
      <c r="J340" s="276"/>
      <c r="K340" s="276"/>
      <c r="L340" s="281"/>
      <c r="M340" s="282"/>
      <c r="N340" s="283"/>
      <c r="O340" s="283"/>
      <c r="P340" s="283"/>
      <c r="Q340" s="283"/>
      <c r="R340" s="283"/>
      <c r="S340" s="283"/>
      <c r="T340" s="284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T340" s="285" t="s">
        <v>145</v>
      </c>
      <c r="AU340" s="285" t="s">
        <v>86</v>
      </c>
      <c r="AV340" s="16" t="s">
        <v>154</v>
      </c>
      <c r="AW340" s="16" t="s">
        <v>32</v>
      </c>
      <c r="AX340" s="16" t="s">
        <v>76</v>
      </c>
      <c r="AY340" s="285" t="s">
        <v>136</v>
      </c>
    </row>
    <row r="341" s="14" customFormat="1">
      <c r="A341" s="14"/>
      <c r="B341" s="244"/>
      <c r="C341" s="245"/>
      <c r="D341" s="234" t="s">
        <v>145</v>
      </c>
      <c r="E341" s="246" t="s">
        <v>1</v>
      </c>
      <c r="F341" s="247" t="s">
        <v>148</v>
      </c>
      <c r="G341" s="245"/>
      <c r="H341" s="248">
        <v>513.39000000000008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145</v>
      </c>
      <c r="AU341" s="254" t="s">
        <v>86</v>
      </c>
      <c r="AV341" s="14" t="s">
        <v>143</v>
      </c>
      <c r="AW341" s="14" t="s">
        <v>32</v>
      </c>
      <c r="AX341" s="14" t="s">
        <v>84</v>
      </c>
      <c r="AY341" s="254" t="s">
        <v>136</v>
      </c>
    </row>
    <row r="342" s="2" customFormat="1" ht="24.15" customHeight="1">
      <c r="A342" s="39"/>
      <c r="B342" s="40"/>
      <c r="C342" s="219" t="s">
        <v>440</v>
      </c>
      <c r="D342" s="219" t="s">
        <v>138</v>
      </c>
      <c r="E342" s="220" t="s">
        <v>441</v>
      </c>
      <c r="F342" s="221" t="s">
        <v>442</v>
      </c>
      <c r="G342" s="222" t="s">
        <v>141</v>
      </c>
      <c r="H342" s="223">
        <v>42.12</v>
      </c>
      <c r="I342" s="224"/>
      <c r="J342" s="225">
        <f>ROUND(I342*H342,2)</f>
        <v>0</v>
      </c>
      <c r="K342" s="221" t="s">
        <v>142</v>
      </c>
      <c r="L342" s="45"/>
      <c r="M342" s="226" t="s">
        <v>1</v>
      </c>
      <c r="N342" s="227" t="s">
        <v>41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143</v>
      </c>
      <c r="AT342" s="230" t="s">
        <v>138</v>
      </c>
      <c r="AU342" s="230" t="s">
        <v>86</v>
      </c>
      <c r="AY342" s="18" t="s">
        <v>136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84</v>
      </c>
      <c r="BK342" s="231">
        <f>ROUND(I342*H342,2)</f>
        <v>0</v>
      </c>
      <c r="BL342" s="18" t="s">
        <v>143</v>
      </c>
      <c r="BM342" s="230" t="s">
        <v>443</v>
      </c>
    </row>
    <row r="343" s="13" customFormat="1">
      <c r="A343" s="13"/>
      <c r="B343" s="232"/>
      <c r="C343" s="233"/>
      <c r="D343" s="234" t="s">
        <v>145</v>
      </c>
      <c r="E343" s="235" t="s">
        <v>1</v>
      </c>
      <c r="F343" s="236" t="s">
        <v>349</v>
      </c>
      <c r="G343" s="233"/>
      <c r="H343" s="237">
        <v>42.12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145</v>
      </c>
      <c r="AU343" s="243" t="s">
        <v>86</v>
      </c>
      <c r="AV343" s="13" t="s">
        <v>86</v>
      </c>
      <c r="AW343" s="13" t="s">
        <v>32</v>
      </c>
      <c r="AX343" s="13" t="s">
        <v>84</v>
      </c>
      <c r="AY343" s="243" t="s">
        <v>136</v>
      </c>
    </row>
    <row r="344" s="2" customFormat="1" ht="21.75" customHeight="1">
      <c r="A344" s="39"/>
      <c r="B344" s="40"/>
      <c r="C344" s="219" t="s">
        <v>444</v>
      </c>
      <c r="D344" s="219" t="s">
        <v>138</v>
      </c>
      <c r="E344" s="220" t="s">
        <v>445</v>
      </c>
      <c r="F344" s="221" t="s">
        <v>446</v>
      </c>
      <c r="G344" s="222" t="s">
        <v>141</v>
      </c>
      <c r="H344" s="223">
        <v>22.68</v>
      </c>
      <c r="I344" s="224"/>
      <c r="J344" s="225">
        <f>ROUND(I344*H344,2)</f>
        <v>0</v>
      </c>
      <c r="K344" s="221" t="s">
        <v>142</v>
      </c>
      <c r="L344" s="45"/>
      <c r="M344" s="226" t="s">
        <v>1</v>
      </c>
      <c r="N344" s="227" t="s">
        <v>41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143</v>
      </c>
      <c r="AT344" s="230" t="s">
        <v>138</v>
      </c>
      <c r="AU344" s="230" t="s">
        <v>86</v>
      </c>
      <c r="AY344" s="18" t="s">
        <v>136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84</v>
      </c>
      <c r="BK344" s="231">
        <f>ROUND(I344*H344,2)</f>
        <v>0</v>
      </c>
      <c r="BL344" s="18" t="s">
        <v>143</v>
      </c>
      <c r="BM344" s="230" t="s">
        <v>447</v>
      </c>
    </row>
    <row r="345" s="13" customFormat="1">
      <c r="A345" s="13"/>
      <c r="B345" s="232"/>
      <c r="C345" s="233"/>
      <c r="D345" s="234" t="s">
        <v>145</v>
      </c>
      <c r="E345" s="235" t="s">
        <v>1</v>
      </c>
      <c r="F345" s="236" t="s">
        <v>448</v>
      </c>
      <c r="G345" s="233"/>
      <c r="H345" s="237">
        <v>22.68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145</v>
      </c>
      <c r="AU345" s="243" t="s">
        <v>86</v>
      </c>
      <c r="AV345" s="13" t="s">
        <v>86</v>
      </c>
      <c r="AW345" s="13" t="s">
        <v>32</v>
      </c>
      <c r="AX345" s="13" t="s">
        <v>84</v>
      </c>
      <c r="AY345" s="243" t="s">
        <v>136</v>
      </c>
    </row>
    <row r="346" s="2" customFormat="1" ht="44.25" customHeight="1">
      <c r="A346" s="39"/>
      <c r="B346" s="40"/>
      <c r="C346" s="219" t="s">
        <v>449</v>
      </c>
      <c r="D346" s="219" t="s">
        <v>138</v>
      </c>
      <c r="E346" s="220" t="s">
        <v>450</v>
      </c>
      <c r="F346" s="221" t="s">
        <v>451</v>
      </c>
      <c r="G346" s="222" t="s">
        <v>204</v>
      </c>
      <c r="H346" s="223">
        <v>4</v>
      </c>
      <c r="I346" s="224"/>
      <c r="J346" s="225">
        <f>ROUND(I346*H346,2)</f>
        <v>0</v>
      </c>
      <c r="K346" s="221" t="s">
        <v>1</v>
      </c>
      <c r="L346" s="45"/>
      <c r="M346" s="226" t="s">
        <v>1</v>
      </c>
      <c r="N346" s="227" t="s">
        <v>41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143</v>
      </c>
      <c r="AT346" s="230" t="s">
        <v>138</v>
      </c>
      <c r="AU346" s="230" t="s">
        <v>86</v>
      </c>
      <c r="AY346" s="18" t="s">
        <v>136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84</v>
      </c>
      <c r="BK346" s="231">
        <f>ROUND(I346*H346,2)</f>
        <v>0</v>
      </c>
      <c r="BL346" s="18" t="s">
        <v>143</v>
      </c>
      <c r="BM346" s="230" t="s">
        <v>452</v>
      </c>
    </row>
    <row r="347" s="2" customFormat="1">
      <c r="A347" s="39"/>
      <c r="B347" s="40"/>
      <c r="C347" s="41"/>
      <c r="D347" s="234" t="s">
        <v>354</v>
      </c>
      <c r="E347" s="41"/>
      <c r="F347" s="286" t="s">
        <v>453</v>
      </c>
      <c r="G347" s="41"/>
      <c r="H347" s="41"/>
      <c r="I347" s="287"/>
      <c r="J347" s="41"/>
      <c r="K347" s="41"/>
      <c r="L347" s="45"/>
      <c r="M347" s="288"/>
      <c r="N347" s="289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354</v>
      </c>
      <c r="AU347" s="18" t="s">
        <v>86</v>
      </c>
    </row>
    <row r="348" s="13" customFormat="1">
      <c r="A348" s="13"/>
      <c r="B348" s="232"/>
      <c r="C348" s="233"/>
      <c r="D348" s="234" t="s">
        <v>145</v>
      </c>
      <c r="E348" s="235" t="s">
        <v>1</v>
      </c>
      <c r="F348" s="236" t="s">
        <v>454</v>
      </c>
      <c r="G348" s="233"/>
      <c r="H348" s="237">
        <v>4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145</v>
      </c>
      <c r="AU348" s="243" t="s">
        <v>86</v>
      </c>
      <c r="AV348" s="13" t="s">
        <v>86</v>
      </c>
      <c r="AW348" s="13" t="s">
        <v>32</v>
      </c>
      <c r="AX348" s="13" t="s">
        <v>84</v>
      </c>
      <c r="AY348" s="243" t="s">
        <v>136</v>
      </c>
    </row>
    <row r="349" s="2" customFormat="1" ht="24.15" customHeight="1">
      <c r="A349" s="39"/>
      <c r="B349" s="40"/>
      <c r="C349" s="219" t="s">
        <v>455</v>
      </c>
      <c r="D349" s="219" t="s">
        <v>138</v>
      </c>
      <c r="E349" s="220" t="s">
        <v>456</v>
      </c>
      <c r="F349" s="221" t="s">
        <v>457</v>
      </c>
      <c r="G349" s="222" t="s">
        <v>204</v>
      </c>
      <c r="H349" s="223">
        <v>1</v>
      </c>
      <c r="I349" s="224"/>
      <c r="J349" s="225">
        <f>ROUND(I349*H349,2)</f>
        <v>0</v>
      </c>
      <c r="K349" s="221" t="s">
        <v>1</v>
      </c>
      <c r="L349" s="45"/>
      <c r="M349" s="226" t="s">
        <v>1</v>
      </c>
      <c r="N349" s="227" t="s">
        <v>41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143</v>
      </c>
      <c r="AT349" s="230" t="s">
        <v>138</v>
      </c>
      <c r="AU349" s="230" t="s">
        <v>86</v>
      </c>
      <c r="AY349" s="18" t="s">
        <v>136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84</v>
      </c>
      <c r="BK349" s="231">
        <f>ROUND(I349*H349,2)</f>
        <v>0</v>
      </c>
      <c r="BL349" s="18" t="s">
        <v>143</v>
      </c>
      <c r="BM349" s="230" t="s">
        <v>458</v>
      </c>
    </row>
    <row r="350" s="13" customFormat="1">
      <c r="A350" s="13"/>
      <c r="B350" s="232"/>
      <c r="C350" s="233"/>
      <c r="D350" s="234" t="s">
        <v>145</v>
      </c>
      <c r="E350" s="235" t="s">
        <v>1</v>
      </c>
      <c r="F350" s="236" t="s">
        <v>459</v>
      </c>
      <c r="G350" s="233"/>
      <c r="H350" s="237">
        <v>1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145</v>
      </c>
      <c r="AU350" s="243" t="s">
        <v>86</v>
      </c>
      <c r="AV350" s="13" t="s">
        <v>86</v>
      </c>
      <c r="AW350" s="13" t="s">
        <v>32</v>
      </c>
      <c r="AX350" s="13" t="s">
        <v>84</v>
      </c>
      <c r="AY350" s="243" t="s">
        <v>136</v>
      </c>
    </row>
    <row r="351" s="2" customFormat="1" ht="16.5" customHeight="1">
      <c r="A351" s="39"/>
      <c r="B351" s="40"/>
      <c r="C351" s="219" t="s">
        <v>460</v>
      </c>
      <c r="D351" s="219" t="s">
        <v>138</v>
      </c>
      <c r="E351" s="220" t="s">
        <v>461</v>
      </c>
      <c r="F351" s="221" t="s">
        <v>462</v>
      </c>
      <c r="G351" s="222" t="s">
        <v>141</v>
      </c>
      <c r="H351" s="223">
        <v>152</v>
      </c>
      <c r="I351" s="224"/>
      <c r="J351" s="225">
        <f>ROUND(I351*H351,2)</f>
        <v>0</v>
      </c>
      <c r="K351" s="221" t="s">
        <v>1</v>
      </c>
      <c r="L351" s="45"/>
      <c r="M351" s="226" t="s">
        <v>1</v>
      </c>
      <c r="N351" s="227" t="s">
        <v>41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143</v>
      </c>
      <c r="AT351" s="230" t="s">
        <v>138</v>
      </c>
      <c r="AU351" s="230" t="s">
        <v>86</v>
      </c>
      <c r="AY351" s="18" t="s">
        <v>136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84</v>
      </c>
      <c r="BK351" s="231">
        <f>ROUND(I351*H351,2)</f>
        <v>0</v>
      </c>
      <c r="BL351" s="18" t="s">
        <v>143</v>
      </c>
      <c r="BM351" s="230" t="s">
        <v>463</v>
      </c>
    </row>
    <row r="352" s="2" customFormat="1">
      <c r="A352" s="39"/>
      <c r="B352" s="40"/>
      <c r="C352" s="41"/>
      <c r="D352" s="234" t="s">
        <v>354</v>
      </c>
      <c r="E352" s="41"/>
      <c r="F352" s="286" t="s">
        <v>464</v>
      </c>
      <c r="G352" s="41"/>
      <c r="H352" s="41"/>
      <c r="I352" s="287"/>
      <c r="J352" s="41"/>
      <c r="K352" s="41"/>
      <c r="L352" s="45"/>
      <c r="M352" s="288"/>
      <c r="N352" s="289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354</v>
      </c>
      <c r="AU352" s="18" t="s">
        <v>86</v>
      </c>
    </row>
    <row r="353" s="13" customFormat="1">
      <c r="A353" s="13"/>
      <c r="B353" s="232"/>
      <c r="C353" s="233"/>
      <c r="D353" s="234" t="s">
        <v>145</v>
      </c>
      <c r="E353" s="235" t="s">
        <v>1</v>
      </c>
      <c r="F353" s="236" t="s">
        <v>465</v>
      </c>
      <c r="G353" s="233"/>
      <c r="H353" s="237">
        <v>152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145</v>
      </c>
      <c r="AU353" s="243" t="s">
        <v>86</v>
      </c>
      <c r="AV353" s="13" t="s">
        <v>86</v>
      </c>
      <c r="AW353" s="13" t="s">
        <v>32</v>
      </c>
      <c r="AX353" s="13" t="s">
        <v>84</v>
      </c>
      <c r="AY353" s="243" t="s">
        <v>136</v>
      </c>
    </row>
    <row r="354" s="12" customFormat="1" ht="22.8" customHeight="1">
      <c r="A354" s="12"/>
      <c r="B354" s="203"/>
      <c r="C354" s="204"/>
      <c r="D354" s="205" t="s">
        <v>75</v>
      </c>
      <c r="E354" s="217" t="s">
        <v>466</v>
      </c>
      <c r="F354" s="217" t="s">
        <v>467</v>
      </c>
      <c r="G354" s="204"/>
      <c r="H354" s="204"/>
      <c r="I354" s="207"/>
      <c r="J354" s="218">
        <f>BK354</f>
        <v>0</v>
      </c>
      <c r="K354" s="204"/>
      <c r="L354" s="209"/>
      <c r="M354" s="210"/>
      <c r="N354" s="211"/>
      <c r="O354" s="211"/>
      <c r="P354" s="212">
        <f>SUM(P355:P363)</f>
        <v>0</v>
      </c>
      <c r="Q354" s="211"/>
      <c r="R354" s="212">
        <f>SUM(R355:R363)</f>
        <v>0</v>
      </c>
      <c r="S354" s="211"/>
      <c r="T354" s="213">
        <f>SUM(T355:T363)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4" t="s">
        <v>84</v>
      </c>
      <c r="AT354" s="215" t="s">
        <v>75</v>
      </c>
      <c r="AU354" s="215" t="s">
        <v>84</v>
      </c>
      <c r="AY354" s="214" t="s">
        <v>136</v>
      </c>
      <c r="BK354" s="216">
        <f>SUM(BK355:BK363)</f>
        <v>0</v>
      </c>
    </row>
    <row r="355" s="2" customFormat="1" ht="24.15" customHeight="1">
      <c r="A355" s="39"/>
      <c r="B355" s="40"/>
      <c r="C355" s="219" t="s">
        <v>468</v>
      </c>
      <c r="D355" s="219" t="s">
        <v>138</v>
      </c>
      <c r="E355" s="220" t="s">
        <v>469</v>
      </c>
      <c r="F355" s="221" t="s">
        <v>470</v>
      </c>
      <c r="G355" s="222" t="s">
        <v>182</v>
      </c>
      <c r="H355" s="223">
        <v>77.619</v>
      </c>
      <c r="I355" s="224"/>
      <c r="J355" s="225">
        <f>ROUND(I355*H355,2)</f>
        <v>0</v>
      </c>
      <c r="K355" s="221" t="s">
        <v>142</v>
      </c>
      <c r="L355" s="45"/>
      <c r="M355" s="226" t="s">
        <v>1</v>
      </c>
      <c r="N355" s="227" t="s">
        <v>41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143</v>
      </c>
      <c r="AT355" s="230" t="s">
        <v>138</v>
      </c>
      <c r="AU355" s="230" t="s">
        <v>86</v>
      </c>
      <c r="AY355" s="18" t="s">
        <v>136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84</v>
      </c>
      <c r="BK355" s="231">
        <f>ROUND(I355*H355,2)</f>
        <v>0</v>
      </c>
      <c r="BL355" s="18" t="s">
        <v>143</v>
      </c>
      <c r="BM355" s="230" t="s">
        <v>471</v>
      </c>
    </row>
    <row r="356" s="2" customFormat="1" ht="24.15" customHeight="1">
      <c r="A356" s="39"/>
      <c r="B356" s="40"/>
      <c r="C356" s="219" t="s">
        <v>472</v>
      </c>
      <c r="D356" s="219" t="s">
        <v>138</v>
      </c>
      <c r="E356" s="220" t="s">
        <v>473</v>
      </c>
      <c r="F356" s="221" t="s">
        <v>474</v>
      </c>
      <c r="G356" s="222" t="s">
        <v>182</v>
      </c>
      <c r="H356" s="223">
        <v>77.619</v>
      </c>
      <c r="I356" s="224"/>
      <c r="J356" s="225">
        <f>ROUND(I356*H356,2)</f>
        <v>0</v>
      </c>
      <c r="K356" s="221" t="s">
        <v>142</v>
      </c>
      <c r="L356" s="45"/>
      <c r="M356" s="226" t="s">
        <v>1</v>
      </c>
      <c r="N356" s="227" t="s">
        <v>41</v>
      </c>
      <c r="O356" s="92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143</v>
      </c>
      <c r="AT356" s="230" t="s">
        <v>138</v>
      </c>
      <c r="AU356" s="230" t="s">
        <v>86</v>
      </c>
      <c r="AY356" s="18" t="s">
        <v>136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84</v>
      </c>
      <c r="BK356" s="231">
        <f>ROUND(I356*H356,2)</f>
        <v>0</v>
      </c>
      <c r="BL356" s="18" t="s">
        <v>143</v>
      </c>
      <c r="BM356" s="230" t="s">
        <v>475</v>
      </c>
    </row>
    <row r="357" s="2" customFormat="1" ht="24.15" customHeight="1">
      <c r="A357" s="39"/>
      <c r="B357" s="40"/>
      <c r="C357" s="219" t="s">
        <v>476</v>
      </c>
      <c r="D357" s="219" t="s">
        <v>138</v>
      </c>
      <c r="E357" s="220" t="s">
        <v>477</v>
      </c>
      <c r="F357" s="221" t="s">
        <v>478</v>
      </c>
      <c r="G357" s="222" t="s">
        <v>182</v>
      </c>
      <c r="H357" s="223">
        <v>1474.761</v>
      </c>
      <c r="I357" s="224"/>
      <c r="J357" s="225">
        <f>ROUND(I357*H357,2)</f>
        <v>0</v>
      </c>
      <c r="K357" s="221" t="s">
        <v>142</v>
      </c>
      <c r="L357" s="45"/>
      <c r="M357" s="226" t="s">
        <v>1</v>
      </c>
      <c r="N357" s="227" t="s">
        <v>41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143</v>
      </c>
      <c r="AT357" s="230" t="s">
        <v>138</v>
      </c>
      <c r="AU357" s="230" t="s">
        <v>86</v>
      </c>
      <c r="AY357" s="18" t="s">
        <v>136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84</v>
      </c>
      <c r="BK357" s="231">
        <f>ROUND(I357*H357,2)</f>
        <v>0</v>
      </c>
      <c r="BL357" s="18" t="s">
        <v>143</v>
      </c>
      <c r="BM357" s="230" t="s">
        <v>479</v>
      </c>
    </row>
    <row r="358" s="13" customFormat="1">
      <c r="A358" s="13"/>
      <c r="B358" s="232"/>
      <c r="C358" s="233"/>
      <c r="D358" s="234" t="s">
        <v>145</v>
      </c>
      <c r="E358" s="233"/>
      <c r="F358" s="236" t="s">
        <v>480</v>
      </c>
      <c r="G358" s="233"/>
      <c r="H358" s="237">
        <v>1474.761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145</v>
      </c>
      <c r="AU358" s="243" t="s">
        <v>86</v>
      </c>
      <c r="AV358" s="13" t="s">
        <v>86</v>
      </c>
      <c r="AW358" s="13" t="s">
        <v>4</v>
      </c>
      <c r="AX358" s="13" t="s">
        <v>84</v>
      </c>
      <c r="AY358" s="243" t="s">
        <v>136</v>
      </c>
    </row>
    <row r="359" s="2" customFormat="1" ht="33" customHeight="1">
      <c r="A359" s="39"/>
      <c r="B359" s="40"/>
      <c r="C359" s="219" t="s">
        <v>481</v>
      </c>
      <c r="D359" s="219" t="s">
        <v>138</v>
      </c>
      <c r="E359" s="220" t="s">
        <v>482</v>
      </c>
      <c r="F359" s="221" t="s">
        <v>483</v>
      </c>
      <c r="G359" s="222" t="s">
        <v>182</v>
      </c>
      <c r="H359" s="223">
        <v>4.255</v>
      </c>
      <c r="I359" s="224"/>
      <c r="J359" s="225">
        <f>ROUND(I359*H359,2)</f>
        <v>0</v>
      </c>
      <c r="K359" s="221" t="s">
        <v>142</v>
      </c>
      <c r="L359" s="45"/>
      <c r="M359" s="226" t="s">
        <v>1</v>
      </c>
      <c r="N359" s="227" t="s">
        <v>41</v>
      </c>
      <c r="O359" s="92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143</v>
      </c>
      <c r="AT359" s="230" t="s">
        <v>138</v>
      </c>
      <c r="AU359" s="230" t="s">
        <v>86</v>
      </c>
      <c r="AY359" s="18" t="s">
        <v>136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84</v>
      </c>
      <c r="BK359" s="231">
        <f>ROUND(I359*H359,2)</f>
        <v>0</v>
      </c>
      <c r="BL359" s="18" t="s">
        <v>143</v>
      </c>
      <c r="BM359" s="230" t="s">
        <v>484</v>
      </c>
    </row>
    <row r="360" s="2" customFormat="1" ht="33" customHeight="1">
      <c r="A360" s="39"/>
      <c r="B360" s="40"/>
      <c r="C360" s="219" t="s">
        <v>485</v>
      </c>
      <c r="D360" s="219" t="s">
        <v>138</v>
      </c>
      <c r="E360" s="220" t="s">
        <v>486</v>
      </c>
      <c r="F360" s="221" t="s">
        <v>487</v>
      </c>
      <c r="G360" s="222" t="s">
        <v>182</v>
      </c>
      <c r="H360" s="223">
        <v>29.03</v>
      </c>
      <c r="I360" s="224"/>
      <c r="J360" s="225">
        <f>ROUND(I360*H360,2)</f>
        <v>0</v>
      </c>
      <c r="K360" s="221" t="s">
        <v>142</v>
      </c>
      <c r="L360" s="45"/>
      <c r="M360" s="226" t="s">
        <v>1</v>
      </c>
      <c r="N360" s="227" t="s">
        <v>41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143</v>
      </c>
      <c r="AT360" s="230" t="s">
        <v>138</v>
      </c>
      <c r="AU360" s="230" t="s">
        <v>86</v>
      </c>
      <c r="AY360" s="18" t="s">
        <v>136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84</v>
      </c>
      <c r="BK360" s="231">
        <f>ROUND(I360*H360,2)</f>
        <v>0</v>
      </c>
      <c r="BL360" s="18" t="s">
        <v>143</v>
      </c>
      <c r="BM360" s="230" t="s">
        <v>488</v>
      </c>
    </row>
    <row r="361" s="2" customFormat="1" ht="24.15" customHeight="1">
      <c r="A361" s="39"/>
      <c r="B361" s="40"/>
      <c r="C361" s="219" t="s">
        <v>489</v>
      </c>
      <c r="D361" s="219" t="s">
        <v>138</v>
      </c>
      <c r="E361" s="220" t="s">
        <v>490</v>
      </c>
      <c r="F361" s="221" t="s">
        <v>181</v>
      </c>
      <c r="G361" s="222" t="s">
        <v>182</v>
      </c>
      <c r="H361" s="223">
        <v>39.829</v>
      </c>
      <c r="I361" s="224"/>
      <c r="J361" s="225">
        <f>ROUND(I361*H361,2)</f>
        <v>0</v>
      </c>
      <c r="K361" s="221" t="s">
        <v>142</v>
      </c>
      <c r="L361" s="45"/>
      <c r="M361" s="226" t="s">
        <v>1</v>
      </c>
      <c r="N361" s="227" t="s">
        <v>41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143</v>
      </c>
      <c r="AT361" s="230" t="s">
        <v>138</v>
      </c>
      <c r="AU361" s="230" t="s">
        <v>86</v>
      </c>
      <c r="AY361" s="18" t="s">
        <v>136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84</v>
      </c>
      <c r="BK361" s="231">
        <f>ROUND(I361*H361,2)</f>
        <v>0</v>
      </c>
      <c r="BL361" s="18" t="s">
        <v>143</v>
      </c>
      <c r="BM361" s="230" t="s">
        <v>491</v>
      </c>
    </row>
    <row r="362" s="2" customFormat="1" ht="33" customHeight="1">
      <c r="A362" s="39"/>
      <c r="B362" s="40"/>
      <c r="C362" s="219" t="s">
        <v>492</v>
      </c>
      <c r="D362" s="219" t="s">
        <v>138</v>
      </c>
      <c r="E362" s="220" t="s">
        <v>493</v>
      </c>
      <c r="F362" s="221" t="s">
        <v>494</v>
      </c>
      <c r="G362" s="222" t="s">
        <v>182</v>
      </c>
      <c r="H362" s="223">
        <v>3.101</v>
      </c>
      <c r="I362" s="224"/>
      <c r="J362" s="225">
        <f>ROUND(I362*H362,2)</f>
        <v>0</v>
      </c>
      <c r="K362" s="221" t="s">
        <v>142</v>
      </c>
      <c r="L362" s="45"/>
      <c r="M362" s="226" t="s">
        <v>1</v>
      </c>
      <c r="N362" s="227" t="s">
        <v>41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143</v>
      </c>
      <c r="AT362" s="230" t="s">
        <v>138</v>
      </c>
      <c r="AU362" s="230" t="s">
        <v>86</v>
      </c>
      <c r="AY362" s="18" t="s">
        <v>136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84</v>
      </c>
      <c r="BK362" s="231">
        <f>ROUND(I362*H362,2)</f>
        <v>0</v>
      </c>
      <c r="BL362" s="18" t="s">
        <v>143</v>
      </c>
      <c r="BM362" s="230" t="s">
        <v>495</v>
      </c>
    </row>
    <row r="363" s="2" customFormat="1" ht="33" customHeight="1">
      <c r="A363" s="39"/>
      <c r="B363" s="40"/>
      <c r="C363" s="219" t="s">
        <v>496</v>
      </c>
      <c r="D363" s="219" t="s">
        <v>138</v>
      </c>
      <c r="E363" s="220" t="s">
        <v>497</v>
      </c>
      <c r="F363" s="221" t="s">
        <v>498</v>
      </c>
      <c r="G363" s="222" t="s">
        <v>182</v>
      </c>
      <c r="H363" s="223">
        <v>1.2030000000000002</v>
      </c>
      <c r="I363" s="224"/>
      <c r="J363" s="225">
        <f>ROUND(I363*H363,2)</f>
        <v>0</v>
      </c>
      <c r="K363" s="221" t="s">
        <v>142</v>
      </c>
      <c r="L363" s="45"/>
      <c r="M363" s="226" t="s">
        <v>1</v>
      </c>
      <c r="N363" s="227" t="s">
        <v>41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143</v>
      </c>
      <c r="AT363" s="230" t="s">
        <v>138</v>
      </c>
      <c r="AU363" s="230" t="s">
        <v>86</v>
      </c>
      <c r="AY363" s="18" t="s">
        <v>136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84</v>
      </c>
      <c r="BK363" s="231">
        <f>ROUND(I363*H363,2)</f>
        <v>0</v>
      </c>
      <c r="BL363" s="18" t="s">
        <v>143</v>
      </c>
      <c r="BM363" s="230" t="s">
        <v>499</v>
      </c>
    </row>
    <row r="364" s="12" customFormat="1" ht="22.8" customHeight="1">
      <c r="A364" s="12"/>
      <c r="B364" s="203"/>
      <c r="C364" s="204"/>
      <c r="D364" s="205" t="s">
        <v>75</v>
      </c>
      <c r="E364" s="217" t="s">
        <v>500</v>
      </c>
      <c r="F364" s="217" t="s">
        <v>501</v>
      </c>
      <c r="G364" s="204"/>
      <c r="H364" s="204"/>
      <c r="I364" s="207"/>
      <c r="J364" s="218">
        <f>BK364</f>
        <v>0</v>
      </c>
      <c r="K364" s="204"/>
      <c r="L364" s="209"/>
      <c r="M364" s="210"/>
      <c r="N364" s="211"/>
      <c r="O364" s="211"/>
      <c r="P364" s="212">
        <f>SUM(P365:P367)</f>
        <v>0</v>
      </c>
      <c r="Q364" s="211"/>
      <c r="R364" s="212">
        <f>SUM(R365:R367)</f>
        <v>0</v>
      </c>
      <c r="S364" s="211"/>
      <c r="T364" s="213">
        <f>SUM(T365:T367)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4" t="s">
        <v>84</v>
      </c>
      <c r="AT364" s="215" t="s">
        <v>75</v>
      </c>
      <c r="AU364" s="215" t="s">
        <v>84</v>
      </c>
      <c r="AY364" s="214" t="s">
        <v>136</v>
      </c>
      <c r="BK364" s="216">
        <f>SUM(BK365:BK367)</f>
        <v>0</v>
      </c>
    </row>
    <row r="365" s="2" customFormat="1" ht="21.75" customHeight="1">
      <c r="A365" s="39"/>
      <c r="B365" s="40"/>
      <c r="C365" s="219" t="s">
        <v>502</v>
      </c>
      <c r="D365" s="219" t="s">
        <v>138</v>
      </c>
      <c r="E365" s="220" t="s">
        <v>503</v>
      </c>
      <c r="F365" s="221" t="s">
        <v>504</v>
      </c>
      <c r="G365" s="222" t="s">
        <v>182</v>
      </c>
      <c r="H365" s="223">
        <v>39.968</v>
      </c>
      <c r="I365" s="224"/>
      <c r="J365" s="225">
        <f>ROUND(I365*H365,2)</f>
        <v>0</v>
      </c>
      <c r="K365" s="221" t="s">
        <v>142</v>
      </c>
      <c r="L365" s="45"/>
      <c r="M365" s="226" t="s">
        <v>1</v>
      </c>
      <c r="N365" s="227" t="s">
        <v>41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143</v>
      </c>
      <c r="AT365" s="230" t="s">
        <v>138</v>
      </c>
      <c r="AU365" s="230" t="s">
        <v>86</v>
      </c>
      <c r="AY365" s="18" t="s">
        <v>136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84</v>
      </c>
      <c r="BK365" s="231">
        <f>ROUND(I365*H365,2)</f>
        <v>0</v>
      </c>
      <c r="BL365" s="18" t="s">
        <v>143</v>
      </c>
      <c r="BM365" s="230" t="s">
        <v>505</v>
      </c>
    </row>
    <row r="366" s="2" customFormat="1" ht="24.15" customHeight="1">
      <c r="A366" s="39"/>
      <c r="B366" s="40"/>
      <c r="C366" s="219" t="s">
        <v>506</v>
      </c>
      <c r="D366" s="219" t="s">
        <v>138</v>
      </c>
      <c r="E366" s="220" t="s">
        <v>507</v>
      </c>
      <c r="F366" s="221" t="s">
        <v>508</v>
      </c>
      <c r="G366" s="222" t="s">
        <v>182</v>
      </c>
      <c r="H366" s="223">
        <v>39.968</v>
      </c>
      <c r="I366" s="224"/>
      <c r="J366" s="225">
        <f>ROUND(I366*H366,2)</f>
        <v>0</v>
      </c>
      <c r="K366" s="221" t="s">
        <v>142</v>
      </c>
      <c r="L366" s="45"/>
      <c r="M366" s="226" t="s">
        <v>1</v>
      </c>
      <c r="N366" s="227" t="s">
        <v>41</v>
      </c>
      <c r="O366" s="92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143</v>
      </c>
      <c r="AT366" s="230" t="s">
        <v>138</v>
      </c>
      <c r="AU366" s="230" t="s">
        <v>86</v>
      </c>
      <c r="AY366" s="18" t="s">
        <v>136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84</v>
      </c>
      <c r="BK366" s="231">
        <f>ROUND(I366*H366,2)</f>
        <v>0</v>
      </c>
      <c r="BL366" s="18" t="s">
        <v>143</v>
      </c>
      <c r="BM366" s="230" t="s">
        <v>509</v>
      </c>
    </row>
    <row r="367" s="2" customFormat="1" ht="33" customHeight="1">
      <c r="A367" s="39"/>
      <c r="B367" s="40"/>
      <c r="C367" s="219" t="s">
        <v>510</v>
      </c>
      <c r="D367" s="219" t="s">
        <v>138</v>
      </c>
      <c r="E367" s="220" t="s">
        <v>511</v>
      </c>
      <c r="F367" s="221" t="s">
        <v>512</v>
      </c>
      <c r="G367" s="222" t="s">
        <v>513</v>
      </c>
      <c r="H367" s="223">
        <v>1</v>
      </c>
      <c r="I367" s="224"/>
      <c r="J367" s="225">
        <f>ROUND(I367*H367,2)</f>
        <v>0</v>
      </c>
      <c r="K367" s="221" t="s">
        <v>1</v>
      </c>
      <c r="L367" s="45"/>
      <c r="M367" s="226" t="s">
        <v>1</v>
      </c>
      <c r="N367" s="227" t="s">
        <v>41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143</v>
      </c>
      <c r="AT367" s="230" t="s">
        <v>138</v>
      </c>
      <c r="AU367" s="230" t="s">
        <v>86</v>
      </c>
      <c r="AY367" s="18" t="s">
        <v>136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84</v>
      </c>
      <c r="BK367" s="231">
        <f>ROUND(I367*H367,2)</f>
        <v>0</v>
      </c>
      <c r="BL367" s="18" t="s">
        <v>143</v>
      </c>
      <c r="BM367" s="230" t="s">
        <v>514</v>
      </c>
    </row>
    <row r="368" s="12" customFormat="1" ht="25.92" customHeight="1">
      <c r="A368" s="12"/>
      <c r="B368" s="203"/>
      <c r="C368" s="204"/>
      <c r="D368" s="205" t="s">
        <v>75</v>
      </c>
      <c r="E368" s="206" t="s">
        <v>515</v>
      </c>
      <c r="F368" s="206" t="s">
        <v>516</v>
      </c>
      <c r="G368" s="204"/>
      <c r="H368" s="204"/>
      <c r="I368" s="207"/>
      <c r="J368" s="208">
        <f>BK368</f>
        <v>0</v>
      </c>
      <c r="K368" s="204"/>
      <c r="L368" s="209"/>
      <c r="M368" s="210"/>
      <c r="N368" s="211"/>
      <c r="O368" s="211"/>
      <c r="P368" s="212">
        <f>P369+P385+P392+P411+P463+P487+P494</f>
        <v>0</v>
      </c>
      <c r="Q368" s="211"/>
      <c r="R368" s="212">
        <f>R369+R385+R392+R411+R463+R487+R494</f>
        <v>2.6063009000000004</v>
      </c>
      <c r="S368" s="211"/>
      <c r="T368" s="213">
        <f>T369+T385+T392+T411+T463+T487+T494</f>
        <v>6.577698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4" t="s">
        <v>86</v>
      </c>
      <c r="AT368" s="215" t="s">
        <v>75</v>
      </c>
      <c r="AU368" s="215" t="s">
        <v>76</v>
      </c>
      <c r="AY368" s="214" t="s">
        <v>136</v>
      </c>
      <c r="BK368" s="216">
        <f>BK369+BK385+BK392+BK411+BK463+BK487+BK494</f>
        <v>0</v>
      </c>
    </row>
    <row r="369" s="12" customFormat="1" ht="22.8" customHeight="1">
      <c r="A369" s="12"/>
      <c r="B369" s="203"/>
      <c r="C369" s="204"/>
      <c r="D369" s="205" t="s">
        <v>75</v>
      </c>
      <c r="E369" s="217" t="s">
        <v>517</v>
      </c>
      <c r="F369" s="217" t="s">
        <v>518</v>
      </c>
      <c r="G369" s="204"/>
      <c r="H369" s="204"/>
      <c r="I369" s="207"/>
      <c r="J369" s="218">
        <f>BK369</f>
        <v>0</v>
      </c>
      <c r="K369" s="204"/>
      <c r="L369" s="209"/>
      <c r="M369" s="210"/>
      <c r="N369" s="211"/>
      <c r="O369" s="211"/>
      <c r="P369" s="212">
        <f>SUM(P370:P384)</f>
        <v>0</v>
      </c>
      <c r="Q369" s="211"/>
      <c r="R369" s="212">
        <f>SUM(R370:R384)</f>
        <v>0.47707250000000008</v>
      </c>
      <c r="S369" s="211"/>
      <c r="T369" s="213">
        <f>SUM(T370:T384)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4" t="s">
        <v>86</v>
      </c>
      <c r="AT369" s="215" t="s">
        <v>75</v>
      </c>
      <c r="AU369" s="215" t="s">
        <v>84</v>
      </c>
      <c r="AY369" s="214" t="s">
        <v>136</v>
      </c>
      <c r="BK369" s="216">
        <f>SUM(BK370:BK384)</f>
        <v>0</v>
      </c>
    </row>
    <row r="370" s="2" customFormat="1" ht="24.15" customHeight="1">
      <c r="A370" s="39"/>
      <c r="B370" s="40"/>
      <c r="C370" s="219" t="s">
        <v>519</v>
      </c>
      <c r="D370" s="219" t="s">
        <v>138</v>
      </c>
      <c r="E370" s="220" t="s">
        <v>520</v>
      </c>
      <c r="F370" s="221" t="s">
        <v>521</v>
      </c>
      <c r="G370" s="222" t="s">
        <v>141</v>
      </c>
      <c r="H370" s="223">
        <v>38.88</v>
      </c>
      <c r="I370" s="224"/>
      <c r="J370" s="225">
        <f>ROUND(I370*H370,2)</f>
        <v>0</v>
      </c>
      <c r="K370" s="221" t="s">
        <v>142</v>
      </c>
      <c r="L370" s="45"/>
      <c r="M370" s="226" t="s">
        <v>1</v>
      </c>
      <c r="N370" s="227" t="s">
        <v>41</v>
      </c>
      <c r="O370" s="92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229</v>
      </c>
      <c r="AT370" s="230" t="s">
        <v>138</v>
      </c>
      <c r="AU370" s="230" t="s">
        <v>86</v>
      </c>
      <c r="AY370" s="18" t="s">
        <v>136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84</v>
      </c>
      <c r="BK370" s="231">
        <f>ROUND(I370*H370,2)</f>
        <v>0</v>
      </c>
      <c r="BL370" s="18" t="s">
        <v>229</v>
      </c>
      <c r="BM370" s="230" t="s">
        <v>522</v>
      </c>
    </row>
    <row r="371" s="2" customFormat="1" ht="16.5" customHeight="1">
      <c r="A371" s="39"/>
      <c r="B371" s="40"/>
      <c r="C371" s="255" t="s">
        <v>523</v>
      </c>
      <c r="D371" s="255" t="s">
        <v>201</v>
      </c>
      <c r="E371" s="256" t="s">
        <v>524</v>
      </c>
      <c r="F371" s="257" t="s">
        <v>525</v>
      </c>
      <c r="G371" s="258" t="s">
        <v>182</v>
      </c>
      <c r="H371" s="259">
        <v>0.13200000000000002</v>
      </c>
      <c r="I371" s="260"/>
      <c r="J371" s="261">
        <f>ROUND(I371*H371,2)</f>
        <v>0</v>
      </c>
      <c r="K371" s="257" t="s">
        <v>142</v>
      </c>
      <c r="L371" s="262"/>
      <c r="M371" s="263" t="s">
        <v>1</v>
      </c>
      <c r="N371" s="264" t="s">
        <v>41</v>
      </c>
      <c r="O371" s="92"/>
      <c r="P371" s="228">
        <f>O371*H371</f>
        <v>0</v>
      </c>
      <c r="Q371" s="228">
        <v>1</v>
      </c>
      <c r="R371" s="228">
        <f>Q371*H371</f>
        <v>0.13200000000000002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369</v>
      </c>
      <c r="AT371" s="230" t="s">
        <v>201</v>
      </c>
      <c r="AU371" s="230" t="s">
        <v>86</v>
      </c>
      <c r="AY371" s="18" t="s">
        <v>136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84</v>
      </c>
      <c r="BK371" s="231">
        <f>ROUND(I371*H371,2)</f>
        <v>0</v>
      </c>
      <c r="BL371" s="18" t="s">
        <v>229</v>
      </c>
      <c r="BM371" s="230" t="s">
        <v>526</v>
      </c>
    </row>
    <row r="372" s="13" customFormat="1">
      <c r="A372" s="13"/>
      <c r="B372" s="232"/>
      <c r="C372" s="233"/>
      <c r="D372" s="234" t="s">
        <v>145</v>
      </c>
      <c r="E372" s="233"/>
      <c r="F372" s="236" t="s">
        <v>527</v>
      </c>
      <c r="G372" s="233"/>
      <c r="H372" s="237">
        <v>0.13200000000000002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145</v>
      </c>
      <c r="AU372" s="243" t="s">
        <v>86</v>
      </c>
      <c r="AV372" s="13" t="s">
        <v>86</v>
      </c>
      <c r="AW372" s="13" t="s">
        <v>4</v>
      </c>
      <c r="AX372" s="13" t="s">
        <v>84</v>
      </c>
      <c r="AY372" s="243" t="s">
        <v>136</v>
      </c>
    </row>
    <row r="373" s="2" customFormat="1" ht="24.15" customHeight="1">
      <c r="A373" s="39"/>
      <c r="B373" s="40"/>
      <c r="C373" s="219" t="s">
        <v>528</v>
      </c>
      <c r="D373" s="219" t="s">
        <v>138</v>
      </c>
      <c r="E373" s="220" t="s">
        <v>529</v>
      </c>
      <c r="F373" s="221" t="s">
        <v>530</v>
      </c>
      <c r="G373" s="222" t="s">
        <v>141</v>
      </c>
      <c r="H373" s="223">
        <v>38.88</v>
      </c>
      <c r="I373" s="224"/>
      <c r="J373" s="225">
        <f>ROUND(I373*H373,2)</f>
        <v>0</v>
      </c>
      <c r="K373" s="221" t="s">
        <v>142</v>
      </c>
      <c r="L373" s="45"/>
      <c r="M373" s="226" t="s">
        <v>1</v>
      </c>
      <c r="N373" s="227" t="s">
        <v>41</v>
      </c>
      <c r="O373" s="92"/>
      <c r="P373" s="228">
        <f>O373*H373</f>
        <v>0</v>
      </c>
      <c r="Q373" s="228">
        <v>0.0004</v>
      </c>
      <c r="R373" s="228">
        <f>Q373*H373</f>
        <v>0.015552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229</v>
      </c>
      <c r="AT373" s="230" t="s">
        <v>138</v>
      </c>
      <c r="AU373" s="230" t="s">
        <v>86</v>
      </c>
      <c r="AY373" s="18" t="s">
        <v>136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84</v>
      </c>
      <c r="BK373" s="231">
        <f>ROUND(I373*H373,2)</f>
        <v>0</v>
      </c>
      <c r="BL373" s="18" t="s">
        <v>229</v>
      </c>
      <c r="BM373" s="230" t="s">
        <v>531</v>
      </c>
    </row>
    <row r="374" s="13" customFormat="1">
      <c r="A374" s="13"/>
      <c r="B374" s="232"/>
      <c r="C374" s="233"/>
      <c r="D374" s="234" t="s">
        <v>145</v>
      </c>
      <c r="E374" s="235" t="s">
        <v>1</v>
      </c>
      <c r="F374" s="236" t="s">
        <v>532</v>
      </c>
      <c r="G374" s="233"/>
      <c r="H374" s="237">
        <v>38.88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145</v>
      </c>
      <c r="AU374" s="243" t="s">
        <v>86</v>
      </c>
      <c r="AV374" s="13" t="s">
        <v>86</v>
      </c>
      <c r="AW374" s="13" t="s">
        <v>32</v>
      </c>
      <c r="AX374" s="13" t="s">
        <v>84</v>
      </c>
      <c r="AY374" s="243" t="s">
        <v>136</v>
      </c>
    </row>
    <row r="375" s="2" customFormat="1" ht="37.8" customHeight="1">
      <c r="A375" s="39"/>
      <c r="B375" s="40"/>
      <c r="C375" s="255" t="s">
        <v>533</v>
      </c>
      <c r="D375" s="255" t="s">
        <v>201</v>
      </c>
      <c r="E375" s="256" t="s">
        <v>534</v>
      </c>
      <c r="F375" s="257" t="s">
        <v>535</v>
      </c>
      <c r="G375" s="258" t="s">
        <v>141</v>
      </c>
      <c r="H375" s="259">
        <v>47.472</v>
      </c>
      <c r="I375" s="260"/>
      <c r="J375" s="261">
        <f>ROUND(I375*H375,2)</f>
        <v>0</v>
      </c>
      <c r="K375" s="257" t="s">
        <v>142</v>
      </c>
      <c r="L375" s="262"/>
      <c r="M375" s="263" t="s">
        <v>1</v>
      </c>
      <c r="N375" s="264" t="s">
        <v>41</v>
      </c>
      <c r="O375" s="92"/>
      <c r="P375" s="228">
        <f>O375*H375</f>
        <v>0</v>
      </c>
      <c r="Q375" s="228">
        <v>0.0054</v>
      </c>
      <c r="R375" s="228">
        <f>Q375*H375</f>
        <v>0.25634880000000004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369</v>
      </c>
      <c r="AT375" s="230" t="s">
        <v>201</v>
      </c>
      <c r="AU375" s="230" t="s">
        <v>86</v>
      </c>
      <c r="AY375" s="18" t="s">
        <v>136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84</v>
      </c>
      <c r="BK375" s="231">
        <f>ROUND(I375*H375,2)</f>
        <v>0</v>
      </c>
      <c r="BL375" s="18" t="s">
        <v>229</v>
      </c>
      <c r="BM375" s="230" t="s">
        <v>536</v>
      </c>
    </row>
    <row r="376" s="13" customFormat="1">
      <c r="A376" s="13"/>
      <c r="B376" s="232"/>
      <c r="C376" s="233"/>
      <c r="D376" s="234" t="s">
        <v>145</v>
      </c>
      <c r="E376" s="233"/>
      <c r="F376" s="236" t="s">
        <v>537</v>
      </c>
      <c r="G376" s="233"/>
      <c r="H376" s="237">
        <v>47.472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145</v>
      </c>
      <c r="AU376" s="243" t="s">
        <v>86</v>
      </c>
      <c r="AV376" s="13" t="s">
        <v>86</v>
      </c>
      <c r="AW376" s="13" t="s">
        <v>4</v>
      </c>
      <c r="AX376" s="13" t="s">
        <v>84</v>
      </c>
      <c r="AY376" s="243" t="s">
        <v>136</v>
      </c>
    </row>
    <row r="377" s="2" customFormat="1" ht="24.15" customHeight="1">
      <c r="A377" s="39"/>
      <c r="B377" s="40"/>
      <c r="C377" s="219" t="s">
        <v>538</v>
      </c>
      <c r="D377" s="219" t="s">
        <v>138</v>
      </c>
      <c r="E377" s="220" t="s">
        <v>539</v>
      </c>
      <c r="F377" s="221" t="s">
        <v>540</v>
      </c>
      <c r="G377" s="222" t="s">
        <v>141</v>
      </c>
      <c r="H377" s="223">
        <v>52.5</v>
      </c>
      <c r="I377" s="224"/>
      <c r="J377" s="225">
        <f>ROUND(I377*H377,2)</f>
        <v>0</v>
      </c>
      <c r="K377" s="221" t="s">
        <v>142</v>
      </c>
      <c r="L377" s="45"/>
      <c r="M377" s="226" t="s">
        <v>1</v>
      </c>
      <c r="N377" s="227" t="s">
        <v>41</v>
      </c>
      <c r="O377" s="92"/>
      <c r="P377" s="228">
        <f>O377*H377</f>
        <v>0</v>
      </c>
      <c r="Q377" s="228">
        <v>0.0008</v>
      </c>
      <c r="R377" s="228">
        <f>Q377*H377</f>
        <v>0.042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229</v>
      </c>
      <c r="AT377" s="230" t="s">
        <v>138</v>
      </c>
      <c r="AU377" s="230" t="s">
        <v>86</v>
      </c>
      <c r="AY377" s="18" t="s">
        <v>136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84</v>
      </c>
      <c r="BK377" s="231">
        <f>ROUND(I377*H377,2)</f>
        <v>0</v>
      </c>
      <c r="BL377" s="18" t="s">
        <v>229</v>
      </c>
      <c r="BM377" s="230" t="s">
        <v>541</v>
      </c>
    </row>
    <row r="378" s="13" customFormat="1">
      <c r="A378" s="13"/>
      <c r="B378" s="232"/>
      <c r="C378" s="233"/>
      <c r="D378" s="234" t="s">
        <v>145</v>
      </c>
      <c r="E378" s="235" t="s">
        <v>1</v>
      </c>
      <c r="F378" s="236" t="s">
        <v>542</v>
      </c>
      <c r="G378" s="233"/>
      <c r="H378" s="237">
        <v>52.5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145</v>
      </c>
      <c r="AU378" s="243" t="s">
        <v>86</v>
      </c>
      <c r="AV378" s="13" t="s">
        <v>86</v>
      </c>
      <c r="AW378" s="13" t="s">
        <v>32</v>
      </c>
      <c r="AX378" s="13" t="s">
        <v>84</v>
      </c>
      <c r="AY378" s="243" t="s">
        <v>136</v>
      </c>
    </row>
    <row r="379" s="2" customFormat="1" ht="24.15" customHeight="1">
      <c r="A379" s="39"/>
      <c r="B379" s="40"/>
      <c r="C379" s="219" t="s">
        <v>543</v>
      </c>
      <c r="D379" s="219" t="s">
        <v>138</v>
      </c>
      <c r="E379" s="220" t="s">
        <v>544</v>
      </c>
      <c r="F379" s="221" t="s">
        <v>545</v>
      </c>
      <c r="G379" s="222" t="s">
        <v>197</v>
      </c>
      <c r="H379" s="223">
        <v>35</v>
      </c>
      <c r="I379" s="224"/>
      <c r="J379" s="225">
        <f>ROUND(I379*H379,2)</f>
        <v>0</v>
      </c>
      <c r="K379" s="221" t="s">
        <v>142</v>
      </c>
      <c r="L379" s="45"/>
      <c r="M379" s="226" t="s">
        <v>1</v>
      </c>
      <c r="N379" s="227" t="s">
        <v>41</v>
      </c>
      <c r="O379" s="92"/>
      <c r="P379" s="228">
        <f>O379*H379</f>
        <v>0</v>
      </c>
      <c r="Q379" s="228">
        <v>0.00016</v>
      </c>
      <c r="R379" s="228">
        <f>Q379*H379</f>
        <v>0.0056000000000000008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229</v>
      </c>
      <c r="AT379" s="230" t="s">
        <v>138</v>
      </c>
      <c r="AU379" s="230" t="s">
        <v>86</v>
      </c>
      <c r="AY379" s="18" t="s">
        <v>136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84</v>
      </c>
      <c r="BK379" s="231">
        <f>ROUND(I379*H379,2)</f>
        <v>0</v>
      </c>
      <c r="BL379" s="18" t="s">
        <v>229</v>
      </c>
      <c r="BM379" s="230" t="s">
        <v>546</v>
      </c>
    </row>
    <row r="380" s="13" customFormat="1">
      <c r="A380" s="13"/>
      <c r="B380" s="232"/>
      <c r="C380" s="233"/>
      <c r="D380" s="234" t="s">
        <v>145</v>
      </c>
      <c r="E380" s="235" t="s">
        <v>1</v>
      </c>
      <c r="F380" s="236" t="s">
        <v>547</v>
      </c>
      <c r="G380" s="233"/>
      <c r="H380" s="237">
        <v>35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145</v>
      </c>
      <c r="AU380" s="243" t="s">
        <v>86</v>
      </c>
      <c r="AV380" s="13" t="s">
        <v>86</v>
      </c>
      <c r="AW380" s="13" t="s">
        <v>32</v>
      </c>
      <c r="AX380" s="13" t="s">
        <v>84</v>
      </c>
      <c r="AY380" s="243" t="s">
        <v>136</v>
      </c>
    </row>
    <row r="381" s="2" customFormat="1" ht="33" customHeight="1">
      <c r="A381" s="39"/>
      <c r="B381" s="40"/>
      <c r="C381" s="219" t="s">
        <v>548</v>
      </c>
      <c r="D381" s="219" t="s">
        <v>138</v>
      </c>
      <c r="E381" s="220" t="s">
        <v>549</v>
      </c>
      <c r="F381" s="221" t="s">
        <v>550</v>
      </c>
      <c r="G381" s="222" t="s">
        <v>141</v>
      </c>
      <c r="H381" s="223">
        <v>5.67</v>
      </c>
      <c r="I381" s="224"/>
      <c r="J381" s="225">
        <f>ROUND(I381*H381,2)</f>
        <v>0</v>
      </c>
      <c r="K381" s="221" t="s">
        <v>142</v>
      </c>
      <c r="L381" s="45"/>
      <c r="M381" s="226" t="s">
        <v>1</v>
      </c>
      <c r="N381" s="227" t="s">
        <v>41</v>
      </c>
      <c r="O381" s="92"/>
      <c r="P381" s="228">
        <f>O381*H381</f>
        <v>0</v>
      </c>
      <c r="Q381" s="228">
        <v>0.00451</v>
      </c>
      <c r="R381" s="228">
        <f>Q381*H381</f>
        <v>0.025571699999999996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229</v>
      </c>
      <c r="AT381" s="230" t="s">
        <v>138</v>
      </c>
      <c r="AU381" s="230" t="s">
        <v>86</v>
      </c>
      <c r="AY381" s="18" t="s">
        <v>136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84</v>
      </c>
      <c r="BK381" s="231">
        <f>ROUND(I381*H381,2)</f>
        <v>0</v>
      </c>
      <c r="BL381" s="18" t="s">
        <v>229</v>
      </c>
      <c r="BM381" s="230" t="s">
        <v>551</v>
      </c>
    </row>
    <row r="382" s="13" customFormat="1">
      <c r="A382" s="13"/>
      <c r="B382" s="232"/>
      <c r="C382" s="233"/>
      <c r="D382" s="234" t="s">
        <v>145</v>
      </c>
      <c r="E382" s="235" t="s">
        <v>1</v>
      </c>
      <c r="F382" s="236" t="s">
        <v>552</v>
      </c>
      <c r="G382" s="233"/>
      <c r="H382" s="237">
        <v>5.67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145</v>
      </c>
      <c r="AU382" s="243" t="s">
        <v>86</v>
      </c>
      <c r="AV382" s="13" t="s">
        <v>86</v>
      </c>
      <c r="AW382" s="13" t="s">
        <v>32</v>
      </c>
      <c r="AX382" s="13" t="s">
        <v>84</v>
      </c>
      <c r="AY382" s="243" t="s">
        <v>136</v>
      </c>
    </row>
    <row r="383" s="2" customFormat="1" ht="33" customHeight="1">
      <c r="A383" s="39"/>
      <c r="B383" s="40"/>
      <c r="C383" s="219" t="s">
        <v>553</v>
      </c>
      <c r="D383" s="219" t="s">
        <v>138</v>
      </c>
      <c r="E383" s="220" t="s">
        <v>554</v>
      </c>
      <c r="F383" s="221" t="s">
        <v>555</v>
      </c>
      <c r="G383" s="222" t="s">
        <v>556</v>
      </c>
      <c r="H383" s="290"/>
      <c r="I383" s="224"/>
      <c r="J383" s="225">
        <f>ROUND(I383*H383,2)</f>
        <v>0</v>
      </c>
      <c r="K383" s="221" t="s">
        <v>142</v>
      </c>
      <c r="L383" s="45"/>
      <c r="M383" s="226" t="s">
        <v>1</v>
      </c>
      <c r="N383" s="227" t="s">
        <v>41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229</v>
      </c>
      <c r="AT383" s="230" t="s">
        <v>138</v>
      </c>
      <c r="AU383" s="230" t="s">
        <v>86</v>
      </c>
      <c r="AY383" s="18" t="s">
        <v>136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84</v>
      </c>
      <c r="BK383" s="231">
        <f>ROUND(I383*H383,2)</f>
        <v>0</v>
      </c>
      <c r="BL383" s="18" t="s">
        <v>229</v>
      </c>
      <c r="BM383" s="230" t="s">
        <v>557</v>
      </c>
    </row>
    <row r="384" s="2" customFormat="1" ht="24.15" customHeight="1">
      <c r="A384" s="39"/>
      <c r="B384" s="40"/>
      <c r="C384" s="219" t="s">
        <v>558</v>
      </c>
      <c r="D384" s="219" t="s">
        <v>138</v>
      </c>
      <c r="E384" s="220" t="s">
        <v>559</v>
      </c>
      <c r="F384" s="221" t="s">
        <v>560</v>
      </c>
      <c r="G384" s="222" t="s">
        <v>556</v>
      </c>
      <c r="H384" s="290"/>
      <c r="I384" s="224"/>
      <c r="J384" s="225">
        <f>ROUND(I384*H384,2)</f>
        <v>0</v>
      </c>
      <c r="K384" s="221" t="s">
        <v>142</v>
      </c>
      <c r="L384" s="45"/>
      <c r="M384" s="226" t="s">
        <v>1</v>
      </c>
      <c r="N384" s="227" t="s">
        <v>41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229</v>
      </c>
      <c r="AT384" s="230" t="s">
        <v>138</v>
      </c>
      <c r="AU384" s="230" t="s">
        <v>86</v>
      </c>
      <c r="AY384" s="18" t="s">
        <v>136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84</v>
      </c>
      <c r="BK384" s="231">
        <f>ROUND(I384*H384,2)</f>
        <v>0</v>
      </c>
      <c r="BL384" s="18" t="s">
        <v>229</v>
      </c>
      <c r="BM384" s="230" t="s">
        <v>561</v>
      </c>
    </row>
    <row r="385" s="12" customFormat="1" ht="22.8" customHeight="1">
      <c r="A385" s="12"/>
      <c r="B385" s="203"/>
      <c r="C385" s="204"/>
      <c r="D385" s="205" t="s">
        <v>75</v>
      </c>
      <c r="E385" s="217" t="s">
        <v>562</v>
      </c>
      <c r="F385" s="217" t="s">
        <v>563</v>
      </c>
      <c r="G385" s="204"/>
      <c r="H385" s="204"/>
      <c r="I385" s="207"/>
      <c r="J385" s="218">
        <f>BK385</f>
        <v>0</v>
      </c>
      <c r="K385" s="204"/>
      <c r="L385" s="209"/>
      <c r="M385" s="210"/>
      <c r="N385" s="211"/>
      <c r="O385" s="211"/>
      <c r="P385" s="212">
        <f>SUM(P386:P391)</f>
        <v>0</v>
      </c>
      <c r="Q385" s="211"/>
      <c r="R385" s="212">
        <f>SUM(R386:R391)</f>
        <v>0</v>
      </c>
      <c r="S385" s="211"/>
      <c r="T385" s="213">
        <f>SUM(T386:T391)</f>
        <v>1.20285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4" t="s">
        <v>86</v>
      </c>
      <c r="AT385" s="215" t="s">
        <v>75</v>
      </c>
      <c r="AU385" s="215" t="s">
        <v>84</v>
      </c>
      <c r="AY385" s="214" t="s">
        <v>136</v>
      </c>
      <c r="BK385" s="216">
        <f>SUM(BK386:BK391)</f>
        <v>0</v>
      </c>
    </row>
    <row r="386" s="2" customFormat="1" ht="33" customHeight="1">
      <c r="A386" s="39"/>
      <c r="B386" s="40"/>
      <c r="C386" s="219" t="s">
        <v>564</v>
      </c>
      <c r="D386" s="219" t="s">
        <v>138</v>
      </c>
      <c r="E386" s="220" t="s">
        <v>565</v>
      </c>
      <c r="F386" s="221" t="s">
        <v>566</v>
      </c>
      <c r="G386" s="222" t="s">
        <v>141</v>
      </c>
      <c r="H386" s="223">
        <v>218.7</v>
      </c>
      <c r="I386" s="224"/>
      <c r="J386" s="225">
        <f>ROUND(I386*H386,2)</f>
        <v>0</v>
      </c>
      <c r="K386" s="221" t="s">
        <v>142</v>
      </c>
      <c r="L386" s="45"/>
      <c r="M386" s="226" t="s">
        <v>1</v>
      </c>
      <c r="N386" s="227" t="s">
        <v>41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0.0055</v>
      </c>
      <c r="T386" s="229">
        <f>S386*H386</f>
        <v>1.20285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229</v>
      </c>
      <c r="AT386" s="230" t="s">
        <v>138</v>
      </c>
      <c r="AU386" s="230" t="s">
        <v>86</v>
      </c>
      <c r="AY386" s="18" t="s">
        <v>136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84</v>
      </c>
      <c r="BK386" s="231">
        <f>ROUND(I386*H386,2)</f>
        <v>0</v>
      </c>
      <c r="BL386" s="18" t="s">
        <v>229</v>
      </c>
      <c r="BM386" s="230" t="s">
        <v>567</v>
      </c>
    </row>
    <row r="387" s="13" customFormat="1">
      <c r="A387" s="13"/>
      <c r="B387" s="232"/>
      <c r="C387" s="233"/>
      <c r="D387" s="234" t="s">
        <v>145</v>
      </c>
      <c r="E387" s="235" t="s">
        <v>1</v>
      </c>
      <c r="F387" s="236" t="s">
        <v>568</v>
      </c>
      <c r="G387" s="233"/>
      <c r="H387" s="237">
        <v>218.7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145</v>
      </c>
      <c r="AU387" s="243" t="s">
        <v>86</v>
      </c>
      <c r="AV387" s="13" t="s">
        <v>86</v>
      </c>
      <c r="AW387" s="13" t="s">
        <v>32</v>
      </c>
      <c r="AX387" s="13" t="s">
        <v>84</v>
      </c>
      <c r="AY387" s="243" t="s">
        <v>136</v>
      </c>
    </row>
    <row r="388" s="2" customFormat="1" ht="24.15" customHeight="1">
      <c r="A388" s="39"/>
      <c r="B388" s="40"/>
      <c r="C388" s="219" t="s">
        <v>569</v>
      </c>
      <c r="D388" s="219" t="s">
        <v>138</v>
      </c>
      <c r="E388" s="220" t="s">
        <v>570</v>
      </c>
      <c r="F388" s="221" t="s">
        <v>571</v>
      </c>
      <c r="G388" s="222" t="s">
        <v>556</v>
      </c>
      <c r="H388" s="290"/>
      <c r="I388" s="224"/>
      <c r="J388" s="225">
        <f>ROUND(I388*H388,2)</f>
        <v>0</v>
      </c>
      <c r="K388" s="221" t="s">
        <v>142</v>
      </c>
      <c r="L388" s="45"/>
      <c r="M388" s="226" t="s">
        <v>1</v>
      </c>
      <c r="N388" s="227" t="s">
        <v>41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229</v>
      </c>
      <c r="AT388" s="230" t="s">
        <v>138</v>
      </c>
      <c r="AU388" s="230" t="s">
        <v>86</v>
      </c>
      <c r="AY388" s="18" t="s">
        <v>136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84</v>
      </c>
      <c r="BK388" s="231">
        <f>ROUND(I388*H388,2)</f>
        <v>0</v>
      </c>
      <c r="BL388" s="18" t="s">
        <v>229</v>
      </c>
      <c r="BM388" s="230" t="s">
        <v>572</v>
      </c>
    </row>
    <row r="389" s="2" customFormat="1" ht="24.15" customHeight="1">
      <c r="A389" s="39"/>
      <c r="B389" s="40"/>
      <c r="C389" s="219" t="s">
        <v>573</v>
      </c>
      <c r="D389" s="219" t="s">
        <v>138</v>
      </c>
      <c r="E389" s="220" t="s">
        <v>574</v>
      </c>
      <c r="F389" s="221" t="s">
        <v>575</v>
      </c>
      <c r="G389" s="222" t="s">
        <v>556</v>
      </c>
      <c r="H389" s="290"/>
      <c r="I389" s="224"/>
      <c r="J389" s="225">
        <f>ROUND(I389*H389,2)</f>
        <v>0</v>
      </c>
      <c r="K389" s="221" t="s">
        <v>142</v>
      </c>
      <c r="L389" s="45"/>
      <c r="M389" s="226" t="s">
        <v>1</v>
      </c>
      <c r="N389" s="227" t="s">
        <v>41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229</v>
      </c>
      <c r="AT389" s="230" t="s">
        <v>138</v>
      </c>
      <c r="AU389" s="230" t="s">
        <v>86</v>
      </c>
      <c r="AY389" s="18" t="s">
        <v>136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84</v>
      </c>
      <c r="BK389" s="231">
        <f>ROUND(I389*H389,2)</f>
        <v>0</v>
      </c>
      <c r="BL389" s="18" t="s">
        <v>229</v>
      </c>
      <c r="BM389" s="230" t="s">
        <v>576</v>
      </c>
    </row>
    <row r="390" s="2" customFormat="1" ht="16.5" customHeight="1">
      <c r="A390" s="39"/>
      <c r="B390" s="40"/>
      <c r="C390" s="219" t="s">
        <v>577</v>
      </c>
      <c r="D390" s="219" t="s">
        <v>138</v>
      </c>
      <c r="E390" s="220" t="s">
        <v>578</v>
      </c>
      <c r="F390" s="221" t="s">
        <v>579</v>
      </c>
      <c r="G390" s="222" t="s">
        <v>141</v>
      </c>
      <c r="H390" s="223">
        <v>218.7</v>
      </c>
      <c r="I390" s="224"/>
      <c r="J390" s="225">
        <f>ROUND(I390*H390,2)</f>
        <v>0</v>
      </c>
      <c r="K390" s="221" t="s">
        <v>1</v>
      </c>
      <c r="L390" s="45"/>
      <c r="M390" s="226" t="s">
        <v>1</v>
      </c>
      <c r="N390" s="227" t="s">
        <v>41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229</v>
      </c>
      <c r="AT390" s="230" t="s">
        <v>138</v>
      </c>
      <c r="AU390" s="230" t="s">
        <v>86</v>
      </c>
      <c r="AY390" s="18" t="s">
        <v>136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84</v>
      </c>
      <c r="BK390" s="231">
        <f>ROUND(I390*H390,2)</f>
        <v>0</v>
      </c>
      <c r="BL390" s="18" t="s">
        <v>229</v>
      </c>
      <c r="BM390" s="230" t="s">
        <v>580</v>
      </c>
    </row>
    <row r="391" s="13" customFormat="1">
      <c r="A391" s="13"/>
      <c r="B391" s="232"/>
      <c r="C391" s="233"/>
      <c r="D391" s="234" t="s">
        <v>145</v>
      </c>
      <c r="E391" s="235" t="s">
        <v>1</v>
      </c>
      <c r="F391" s="236" t="s">
        <v>581</v>
      </c>
      <c r="G391" s="233"/>
      <c r="H391" s="237">
        <v>218.7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145</v>
      </c>
      <c r="AU391" s="243" t="s">
        <v>86</v>
      </c>
      <c r="AV391" s="13" t="s">
        <v>86</v>
      </c>
      <c r="AW391" s="13" t="s">
        <v>32</v>
      </c>
      <c r="AX391" s="13" t="s">
        <v>84</v>
      </c>
      <c r="AY391" s="243" t="s">
        <v>136</v>
      </c>
    </row>
    <row r="392" s="12" customFormat="1" ht="22.8" customHeight="1">
      <c r="A392" s="12"/>
      <c r="B392" s="203"/>
      <c r="C392" s="204"/>
      <c r="D392" s="205" t="s">
        <v>75</v>
      </c>
      <c r="E392" s="217" t="s">
        <v>582</v>
      </c>
      <c r="F392" s="217" t="s">
        <v>583</v>
      </c>
      <c r="G392" s="204"/>
      <c r="H392" s="204"/>
      <c r="I392" s="207"/>
      <c r="J392" s="218">
        <f>BK392</f>
        <v>0</v>
      </c>
      <c r="K392" s="204"/>
      <c r="L392" s="209"/>
      <c r="M392" s="210"/>
      <c r="N392" s="211"/>
      <c r="O392" s="211"/>
      <c r="P392" s="212">
        <f>SUM(P393:P410)</f>
        <v>0</v>
      </c>
      <c r="Q392" s="211"/>
      <c r="R392" s="212">
        <f>SUM(R393:R410)</f>
        <v>0</v>
      </c>
      <c r="S392" s="211"/>
      <c r="T392" s="213">
        <f>SUM(T393:T410)</f>
        <v>3.10095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4" t="s">
        <v>86</v>
      </c>
      <c r="AT392" s="215" t="s">
        <v>75</v>
      </c>
      <c r="AU392" s="215" t="s">
        <v>84</v>
      </c>
      <c r="AY392" s="214" t="s">
        <v>136</v>
      </c>
      <c r="BK392" s="216">
        <f>SUM(BK393:BK410)</f>
        <v>0</v>
      </c>
    </row>
    <row r="393" s="2" customFormat="1" ht="24.15" customHeight="1">
      <c r="A393" s="39"/>
      <c r="B393" s="40"/>
      <c r="C393" s="219" t="s">
        <v>584</v>
      </c>
      <c r="D393" s="219" t="s">
        <v>138</v>
      </c>
      <c r="E393" s="220" t="s">
        <v>585</v>
      </c>
      <c r="F393" s="221" t="s">
        <v>586</v>
      </c>
      <c r="G393" s="222" t="s">
        <v>197</v>
      </c>
      <c r="H393" s="223">
        <v>151.2</v>
      </c>
      <c r="I393" s="224"/>
      <c r="J393" s="225">
        <f>ROUND(I393*H393,2)</f>
        <v>0</v>
      </c>
      <c r="K393" s="221" t="s">
        <v>142</v>
      </c>
      <c r="L393" s="45"/>
      <c r="M393" s="226" t="s">
        <v>1</v>
      </c>
      <c r="N393" s="227" t="s">
        <v>41</v>
      </c>
      <c r="O393" s="92"/>
      <c r="P393" s="228">
        <f>O393*H393</f>
        <v>0</v>
      </c>
      <c r="Q393" s="228">
        <v>0</v>
      </c>
      <c r="R393" s="228">
        <f>Q393*H393</f>
        <v>0</v>
      </c>
      <c r="S393" s="228">
        <v>0.014</v>
      </c>
      <c r="T393" s="229">
        <f>S393*H393</f>
        <v>2.1168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229</v>
      </c>
      <c r="AT393" s="230" t="s">
        <v>138</v>
      </c>
      <c r="AU393" s="230" t="s">
        <v>86</v>
      </c>
      <c r="AY393" s="18" t="s">
        <v>136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84</v>
      </c>
      <c r="BK393" s="231">
        <f>ROUND(I393*H393,2)</f>
        <v>0</v>
      </c>
      <c r="BL393" s="18" t="s">
        <v>229</v>
      </c>
      <c r="BM393" s="230" t="s">
        <v>587</v>
      </c>
    </row>
    <row r="394" s="2" customFormat="1">
      <c r="A394" s="39"/>
      <c r="B394" s="40"/>
      <c r="C394" s="41"/>
      <c r="D394" s="234" t="s">
        <v>354</v>
      </c>
      <c r="E394" s="41"/>
      <c r="F394" s="286" t="s">
        <v>588</v>
      </c>
      <c r="G394" s="41"/>
      <c r="H394" s="41"/>
      <c r="I394" s="287"/>
      <c r="J394" s="41"/>
      <c r="K394" s="41"/>
      <c r="L394" s="45"/>
      <c r="M394" s="288"/>
      <c r="N394" s="289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354</v>
      </c>
      <c r="AU394" s="18" t="s">
        <v>86</v>
      </c>
    </row>
    <row r="395" s="13" customFormat="1">
      <c r="A395" s="13"/>
      <c r="B395" s="232"/>
      <c r="C395" s="233"/>
      <c r="D395" s="234" t="s">
        <v>145</v>
      </c>
      <c r="E395" s="235" t="s">
        <v>1</v>
      </c>
      <c r="F395" s="236" t="s">
        <v>589</v>
      </c>
      <c r="G395" s="233"/>
      <c r="H395" s="237">
        <v>151.2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145</v>
      </c>
      <c r="AU395" s="243" t="s">
        <v>86</v>
      </c>
      <c r="AV395" s="13" t="s">
        <v>86</v>
      </c>
      <c r="AW395" s="13" t="s">
        <v>32</v>
      </c>
      <c r="AX395" s="13" t="s">
        <v>84</v>
      </c>
      <c r="AY395" s="243" t="s">
        <v>136</v>
      </c>
    </row>
    <row r="396" s="2" customFormat="1" ht="24.15" customHeight="1">
      <c r="A396" s="39"/>
      <c r="B396" s="40"/>
      <c r="C396" s="219" t="s">
        <v>590</v>
      </c>
      <c r="D396" s="219" t="s">
        <v>138</v>
      </c>
      <c r="E396" s="220" t="s">
        <v>591</v>
      </c>
      <c r="F396" s="221" t="s">
        <v>592</v>
      </c>
      <c r="G396" s="222" t="s">
        <v>141</v>
      </c>
      <c r="H396" s="223">
        <v>65.61</v>
      </c>
      <c r="I396" s="224"/>
      <c r="J396" s="225">
        <f>ROUND(I396*H396,2)</f>
        <v>0</v>
      </c>
      <c r="K396" s="221" t="s">
        <v>142</v>
      </c>
      <c r="L396" s="45"/>
      <c r="M396" s="226" t="s">
        <v>1</v>
      </c>
      <c r="N396" s="227" t="s">
        <v>41</v>
      </c>
      <c r="O396" s="92"/>
      <c r="P396" s="228">
        <f>O396*H396</f>
        <v>0</v>
      </c>
      <c r="Q396" s="228">
        <v>0</v>
      </c>
      <c r="R396" s="228">
        <f>Q396*H396</f>
        <v>0</v>
      </c>
      <c r="S396" s="228">
        <v>0.015</v>
      </c>
      <c r="T396" s="229">
        <f>S396*H396</f>
        <v>0.98415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229</v>
      </c>
      <c r="AT396" s="230" t="s">
        <v>138</v>
      </c>
      <c r="AU396" s="230" t="s">
        <v>86</v>
      </c>
      <c r="AY396" s="18" t="s">
        <v>136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84</v>
      </c>
      <c r="BK396" s="231">
        <f>ROUND(I396*H396,2)</f>
        <v>0</v>
      </c>
      <c r="BL396" s="18" t="s">
        <v>229</v>
      </c>
      <c r="BM396" s="230" t="s">
        <v>593</v>
      </c>
    </row>
    <row r="397" s="2" customFormat="1">
      <c r="A397" s="39"/>
      <c r="B397" s="40"/>
      <c r="C397" s="41"/>
      <c r="D397" s="234" t="s">
        <v>354</v>
      </c>
      <c r="E397" s="41"/>
      <c r="F397" s="286" t="s">
        <v>594</v>
      </c>
      <c r="G397" s="41"/>
      <c r="H397" s="41"/>
      <c r="I397" s="287"/>
      <c r="J397" s="41"/>
      <c r="K397" s="41"/>
      <c r="L397" s="45"/>
      <c r="M397" s="288"/>
      <c r="N397" s="289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354</v>
      </c>
      <c r="AU397" s="18" t="s">
        <v>86</v>
      </c>
    </row>
    <row r="398" s="13" customFormat="1">
      <c r="A398" s="13"/>
      <c r="B398" s="232"/>
      <c r="C398" s="233"/>
      <c r="D398" s="234" t="s">
        <v>145</v>
      </c>
      <c r="E398" s="235" t="s">
        <v>1</v>
      </c>
      <c r="F398" s="236" t="s">
        <v>595</v>
      </c>
      <c r="G398" s="233"/>
      <c r="H398" s="237">
        <v>65.61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145</v>
      </c>
      <c r="AU398" s="243" t="s">
        <v>86</v>
      </c>
      <c r="AV398" s="13" t="s">
        <v>86</v>
      </c>
      <c r="AW398" s="13" t="s">
        <v>32</v>
      </c>
      <c r="AX398" s="13" t="s">
        <v>84</v>
      </c>
      <c r="AY398" s="243" t="s">
        <v>136</v>
      </c>
    </row>
    <row r="399" s="2" customFormat="1" ht="24.15" customHeight="1">
      <c r="A399" s="39"/>
      <c r="B399" s="40"/>
      <c r="C399" s="219" t="s">
        <v>596</v>
      </c>
      <c r="D399" s="219" t="s">
        <v>138</v>
      </c>
      <c r="E399" s="220" t="s">
        <v>597</v>
      </c>
      <c r="F399" s="221" t="s">
        <v>598</v>
      </c>
      <c r="G399" s="222" t="s">
        <v>556</v>
      </c>
      <c r="H399" s="290"/>
      <c r="I399" s="224"/>
      <c r="J399" s="225">
        <f>ROUND(I399*H399,2)</f>
        <v>0</v>
      </c>
      <c r="K399" s="221" t="s">
        <v>142</v>
      </c>
      <c r="L399" s="45"/>
      <c r="M399" s="226" t="s">
        <v>1</v>
      </c>
      <c r="N399" s="227" t="s">
        <v>41</v>
      </c>
      <c r="O399" s="92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229</v>
      </c>
      <c r="AT399" s="230" t="s">
        <v>138</v>
      </c>
      <c r="AU399" s="230" t="s">
        <v>86</v>
      </c>
      <c r="AY399" s="18" t="s">
        <v>136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84</v>
      </c>
      <c r="BK399" s="231">
        <f>ROUND(I399*H399,2)</f>
        <v>0</v>
      </c>
      <c r="BL399" s="18" t="s">
        <v>229</v>
      </c>
      <c r="BM399" s="230" t="s">
        <v>599</v>
      </c>
    </row>
    <row r="400" s="2" customFormat="1" ht="24.15" customHeight="1">
      <c r="A400" s="39"/>
      <c r="B400" s="40"/>
      <c r="C400" s="219" t="s">
        <v>600</v>
      </c>
      <c r="D400" s="219" t="s">
        <v>138</v>
      </c>
      <c r="E400" s="220" t="s">
        <v>601</v>
      </c>
      <c r="F400" s="221" t="s">
        <v>602</v>
      </c>
      <c r="G400" s="222" t="s">
        <v>556</v>
      </c>
      <c r="H400" s="290"/>
      <c r="I400" s="224"/>
      <c r="J400" s="225">
        <f>ROUND(I400*H400,2)</f>
        <v>0</v>
      </c>
      <c r="K400" s="221" t="s">
        <v>142</v>
      </c>
      <c r="L400" s="45"/>
      <c r="M400" s="226" t="s">
        <v>1</v>
      </c>
      <c r="N400" s="227" t="s">
        <v>41</v>
      </c>
      <c r="O400" s="92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229</v>
      </c>
      <c r="AT400" s="230" t="s">
        <v>138</v>
      </c>
      <c r="AU400" s="230" t="s">
        <v>86</v>
      </c>
      <c r="AY400" s="18" t="s">
        <v>136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84</v>
      </c>
      <c r="BK400" s="231">
        <f>ROUND(I400*H400,2)</f>
        <v>0</v>
      </c>
      <c r="BL400" s="18" t="s">
        <v>229</v>
      </c>
      <c r="BM400" s="230" t="s">
        <v>603</v>
      </c>
    </row>
    <row r="401" s="2" customFormat="1" ht="33" customHeight="1">
      <c r="A401" s="39"/>
      <c r="B401" s="40"/>
      <c r="C401" s="219" t="s">
        <v>604</v>
      </c>
      <c r="D401" s="219" t="s">
        <v>138</v>
      </c>
      <c r="E401" s="220" t="s">
        <v>605</v>
      </c>
      <c r="F401" s="221" t="s">
        <v>606</v>
      </c>
      <c r="G401" s="222" t="s">
        <v>197</v>
      </c>
      <c r="H401" s="223">
        <v>151.2</v>
      </c>
      <c r="I401" s="224"/>
      <c r="J401" s="225">
        <f>ROUND(I401*H401,2)</f>
        <v>0</v>
      </c>
      <c r="K401" s="221" t="s">
        <v>1</v>
      </c>
      <c r="L401" s="45"/>
      <c r="M401" s="226" t="s">
        <v>1</v>
      </c>
      <c r="N401" s="227" t="s">
        <v>41</v>
      </c>
      <c r="O401" s="92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229</v>
      </c>
      <c r="AT401" s="230" t="s">
        <v>138</v>
      </c>
      <c r="AU401" s="230" t="s">
        <v>86</v>
      </c>
      <c r="AY401" s="18" t="s">
        <v>136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84</v>
      </c>
      <c r="BK401" s="231">
        <f>ROUND(I401*H401,2)</f>
        <v>0</v>
      </c>
      <c r="BL401" s="18" t="s">
        <v>229</v>
      </c>
      <c r="BM401" s="230" t="s">
        <v>607</v>
      </c>
    </row>
    <row r="402" s="13" customFormat="1">
      <c r="A402" s="13"/>
      <c r="B402" s="232"/>
      <c r="C402" s="233"/>
      <c r="D402" s="234" t="s">
        <v>145</v>
      </c>
      <c r="E402" s="235" t="s">
        <v>1</v>
      </c>
      <c r="F402" s="236" t="s">
        <v>589</v>
      </c>
      <c r="G402" s="233"/>
      <c r="H402" s="237">
        <v>151.2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145</v>
      </c>
      <c r="AU402" s="243" t="s">
        <v>86</v>
      </c>
      <c r="AV402" s="13" t="s">
        <v>86</v>
      </c>
      <c r="AW402" s="13" t="s">
        <v>32</v>
      </c>
      <c r="AX402" s="13" t="s">
        <v>84</v>
      </c>
      <c r="AY402" s="243" t="s">
        <v>136</v>
      </c>
    </row>
    <row r="403" s="2" customFormat="1" ht="24.15" customHeight="1">
      <c r="A403" s="39"/>
      <c r="B403" s="40"/>
      <c r="C403" s="219" t="s">
        <v>608</v>
      </c>
      <c r="D403" s="219" t="s">
        <v>138</v>
      </c>
      <c r="E403" s="220" t="s">
        <v>609</v>
      </c>
      <c r="F403" s="221" t="s">
        <v>610</v>
      </c>
      <c r="G403" s="222" t="s">
        <v>141</v>
      </c>
      <c r="H403" s="223">
        <v>218.7</v>
      </c>
      <c r="I403" s="224"/>
      <c r="J403" s="225">
        <f>ROUND(I403*H403,2)</f>
        <v>0</v>
      </c>
      <c r="K403" s="221" t="s">
        <v>1</v>
      </c>
      <c r="L403" s="45"/>
      <c r="M403" s="226" t="s">
        <v>1</v>
      </c>
      <c r="N403" s="227" t="s">
        <v>41</v>
      </c>
      <c r="O403" s="92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229</v>
      </c>
      <c r="AT403" s="230" t="s">
        <v>138</v>
      </c>
      <c r="AU403" s="230" t="s">
        <v>86</v>
      </c>
      <c r="AY403" s="18" t="s">
        <v>136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84</v>
      </c>
      <c r="BK403" s="231">
        <f>ROUND(I403*H403,2)</f>
        <v>0</v>
      </c>
      <c r="BL403" s="18" t="s">
        <v>229</v>
      </c>
      <c r="BM403" s="230" t="s">
        <v>611</v>
      </c>
    </row>
    <row r="404" s="13" customFormat="1">
      <c r="A404" s="13"/>
      <c r="B404" s="232"/>
      <c r="C404" s="233"/>
      <c r="D404" s="234" t="s">
        <v>145</v>
      </c>
      <c r="E404" s="235" t="s">
        <v>1</v>
      </c>
      <c r="F404" s="236" t="s">
        <v>612</v>
      </c>
      <c r="G404" s="233"/>
      <c r="H404" s="237">
        <v>218.7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145</v>
      </c>
      <c r="AU404" s="243" t="s">
        <v>86</v>
      </c>
      <c r="AV404" s="13" t="s">
        <v>86</v>
      </c>
      <c r="AW404" s="13" t="s">
        <v>32</v>
      </c>
      <c r="AX404" s="13" t="s">
        <v>84</v>
      </c>
      <c r="AY404" s="243" t="s">
        <v>136</v>
      </c>
    </row>
    <row r="405" s="2" customFormat="1" ht="24.15" customHeight="1">
      <c r="A405" s="39"/>
      <c r="B405" s="40"/>
      <c r="C405" s="219" t="s">
        <v>613</v>
      </c>
      <c r="D405" s="219" t="s">
        <v>138</v>
      </c>
      <c r="E405" s="220" t="s">
        <v>614</v>
      </c>
      <c r="F405" s="221" t="s">
        <v>615</v>
      </c>
      <c r="G405" s="222" t="s">
        <v>141</v>
      </c>
      <c r="H405" s="223">
        <v>218.7</v>
      </c>
      <c r="I405" s="224"/>
      <c r="J405" s="225">
        <f>ROUND(I405*H405,2)</f>
        <v>0</v>
      </c>
      <c r="K405" s="221" t="s">
        <v>1</v>
      </c>
      <c r="L405" s="45"/>
      <c r="M405" s="226" t="s">
        <v>1</v>
      </c>
      <c r="N405" s="227" t="s">
        <v>41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229</v>
      </c>
      <c r="AT405" s="230" t="s">
        <v>138</v>
      </c>
      <c r="AU405" s="230" t="s">
        <v>86</v>
      </c>
      <c r="AY405" s="18" t="s">
        <v>136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84</v>
      </c>
      <c r="BK405" s="231">
        <f>ROUND(I405*H405,2)</f>
        <v>0</v>
      </c>
      <c r="BL405" s="18" t="s">
        <v>229</v>
      </c>
      <c r="BM405" s="230" t="s">
        <v>616</v>
      </c>
    </row>
    <row r="406" s="13" customFormat="1">
      <c r="A406" s="13"/>
      <c r="B406" s="232"/>
      <c r="C406" s="233"/>
      <c r="D406" s="234" t="s">
        <v>145</v>
      </c>
      <c r="E406" s="235" t="s">
        <v>1</v>
      </c>
      <c r="F406" s="236" t="s">
        <v>612</v>
      </c>
      <c r="G406" s="233"/>
      <c r="H406" s="237">
        <v>218.7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145</v>
      </c>
      <c r="AU406" s="243" t="s">
        <v>86</v>
      </c>
      <c r="AV406" s="13" t="s">
        <v>86</v>
      </c>
      <c r="AW406" s="13" t="s">
        <v>32</v>
      </c>
      <c r="AX406" s="13" t="s">
        <v>84</v>
      </c>
      <c r="AY406" s="243" t="s">
        <v>136</v>
      </c>
    </row>
    <row r="407" s="2" customFormat="1" ht="37.8" customHeight="1">
      <c r="A407" s="39"/>
      <c r="B407" s="40"/>
      <c r="C407" s="219" t="s">
        <v>617</v>
      </c>
      <c r="D407" s="219" t="s">
        <v>138</v>
      </c>
      <c r="E407" s="220" t="s">
        <v>618</v>
      </c>
      <c r="F407" s="221" t="s">
        <v>619</v>
      </c>
      <c r="G407" s="222" t="s">
        <v>141</v>
      </c>
      <c r="H407" s="223">
        <v>65.61</v>
      </c>
      <c r="I407" s="224"/>
      <c r="J407" s="225">
        <f>ROUND(I407*H407,2)</f>
        <v>0</v>
      </c>
      <c r="K407" s="221" t="s">
        <v>1</v>
      </c>
      <c r="L407" s="45"/>
      <c r="M407" s="226" t="s">
        <v>1</v>
      </c>
      <c r="N407" s="227" t="s">
        <v>41</v>
      </c>
      <c r="O407" s="92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229</v>
      </c>
      <c r="AT407" s="230" t="s">
        <v>138</v>
      </c>
      <c r="AU407" s="230" t="s">
        <v>86</v>
      </c>
      <c r="AY407" s="18" t="s">
        <v>136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84</v>
      </c>
      <c r="BK407" s="231">
        <f>ROUND(I407*H407,2)</f>
        <v>0</v>
      </c>
      <c r="BL407" s="18" t="s">
        <v>229</v>
      </c>
      <c r="BM407" s="230" t="s">
        <v>620</v>
      </c>
    </row>
    <row r="408" s="13" customFormat="1">
      <c r="A408" s="13"/>
      <c r="B408" s="232"/>
      <c r="C408" s="233"/>
      <c r="D408" s="234" t="s">
        <v>145</v>
      </c>
      <c r="E408" s="235" t="s">
        <v>1</v>
      </c>
      <c r="F408" s="236" t="s">
        <v>595</v>
      </c>
      <c r="G408" s="233"/>
      <c r="H408" s="237">
        <v>65.61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145</v>
      </c>
      <c r="AU408" s="243" t="s">
        <v>86</v>
      </c>
      <c r="AV408" s="13" t="s">
        <v>86</v>
      </c>
      <c r="AW408" s="13" t="s">
        <v>32</v>
      </c>
      <c r="AX408" s="13" t="s">
        <v>84</v>
      </c>
      <c r="AY408" s="243" t="s">
        <v>136</v>
      </c>
    </row>
    <row r="409" s="2" customFormat="1" ht="24.15" customHeight="1">
      <c r="A409" s="39"/>
      <c r="B409" s="40"/>
      <c r="C409" s="219" t="s">
        <v>621</v>
      </c>
      <c r="D409" s="219" t="s">
        <v>138</v>
      </c>
      <c r="E409" s="220" t="s">
        <v>622</v>
      </c>
      <c r="F409" s="221" t="s">
        <v>623</v>
      </c>
      <c r="G409" s="222" t="s">
        <v>1</v>
      </c>
      <c r="H409" s="223">
        <v>25</v>
      </c>
      <c r="I409" s="224"/>
      <c r="J409" s="225">
        <f>ROUND(I409*H409,2)</f>
        <v>0</v>
      </c>
      <c r="K409" s="221" t="s">
        <v>1</v>
      </c>
      <c r="L409" s="45"/>
      <c r="M409" s="226" t="s">
        <v>1</v>
      </c>
      <c r="N409" s="227" t="s">
        <v>41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229</v>
      </c>
      <c r="AT409" s="230" t="s">
        <v>138</v>
      </c>
      <c r="AU409" s="230" t="s">
        <v>86</v>
      </c>
      <c r="AY409" s="18" t="s">
        <v>136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84</v>
      </c>
      <c r="BK409" s="231">
        <f>ROUND(I409*H409,2)</f>
        <v>0</v>
      </c>
      <c r="BL409" s="18" t="s">
        <v>229</v>
      </c>
      <c r="BM409" s="230" t="s">
        <v>624</v>
      </c>
    </row>
    <row r="410" s="13" customFormat="1">
      <c r="A410" s="13"/>
      <c r="B410" s="232"/>
      <c r="C410" s="233"/>
      <c r="D410" s="234" t="s">
        <v>145</v>
      </c>
      <c r="E410" s="235" t="s">
        <v>1</v>
      </c>
      <c r="F410" s="236" t="s">
        <v>625</v>
      </c>
      <c r="G410" s="233"/>
      <c r="H410" s="237">
        <v>25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145</v>
      </c>
      <c r="AU410" s="243" t="s">
        <v>86</v>
      </c>
      <c r="AV410" s="13" t="s">
        <v>86</v>
      </c>
      <c r="AW410" s="13" t="s">
        <v>32</v>
      </c>
      <c r="AX410" s="13" t="s">
        <v>84</v>
      </c>
      <c r="AY410" s="243" t="s">
        <v>136</v>
      </c>
    </row>
    <row r="411" s="12" customFormat="1" ht="22.8" customHeight="1">
      <c r="A411" s="12"/>
      <c r="B411" s="203"/>
      <c r="C411" s="204"/>
      <c r="D411" s="205" t="s">
        <v>75</v>
      </c>
      <c r="E411" s="217" t="s">
        <v>626</v>
      </c>
      <c r="F411" s="217" t="s">
        <v>627</v>
      </c>
      <c r="G411" s="204"/>
      <c r="H411" s="204"/>
      <c r="I411" s="207"/>
      <c r="J411" s="218">
        <f>BK411</f>
        <v>0</v>
      </c>
      <c r="K411" s="204"/>
      <c r="L411" s="209"/>
      <c r="M411" s="210"/>
      <c r="N411" s="211"/>
      <c r="O411" s="211"/>
      <c r="P411" s="212">
        <f>SUM(P412:P462)</f>
        <v>0</v>
      </c>
      <c r="Q411" s="211"/>
      <c r="R411" s="212">
        <f>SUM(R412:R462)</f>
        <v>1.847542</v>
      </c>
      <c r="S411" s="211"/>
      <c r="T411" s="213">
        <f>SUM(T412:T462)</f>
        <v>1.966898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4" t="s">
        <v>86</v>
      </c>
      <c r="AT411" s="215" t="s">
        <v>75</v>
      </c>
      <c r="AU411" s="215" t="s">
        <v>84</v>
      </c>
      <c r="AY411" s="214" t="s">
        <v>136</v>
      </c>
      <c r="BK411" s="216">
        <f>SUM(BK412:BK462)</f>
        <v>0</v>
      </c>
    </row>
    <row r="412" s="2" customFormat="1" ht="16.5" customHeight="1">
      <c r="A412" s="39"/>
      <c r="B412" s="40"/>
      <c r="C412" s="219" t="s">
        <v>628</v>
      </c>
      <c r="D412" s="219" t="s">
        <v>138</v>
      </c>
      <c r="E412" s="220" t="s">
        <v>629</v>
      </c>
      <c r="F412" s="221" t="s">
        <v>630</v>
      </c>
      <c r="G412" s="222" t="s">
        <v>141</v>
      </c>
      <c r="H412" s="223">
        <v>218.7</v>
      </c>
      <c r="I412" s="224"/>
      <c r="J412" s="225">
        <f>ROUND(I412*H412,2)</f>
        <v>0</v>
      </c>
      <c r="K412" s="221" t="s">
        <v>142</v>
      </c>
      <c r="L412" s="45"/>
      <c r="M412" s="226" t="s">
        <v>1</v>
      </c>
      <c r="N412" s="227" t="s">
        <v>41</v>
      </c>
      <c r="O412" s="92"/>
      <c r="P412" s="228">
        <f>O412*H412</f>
        <v>0</v>
      </c>
      <c r="Q412" s="228">
        <v>0</v>
      </c>
      <c r="R412" s="228">
        <f>Q412*H412</f>
        <v>0</v>
      </c>
      <c r="S412" s="228">
        <v>0.00594</v>
      </c>
      <c r="T412" s="229">
        <f>S412*H412</f>
        <v>1.2990779999999998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229</v>
      </c>
      <c r="AT412" s="230" t="s">
        <v>138</v>
      </c>
      <c r="AU412" s="230" t="s">
        <v>86</v>
      </c>
      <c r="AY412" s="18" t="s">
        <v>136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84</v>
      </c>
      <c r="BK412" s="231">
        <f>ROUND(I412*H412,2)</f>
        <v>0</v>
      </c>
      <c r="BL412" s="18" t="s">
        <v>229</v>
      </c>
      <c r="BM412" s="230" t="s">
        <v>631</v>
      </c>
    </row>
    <row r="413" s="2" customFormat="1">
      <c r="A413" s="39"/>
      <c r="B413" s="40"/>
      <c r="C413" s="41"/>
      <c r="D413" s="234" t="s">
        <v>354</v>
      </c>
      <c r="E413" s="41"/>
      <c r="F413" s="286" t="s">
        <v>632</v>
      </c>
      <c r="G413" s="41"/>
      <c r="H413" s="41"/>
      <c r="I413" s="287"/>
      <c r="J413" s="41"/>
      <c r="K413" s="41"/>
      <c r="L413" s="45"/>
      <c r="M413" s="288"/>
      <c r="N413" s="289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354</v>
      </c>
      <c r="AU413" s="18" t="s">
        <v>86</v>
      </c>
    </row>
    <row r="414" s="13" customFormat="1">
      <c r="A414" s="13"/>
      <c r="B414" s="232"/>
      <c r="C414" s="233"/>
      <c r="D414" s="234" t="s">
        <v>145</v>
      </c>
      <c r="E414" s="235" t="s">
        <v>1</v>
      </c>
      <c r="F414" s="236" t="s">
        <v>633</v>
      </c>
      <c r="G414" s="233"/>
      <c r="H414" s="237">
        <v>218.7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145</v>
      </c>
      <c r="AU414" s="243" t="s">
        <v>86</v>
      </c>
      <c r="AV414" s="13" t="s">
        <v>86</v>
      </c>
      <c r="AW414" s="13" t="s">
        <v>32</v>
      </c>
      <c r="AX414" s="13" t="s">
        <v>84</v>
      </c>
      <c r="AY414" s="243" t="s">
        <v>136</v>
      </c>
    </row>
    <row r="415" s="2" customFormat="1" ht="16.5" customHeight="1">
      <c r="A415" s="39"/>
      <c r="B415" s="40"/>
      <c r="C415" s="219" t="s">
        <v>634</v>
      </c>
      <c r="D415" s="219" t="s">
        <v>138</v>
      </c>
      <c r="E415" s="220" t="s">
        <v>635</v>
      </c>
      <c r="F415" s="221" t="s">
        <v>636</v>
      </c>
      <c r="G415" s="222" t="s">
        <v>204</v>
      </c>
      <c r="H415" s="223">
        <v>4</v>
      </c>
      <c r="I415" s="224"/>
      <c r="J415" s="225">
        <f>ROUND(I415*H415,2)</f>
        <v>0</v>
      </c>
      <c r="K415" s="221" t="s">
        <v>142</v>
      </c>
      <c r="L415" s="45"/>
      <c r="M415" s="226" t="s">
        <v>1</v>
      </c>
      <c r="N415" s="227" t="s">
        <v>41</v>
      </c>
      <c r="O415" s="92"/>
      <c r="P415" s="228">
        <f>O415*H415</f>
        <v>0</v>
      </c>
      <c r="Q415" s="228">
        <v>0</v>
      </c>
      <c r="R415" s="228">
        <f>Q415*H415</f>
        <v>0</v>
      </c>
      <c r="S415" s="228">
        <v>0.00906</v>
      </c>
      <c r="T415" s="229">
        <f>S415*H415</f>
        <v>0.03624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229</v>
      </c>
      <c r="AT415" s="230" t="s">
        <v>138</v>
      </c>
      <c r="AU415" s="230" t="s">
        <v>86</v>
      </c>
      <c r="AY415" s="18" t="s">
        <v>136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84</v>
      </c>
      <c r="BK415" s="231">
        <f>ROUND(I415*H415,2)</f>
        <v>0</v>
      </c>
      <c r="BL415" s="18" t="s">
        <v>229</v>
      </c>
      <c r="BM415" s="230" t="s">
        <v>637</v>
      </c>
    </row>
    <row r="416" s="13" customFormat="1">
      <c r="A416" s="13"/>
      <c r="B416" s="232"/>
      <c r="C416" s="233"/>
      <c r="D416" s="234" t="s">
        <v>145</v>
      </c>
      <c r="E416" s="235" t="s">
        <v>1</v>
      </c>
      <c r="F416" s="236" t="s">
        <v>638</v>
      </c>
      <c r="G416" s="233"/>
      <c r="H416" s="237">
        <v>4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145</v>
      </c>
      <c r="AU416" s="243" t="s">
        <v>86</v>
      </c>
      <c r="AV416" s="13" t="s">
        <v>86</v>
      </c>
      <c r="AW416" s="13" t="s">
        <v>32</v>
      </c>
      <c r="AX416" s="13" t="s">
        <v>84</v>
      </c>
      <c r="AY416" s="243" t="s">
        <v>136</v>
      </c>
    </row>
    <row r="417" s="2" customFormat="1" ht="16.5" customHeight="1">
      <c r="A417" s="39"/>
      <c r="B417" s="40"/>
      <c r="C417" s="219" t="s">
        <v>639</v>
      </c>
      <c r="D417" s="219" t="s">
        <v>138</v>
      </c>
      <c r="E417" s="220" t="s">
        <v>640</v>
      </c>
      <c r="F417" s="221" t="s">
        <v>641</v>
      </c>
      <c r="G417" s="222" t="s">
        <v>197</v>
      </c>
      <c r="H417" s="223">
        <v>59.5</v>
      </c>
      <c r="I417" s="224"/>
      <c r="J417" s="225">
        <f>ROUND(I417*H417,2)</f>
        <v>0</v>
      </c>
      <c r="K417" s="221" t="s">
        <v>142</v>
      </c>
      <c r="L417" s="45"/>
      <c r="M417" s="226" t="s">
        <v>1</v>
      </c>
      <c r="N417" s="227" t="s">
        <v>41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0.00167</v>
      </c>
      <c r="T417" s="229">
        <f>S417*H417</f>
        <v>0.099365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229</v>
      </c>
      <c r="AT417" s="230" t="s">
        <v>138</v>
      </c>
      <c r="AU417" s="230" t="s">
        <v>86</v>
      </c>
      <c r="AY417" s="18" t="s">
        <v>136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84</v>
      </c>
      <c r="BK417" s="231">
        <f>ROUND(I417*H417,2)</f>
        <v>0</v>
      </c>
      <c r="BL417" s="18" t="s">
        <v>229</v>
      </c>
      <c r="BM417" s="230" t="s">
        <v>642</v>
      </c>
    </row>
    <row r="418" s="13" customFormat="1">
      <c r="A418" s="13"/>
      <c r="B418" s="232"/>
      <c r="C418" s="233"/>
      <c r="D418" s="234" t="s">
        <v>145</v>
      </c>
      <c r="E418" s="235" t="s">
        <v>1</v>
      </c>
      <c r="F418" s="236" t="s">
        <v>643</v>
      </c>
      <c r="G418" s="233"/>
      <c r="H418" s="237">
        <v>59.5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145</v>
      </c>
      <c r="AU418" s="243" t="s">
        <v>86</v>
      </c>
      <c r="AV418" s="13" t="s">
        <v>86</v>
      </c>
      <c r="AW418" s="13" t="s">
        <v>32</v>
      </c>
      <c r="AX418" s="13" t="s">
        <v>84</v>
      </c>
      <c r="AY418" s="243" t="s">
        <v>136</v>
      </c>
    </row>
    <row r="419" s="2" customFormat="1" ht="16.5" customHeight="1">
      <c r="A419" s="39"/>
      <c r="B419" s="40"/>
      <c r="C419" s="219" t="s">
        <v>644</v>
      </c>
      <c r="D419" s="219" t="s">
        <v>138</v>
      </c>
      <c r="E419" s="220" t="s">
        <v>645</v>
      </c>
      <c r="F419" s="221" t="s">
        <v>646</v>
      </c>
      <c r="G419" s="222" t="s">
        <v>197</v>
      </c>
      <c r="H419" s="223">
        <v>118.5</v>
      </c>
      <c r="I419" s="224"/>
      <c r="J419" s="225">
        <f>ROUND(I419*H419,2)</f>
        <v>0</v>
      </c>
      <c r="K419" s="221" t="s">
        <v>142</v>
      </c>
      <c r="L419" s="45"/>
      <c r="M419" s="226" t="s">
        <v>1</v>
      </c>
      <c r="N419" s="227" t="s">
        <v>41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0.00175</v>
      </c>
      <c r="T419" s="229">
        <f>S419*H419</f>
        <v>0.207375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229</v>
      </c>
      <c r="AT419" s="230" t="s">
        <v>138</v>
      </c>
      <c r="AU419" s="230" t="s">
        <v>86</v>
      </c>
      <c r="AY419" s="18" t="s">
        <v>136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84</v>
      </c>
      <c r="BK419" s="231">
        <f>ROUND(I419*H419,2)</f>
        <v>0</v>
      </c>
      <c r="BL419" s="18" t="s">
        <v>229</v>
      </c>
      <c r="BM419" s="230" t="s">
        <v>647</v>
      </c>
    </row>
    <row r="420" s="13" customFormat="1">
      <c r="A420" s="13"/>
      <c r="B420" s="232"/>
      <c r="C420" s="233"/>
      <c r="D420" s="234" t="s">
        <v>145</v>
      </c>
      <c r="E420" s="235" t="s">
        <v>1</v>
      </c>
      <c r="F420" s="236" t="s">
        <v>648</v>
      </c>
      <c r="G420" s="233"/>
      <c r="H420" s="237">
        <v>32.5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145</v>
      </c>
      <c r="AU420" s="243" t="s">
        <v>86</v>
      </c>
      <c r="AV420" s="13" t="s">
        <v>86</v>
      </c>
      <c r="AW420" s="13" t="s">
        <v>32</v>
      </c>
      <c r="AX420" s="13" t="s">
        <v>76</v>
      </c>
      <c r="AY420" s="243" t="s">
        <v>136</v>
      </c>
    </row>
    <row r="421" s="13" customFormat="1">
      <c r="A421" s="13"/>
      <c r="B421" s="232"/>
      <c r="C421" s="233"/>
      <c r="D421" s="234" t="s">
        <v>145</v>
      </c>
      <c r="E421" s="235" t="s">
        <v>1</v>
      </c>
      <c r="F421" s="236" t="s">
        <v>649</v>
      </c>
      <c r="G421" s="233"/>
      <c r="H421" s="237">
        <v>26</v>
      </c>
      <c r="I421" s="238"/>
      <c r="J421" s="233"/>
      <c r="K421" s="233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145</v>
      </c>
      <c r="AU421" s="243" t="s">
        <v>86</v>
      </c>
      <c r="AV421" s="13" t="s">
        <v>86</v>
      </c>
      <c r="AW421" s="13" t="s">
        <v>32</v>
      </c>
      <c r="AX421" s="13" t="s">
        <v>76</v>
      </c>
      <c r="AY421" s="243" t="s">
        <v>136</v>
      </c>
    </row>
    <row r="422" s="13" customFormat="1">
      <c r="A422" s="13"/>
      <c r="B422" s="232"/>
      <c r="C422" s="233"/>
      <c r="D422" s="234" t="s">
        <v>145</v>
      </c>
      <c r="E422" s="235" t="s">
        <v>1</v>
      </c>
      <c r="F422" s="236" t="s">
        <v>650</v>
      </c>
      <c r="G422" s="233"/>
      <c r="H422" s="237">
        <v>60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145</v>
      </c>
      <c r="AU422" s="243" t="s">
        <v>86</v>
      </c>
      <c r="AV422" s="13" t="s">
        <v>86</v>
      </c>
      <c r="AW422" s="13" t="s">
        <v>32</v>
      </c>
      <c r="AX422" s="13" t="s">
        <v>76</v>
      </c>
      <c r="AY422" s="243" t="s">
        <v>136</v>
      </c>
    </row>
    <row r="423" s="14" customFormat="1">
      <c r="A423" s="14"/>
      <c r="B423" s="244"/>
      <c r="C423" s="245"/>
      <c r="D423" s="234" t="s">
        <v>145</v>
      </c>
      <c r="E423" s="246" t="s">
        <v>1</v>
      </c>
      <c r="F423" s="247" t="s">
        <v>148</v>
      </c>
      <c r="G423" s="245"/>
      <c r="H423" s="248">
        <v>118.5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145</v>
      </c>
      <c r="AU423" s="254" t="s">
        <v>86</v>
      </c>
      <c r="AV423" s="14" t="s">
        <v>143</v>
      </c>
      <c r="AW423" s="14" t="s">
        <v>32</v>
      </c>
      <c r="AX423" s="14" t="s">
        <v>84</v>
      </c>
      <c r="AY423" s="254" t="s">
        <v>136</v>
      </c>
    </row>
    <row r="424" s="2" customFormat="1" ht="16.5" customHeight="1">
      <c r="A424" s="39"/>
      <c r="B424" s="40"/>
      <c r="C424" s="219" t="s">
        <v>651</v>
      </c>
      <c r="D424" s="219" t="s">
        <v>138</v>
      </c>
      <c r="E424" s="220" t="s">
        <v>652</v>
      </c>
      <c r="F424" s="221" t="s">
        <v>653</v>
      </c>
      <c r="G424" s="222" t="s">
        <v>197</v>
      </c>
      <c r="H424" s="223">
        <v>32.5</v>
      </c>
      <c r="I424" s="224"/>
      <c r="J424" s="225">
        <f>ROUND(I424*H424,2)</f>
        <v>0</v>
      </c>
      <c r="K424" s="221" t="s">
        <v>142</v>
      </c>
      <c r="L424" s="45"/>
      <c r="M424" s="226" t="s">
        <v>1</v>
      </c>
      <c r="N424" s="227" t="s">
        <v>41</v>
      </c>
      <c r="O424" s="92"/>
      <c r="P424" s="228">
        <f>O424*H424</f>
        <v>0</v>
      </c>
      <c r="Q424" s="228">
        <v>0</v>
      </c>
      <c r="R424" s="228">
        <f>Q424*H424</f>
        <v>0</v>
      </c>
      <c r="S424" s="228">
        <v>0.0026</v>
      </c>
      <c r="T424" s="229">
        <f>S424*H424</f>
        <v>0.0845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229</v>
      </c>
      <c r="AT424" s="230" t="s">
        <v>138</v>
      </c>
      <c r="AU424" s="230" t="s">
        <v>86</v>
      </c>
      <c r="AY424" s="18" t="s">
        <v>136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84</v>
      </c>
      <c r="BK424" s="231">
        <f>ROUND(I424*H424,2)</f>
        <v>0</v>
      </c>
      <c r="BL424" s="18" t="s">
        <v>229</v>
      </c>
      <c r="BM424" s="230" t="s">
        <v>654</v>
      </c>
    </row>
    <row r="425" s="13" customFormat="1">
      <c r="A425" s="13"/>
      <c r="B425" s="232"/>
      <c r="C425" s="233"/>
      <c r="D425" s="234" t="s">
        <v>145</v>
      </c>
      <c r="E425" s="235" t="s">
        <v>1</v>
      </c>
      <c r="F425" s="236" t="s">
        <v>655</v>
      </c>
      <c r="G425" s="233"/>
      <c r="H425" s="237">
        <v>32.5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145</v>
      </c>
      <c r="AU425" s="243" t="s">
        <v>86</v>
      </c>
      <c r="AV425" s="13" t="s">
        <v>86</v>
      </c>
      <c r="AW425" s="13" t="s">
        <v>32</v>
      </c>
      <c r="AX425" s="13" t="s">
        <v>84</v>
      </c>
      <c r="AY425" s="243" t="s">
        <v>136</v>
      </c>
    </row>
    <row r="426" s="2" customFormat="1" ht="16.5" customHeight="1">
      <c r="A426" s="39"/>
      <c r="B426" s="40"/>
      <c r="C426" s="219" t="s">
        <v>656</v>
      </c>
      <c r="D426" s="219" t="s">
        <v>138</v>
      </c>
      <c r="E426" s="220" t="s">
        <v>657</v>
      </c>
      <c r="F426" s="221" t="s">
        <v>658</v>
      </c>
      <c r="G426" s="222" t="s">
        <v>197</v>
      </c>
      <c r="H426" s="223">
        <v>61</v>
      </c>
      <c r="I426" s="224"/>
      <c r="J426" s="225">
        <f>ROUND(I426*H426,2)</f>
        <v>0</v>
      </c>
      <c r="K426" s="221" t="s">
        <v>142</v>
      </c>
      <c r="L426" s="45"/>
      <c r="M426" s="226" t="s">
        <v>1</v>
      </c>
      <c r="N426" s="227" t="s">
        <v>41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0.00394</v>
      </c>
      <c r="T426" s="229">
        <f>S426*H426</f>
        <v>0.24034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229</v>
      </c>
      <c r="AT426" s="230" t="s">
        <v>138</v>
      </c>
      <c r="AU426" s="230" t="s">
        <v>86</v>
      </c>
      <c r="AY426" s="18" t="s">
        <v>136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84</v>
      </c>
      <c r="BK426" s="231">
        <f>ROUND(I426*H426,2)</f>
        <v>0</v>
      </c>
      <c r="BL426" s="18" t="s">
        <v>229</v>
      </c>
      <c r="BM426" s="230" t="s">
        <v>659</v>
      </c>
    </row>
    <row r="427" s="2" customFormat="1" ht="37.8" customHeight="1">
      <c r="A427" s="39"/>
      <c r="B427" s="40"/>
      <c r="C427" s="219" t="s">
        <v>660</v>
      </c>
      <c r="D427" s="219" t="s">
        <v>138</v>
      </c>
      <c r="E427" s="220" t="s">
        <v>661</v>
      </c>
      <c r="F427" s="221" t="s">
        <v>662</v>
      </c>
      <c r="G427" s="222" t="s">
        <v>141</v>
      </c>
      <c r="H427" s="223">
        <v>218.7</v>
      </c>
      <c r="I427" s="224"/>
      <c r="J427" s="225">
        <f>ROUND(I427*H427,2)</f>
        <v>0</v>
      </c>
      <c r="K427" s="221" t="s">
        <v>142</v>
      </c>
      <c r="L427" s="45"/>
      <c r="M427" s="226" t="s">
        <v>1</v>
      </c>
      <c r="N427" s="227" t="s">
        <v>41</v>
      </c>
      <c r="O427" s="92"/>
      <c r="P427" s="228">
        <f>O427*H427</f>
        <v>0</v>
      </c>
      <c r="Q427" s="228">
        <v>0.00661</v>
      </c>
      <c r="R427" s="228">
        <f>Q427*H427</f>
        <v>1.445607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229</v>
      </c>
      <c r="AT427" s="230" t="s">
        <v>138</v>
      </c>
      <c r="AU427" s="230" t="s">
        <v>86</v>
      </c>
      <c r="AY427" s="18" t="s">
        <v>136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84</v>
      </c>
      <c r="BK427" s="231">
        <f>ROUND(I427*H427,2)</f>
        <v>0</v>
      </c>
      <c r="BL427" s="18" t="s">
        <v>229</v>
      </c>
      <c r="BM427" s="230" t="s">
        <v>663</v>
      </c>
    </row>
    <row r="428" s="2" customFormat="1">
      <c r="A428" s="39"/>
      <c r="B428" s="40"/>
      <c r="C428" s="41"/>
      <c r="D428" s="234" t="s">
        <v>354</v>
      </c>
      <c r="E428" s="41"/>
      <c r="F428" s="286" t="s">
        <v>664</v>
      </c>
      <c r="G428" s="41"/>
      <c r="H428" s="41"/>
      <c r="I428" s="287"/>
      <c r="J428" s="41"/>
      <c r="K428" s="41"/>
      <c r="L428" s="45"/>
      <c r="M428" s="288"/>
      <c r="N428" s="289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354</v>
      </c>
      <c r="AU428" s="18" t="s">
        <v>86</v>
      </c>
    </row>
    <row r="429" s="13" customFormat="1">
      <c r="A429" s="13"/>
      <c r="B429" s="232"/>
      <c r="C429" s="233"/>
      <c r="D429" s="234" t="s">
        <v>145</v>
      </c>
      <c r="E429" s="235" t="s">
        <v>1</v>
      </c>
      <c r="F429" s="236" t="s">
        <v>581</v>
      </c>
      <c r="G429" s="233"/>
      <c r="H429" s="237">
        <v>218.7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145</v>
      </c>
      <c r="AU429" s="243" t="s">
        <v>86</v>
      </c>
      <c r="AV429" s="13" t="s">
        <v>86</v>
      </c>
      <c r="AW429" s="13" t="s">
        <v>32</v>
      </c>
      <c r="AX429" s="13" t="s">
        <v>84</v>
      </c>
      <c r="AY429" s="243" t="s">
        <v>136</v>
      </c>
    </row>
    <row r="430" s="2" customFormat="1" ht="33" customHeight="1">
      <c r="A430" s="39"/>
      <c r="B430" s="40"/>
      <c r="C430" s="219" t="s">
        <v>665</v>
      </c>
      <c r="D430" s="219" t="s">
        <v>138</v>
      </c>
      <c r="E430" s="220" t="s">
        <v>666</v>
      </c>
      <c r="F430" s="221" t="s">
        <v>667</v>
      </c>
      <c r="G430" s="222" t="s">
        <v>197</v>
      </c>
      <c r="H430" s="223">
        <v>49.5</v>
      </c>
      <c r="I430" s="224"/>
      <c r="J430" s="225">
        <f>ROUND(I430*H430,2)</f>
        <v>0</v>
      </c>
      <c r="K430" s="221" t="s">
        <v>142</v>
      </c>
      <c r="L430" s="45"/>
      <c r="M430" s="226" t="s">
        <v>1</v>
      </c>
      <c r="N430" s="227" t="s">
        <v>41</v>
      </c>
      <c r="O430" s="92"/>
      <c r="P430" s="228">
        <f>O430*H430</f>
        <v>0</v>
      </c>
      <c r="Q430" s="228">
        <v>0.00438</v>
      </c>
      <c r="R430" s="228">
        <f>Q430*H430</f>
        <v>0.21681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229</v>
      </c>
      <c r="AT430" s="230" t="s">
        <v>138</v>
      </c>
      <c r="AU430" s="230" t="s">
        <v>86</v>
      </c>
      <c r="AY430" s="18" t="s">
        <v>136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84</v>
      </c>
      <c r="BK430" s="231">
        <f>ROUND(I430*H430,2)</f>
        <v>0</v>
      </c>
      <c r="BL430" s="18" t="s">
        <v>229</v>
      </c>
      <c r="BM430" s="230" t="s">
        <v>668</v>
      </c>
    </row>
    <row r="431" s="13" customFormat="1">
      <c r="A431" s="13"/>
      <c r="B431" s="232"/>
      <c r="C431" s="233"/>
      <c r="D431" s="234" t="s">
        <v>145</v>
      </c>
      <c r="E431" s="235" t="s">
        <v>1</v>
      </c>
      <c r="F431" s="236" t="s">
        <v>669</v>
      </c>
      <c r="G431" s="233"/>
      <c r="H431" s="237">
        <v>10.8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145</v>
      </c>
      <c r="AU431" s="243" t="s">
        <v>86</v>
      </c>
      <c r="AV431" s="13" t="s">
        <v>86</v>
      </c>
      <c r="AW431" s="13" t="s">
        <v>32</v>
      </c>
      <c r="AX431" s="13" t="s">
        <v>76</v>
      </c>
      <c r="AY431" s="243" t="s">
        <v>136</v>
      </c>
    </row>
    <row r="432" s="13" customFormat="1">
      <c r="A432" s="13"/>
      <c r="B432" s="232"/>
      <c r="C432" s="233"/>
      <c r="D432" s="234" t="s">
        <v>145</v>
      </c>
      <c r="E432" s="235" t="s">
        <v>1</v>
      </c>
      <c r="F432" s="236" t="s">
        <v>670</v>
      </c>
      <c r="G432" s="233"/>
      <c r="H432" s="237">
        <v>9.6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145</v>
      </c>
      <c r="AU432" s="243" t="s">
        <v>86</v>
      </c>
      <c r="AV432" s="13" t="s">
        <v>86</v>
      </c>
      <c r="AW432" s="13" t="s">
        <v>32</v>
      </c>
      <c r="AX432" s="13" t="s">
        <v>76</v>
      </c>
      <c r="AY432" s="243" t="s">
        <v>136</v>
      </c>
    </row>
    <row r="433" s="13" customFormat="1">
      <c r="A433" s="13"/>
      <c r="B433" s="232"/>
      <c r="C433" s="233"/>
      <c r="D433" s="234" t="s">
        <v>145</v>
      </c>
      <c r="E433" s="235" t="s">
        <v>1</v>
      </c>
      <c r="F433" s="236" t="s">
        <v>671</v>
      </c>
      <c r="G433" s="233"/>
      <c r="H433" s="237">
        <v>16.8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145</v>
      </c>
      <c r="AU433" s="243" t="s">
        <v>86</v>
      </c>
      <c r="AV433" s="13" t="s">
        <v>86</v>
      </c>
      <c r="AW433" s="13" t="s">
        <v>32</v>
      </c>
      <c r="AX433" s="13" t="s">
        <v>76</v>
      </c>
      <c r="AY433" s="243" t="s">
        <v>136</v>
      </c>
    </row>
    <row r="434" s="13" customFormat="1">
      <c r="A434" s="13"/>
      <c r="B434" s="232"/>
      <c r="C434" s="233"/>
      <c r="D434" s="234" t="s">
        <v>145</v>
      </c>
      <c r="E434" s="235" t="s">
        <v>1</v>
      </c>
      <c r="F434" s="236" t="s">
        <v>672</v>
      </c>
      <c r="G434" s="233"/>
      <c r="H434" s="237">
        <v>6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145</v>
      </c>
      <c r="AU434" s="243" t="s">
        <v>86</v>
      </c>
      <c r="AV434" s="13" t="s">
        <v>86</v>
      </c>
      <c r="AW434" s="13" t="s">
        <v>32</v>
      </c>
      <c r="AX434" s="13" t="s">
        <v>76</v>
      </c>
      <c r="AY434" s="243" t="s">
        <v>136</v>
      </c>
    </row>
    <row r="435" s="13" customFormat="1">
      <c r="A435" s="13"/>
      <c r="B435" s="232"/>
      <c r="C435" s="233"/>
      <c r="D435" s="234" t="s">
        <v>145</v>
      </c>
      <c r="E435" s="235" t="s">
        <v>1</v>
      </c>
      <c r="F435" s="236" t="s">
        <v>673</v>
      </c>
      <c r="G435" s="233"/>
      <c r="H435" s="237">
        <v>6.3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145</v>
      </c>
      <c r="AU435" s="243" t="s">
        <v>86</v>
      </c>
      <c r="AV435" s="13" t="s">
        <v>86</v>
      </c>
      <c r="AW435" s="13" t="s">
        <v>32</v>
      </c>
      <c r="AX435" s="13" t="s">
        <v>76</v>
      </c>
      <c r="AY435" s="243" t="s">
        <v>136</v>
      </c>
    </row>
    <row r="436" s="14" customFormat="1">
      <c r="A436" s="14"/>
      <c r="B436" s="244"/>
      <c r="C436" s="245"/>
      <c r="D436" s="234" t="s">
        <v>145</v>
      </c>
      <c r="E436" s="246" t="s">
        <v>1</v>
      </c>
      <c r="F436" s="247" t="s">
        <v>148</v>
      </c>
      <c r="G436" s="245"/>
      <c r="H436" s="248">
        <v>49.5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145</v>
      </c>
      <c r="AU436" s="254" t="s">
        <v>86</v>
      </c>
      <c r="AV436" s="14" t="s">
        <v>143</v>
      </c>
      <c r="AW436" s="14" t="s">
        <v>32</v>
      </c>
      <c r="AX436" s="14" t="s">
        <v>84</v>
      </c>
      <c r="AY436" s="254" t="s">
        <v>136</v>
      </c>
    </row>
    <row r="437" s="2" customFormat="1" ht="24.15" customHeight="1">
      <c r="A437" s="39"/>
      <c r="B437" s="40"/>
      <c r="C437" s="219" t="s">
        <v>674</v>
      </c>
      <c r="D437" s="219" t="s">
        <v>138</v>
      </c>
      <c r="E437" s="220" t="s">
        <v>675</v>
      </c>
      <c r="F437" s="221" t="s">
        <v>676</v>
      </c>
      <c r="G437" s="222" t="s">
        <v>197</v>
      </c>
      <c r="H437" s="223">
        <v>32.5</v>
      </c>
      <c r="I437" s="224"/>
      <c r="J437" s="225">
        <f>ROUND(I437*H437,2)</f>
        <v>0</v>
      </c>
      <c r="K437" s="221" t="s">
        <v>142</v>
      </c>
      <c r="L437" s="45"/>
      <c r="M437" s="226" t="s">
        <v>1</v>
      </c>
      <c r="N437" s="227" t="s">
        <v>41</v>
      </c>
      <c r="O437" s="92"/>
      <c r="P437" s="228">
        <f>O437*H437</f>
        <v>0</v>
      </c>
      <c r="Q437" s="228">
        <v>0.0016900000000000003</v>
      </c>
      <c r="R437" s="228">
        <f>Q437*H437</f>
        <v>0.054925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229</v>
      </c>
      <c r="AT437" s="230" t="s">
        <v>138</v>
      </c>
      <c r="AU437" s="230" t="s">
        <v>86</v>
      </c>
      <c r="AY437" s="18" t="s">
        <v>136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84</v>
      </c>
      <c r="BK437" s="231">
        <f>ROUND(I437*H437,2)</f>
        <v>0</v>
      </c>
      <c r="BL437" s="18" t="s">
        <v>229</v>
      </c>
      <c r="BM437" s="230" t="s">
        <v>677</v>
      </c>
    </row>
    <row r="438" s="13" customFormat="1">
      <c r="A438" s="13"/>
      <c r="B438" s="232"/>
      <c r="C438" s="233"/>
      <c r="D438" s="234" t="s">
        <v>145</v>
      </c>
      <c r="E438" s="235" t="s">
        <v>1</v>
      </c>
      <c r="F438" s="236" t="s">
        <v>678</v>
      </c>
      <c r="G438" s="233"/>
      <c r="H438" s="237">
        <v>32.5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145</v>
      </c>
      <c r="AU438" s="243" t="s">
        <v>86</v>
      </c>
      <c r="AV438" s="13" t="s">
        <v>86</v>
      </c>
      <c r="AW438" s="13" t="s">
        <v>32</v>
      </c>
      <c r="AX438" s="13" t="s">
        <v>84</v>
      </c>
      <c r="AY438" s="243" t="s">
        <v>136</v>
      </c>
    </row>
    <row r="439" s="2" customFormat="1" ht="24.15" customHeight="1">
      <c r="A439" s="39"/>
      <c r="B439" s="40"/>
      <c r="C439" s="219" t="s">
        <v>679</v>
      </c>
      <c r="D439" s="219" t="s">
        <v>138</v>
      </c>
      <c r="E439" s="220" t="s">
        <v>680</v>
      </c>
      <c r="F439" s="221" t="s">
        <v>681</v>
      </c>
      <c r="G439" s="222" t="s">
        <v>197</v>
      </c>
      <c r="H439" s="223">
        <v>60</v>
      </c>
      <c r="I439" s="224"/>
      <c r="J439" s="225">
        <f>ROUND(I439*H439,2)</f>
        <v>0</v>
      </c>
      <c r="K439" s="221" t="s">
        <v>142</v>
      </c>
      <c r="L439" s="45"/>
      <c r="M439" s="226" t="s">
        <v>1</v>
      </c>
      <c r="N439" s="227" t="s">
        <v>41</v>
      </c>
      <c r="O439" s="92"/>
      <c r="P439" s="228">
        <f>O439*H439</f>
        <v>0</v>
      </c>
      <c r="Q439" s="228">
        <v>0.00217</v>
      </c>
      <c r="R439" s="228">
        <f>Q439*H439</f>
        <v>0.13020000000000002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229</v>
      </c>
      <c r="AT439" s="230" t="s">
        <v>138</v>
      </c>
      <c r="AU439" s="230" t="s">
        <v>86</v>
      </c>
      <c r="AY439" s="18" t="s">
        <v>136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84</v>
      </c>
      <c r="BK439" s="231">
        <f>ROUND(I439*H439,2)</f>
        <v>0</v>
      </c>
      <c r="BL439" s="18" t="s">
        <v>229</v>
      </c>
      <c r="BM439" s="230" t="s">
        <v>682</v>
      </c>
    </row>
    <row r="440" s="2" customFormat="1">
      <c r="A440" s="39"/>
      <c r="B440" s="40"/>
      <c r="C440" s="41"/>
      <c r="D440" s="234" t="s">
        <v>354</v>
      </c>
      <c r="E440" s="41"/>
      <c r="F440" s="286" t="s">
        <v>683</v>
      </c>
      <c r="G440" s="41"/>
      <c r="H440" s="41"/>
      <c r="I440" s="287"/>
      <c r="J440" s="41"/>
      <c r="K440" s="41"/>
      <c r="L440" s="45"/>
      <c r="M440" s="288"/>
      <c r="N440" s="289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354</v>
      </c>
      <c r="AU440" s="18" t="s">
        <v>86</v>
      </c>
    </row>
    <row r="441" s="13" customFormat="1">
      <c r="A441" s="13"/>
      <c r="B441" s="232"/>
      <c r="C441" s="233"/>
      <c r="D441" s="234" t="s">
        <v>145</v>
      </c>
      <c r="E441" s="235" t="s">
        <v>1</v>
      </c>
      <c r="F441" s="236" t="s">
        <v>684</v>
      </c>
      <c r="G441" s="233"/>
      <c r="H441" s="237">
        <v>60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145</v>
      </c>
      <c r="AU441" s="243" t="s">
        <v>86</v>
      </c>
      <c r="AV441" s="13" t="s">
        <v>86</v>
      </c>
      <c r="AW441" s="13" t="s">
        <v>32</v>
      </c>
      <c r="AX441" s="13" t="s">
        <v>84</v>
      </c>
      <c r="AY441" s="243" t="s">
        <v>136</v>
      </c>
    </row>
    <row r="442" s="2" customFormat="1" ht="24.15" customHeight="1">
      <c r="A442" s="39"/>
      <c r="B442" s="40"/>
      <c r="C442" s="219" t="s">
        <v>685</v>
      </c>
      <c r="D442" s="219" t="s">
        <v>138</v>
      </c>
      <c r="E442" s="220" t="s">
        <v>686</v>
      </c>
      <c r="F442" s="221" t="s">
        <v>687</v>
      </c>
      <c r="G442" s="222" t="s">
        <v>556</v>
      </c>
      <c r="H442" s="290"/>
      <c r="I442" s="224"/>
      <c r="J442" s="225">
        <f>ROUND(I442*H442,2)</f>
        <v>0</v>
      </c>
      <c r="K442" s="221" t="s">
        <v>142</v>
      </c>
      <c r="L442" s="45"/>
      <c r="M442" s="226" t="s">
        <v>1</v>
      </c>
      <c r="N442" s="227" t="s">
        <v>41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229</v>
      </c>
      <c r="AT442" s="230" t="s">
        <v>138</v>
      </c>
      <c r="AU442" s="230" t="s">
        <v>86</v>
      </c>
      <c r="AY442" s="18" t="s">
        <v>136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84</v>
      </c>
      <c r="BK442" s="231">
        <f>ROUND(I442*H442,2)</f>
        <v>0</v>
      </c>
      <c r="BL442" s="18" t="s">
        <v>229</v>
      </c>
      <c r="BM442" s="230" t="s">
        <v>688</v>
      </c>
    </row>
    <row r="443" s="2" customFormat="1" ht="24.15" customHeight="1">
      <c r="A443" s="39"/>
      <c r="B443" s="40"/>
      <c r="C443" s="219" t="s">
        <v>689</v>
      </c>
      <c r="D443" s="219" t="s">
        <v>138</v>
      </c>
      <c r="E443" s="220" t="s">
        <v>690</v>
      </c>
      <c r="F443" s="221" t="s">
        <v>691</v>
      </c>
      <c r="G443" s="222" t="s">
        <v>556</v>
      </c>
      <c r="H443" s="290"/>
      <c r="I443" s="224"/>
      <c r="J443" s="225">
        <f>ROUND(I443*H443,2)</f>
        <v>0</v>
      </c>
      <c r="K443" s="221" t="s">
        <v>142</v>
      </c>
      <c r="L443" s="45"/>
      <c r="M443" s="226" t="s">
        <v>1</v>
      </c>
      <c r="N443" s="227" t="s">
        <v>41</v>
      </c>
      <c r="O443" s="92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229</v>
      </c>
      <c r="AT443" s="230" t="s">
        <v>138</v>
      </c>
      <c r="AU443" s="230" t="s">
        <v>86</v>
      </c>
      <c r="AY443" s="18" t="s">
        <v>136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84</v>
      </c>
      <c r="BK443" s="231">
        <f>ROUND(I443*H443,2)</f>
        <v>0</v>
      </c>
      <c r="BL443" s="18" t="s">
        <v>229</v>
      </c>
      <c r="BM443" s="230" t="s">
        <v>692</v>
      </c>
    </row>
    <row r="444" s="2" customFormat="1" ht="44.25" customHeight="1">
      <c r="A444" s="39"/>
      <c r="B444" s="40"/>
      <c r="C444" s="219" t="s">
        <v>693</v>
      </c>
      <c r="D444" s="219" t="s">
        <v>138</v>
      </c>
      <c r="E444" s="220" t="s">
        <v>694</v>
      </c>
      <c r="F444" s="221" t="s">
        <v>695</v>
      </c>
      <c r="G444" s="222" t="s">
        <v>197</v>
      </c>
      <c r="H444" s="223">
        <v>32.5</v>
      </c>
      <c r="I444" s="224"/>
      <c r="J444" s="225">
        <f>ROUND(I444*H444,2)</f>
        <v>0</v>
      </c>
      <c r="K444" s="221" t="s">
        <v>1</v>
      </c>
      <c r="L444" s="45"/>
      <c r="M444" s="226" t="s">
        <v>1</v>
      </c>
      <c r="N444" s="227" t="s">
        <v>41</v>
      </c>
      <c r="O444" s="92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229</v>
      </c>
      <c r="AT444" s="230" t="s">
        <v>138</v>
      </c>
      <c r="AU444" s="230" t="s">
        <v>86</v>
      </c>
      <c r="AY444" s="18" t="s">
        <v>136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84</v>
      </c>
      <c r="BK444" s="231">
        <f>ROUND(I444*H444,2)</f>
        <v>0</v>
      </c>
      <c r="BL444" s="18" t="s">
        <v>229</v>
      </c>
      <c r="BM444" s="230" t="s">
        <v>696</v>
      </c>
    </row>
    <row r="445" s="13" customFormat="1">
      <c r="A445" s="13"/>
      <c r="B445" s="232"/>
      <c r="C445" s="233"/>
      <c r="D445" s="234" t="s">
        <v>145</v>
      </c>
      <c r="E445" s="235" t="s">
        <v>1</v>
      </c>
      <c r="F445" s="236" t="s">
        <v>697</v>
      </c>
      <c r="G445" s="233"/>
      <c r="H445" s="237">
        <v>32.5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145</v>
      </c>
      <c r="AU445" s="243" t="s">
        <v>86</v>
      </c>
      <c r="AV445" s="13" t="s">
        <v>86</v>
      </c>
      <c r="AW445" s="13" t="s">
        <v>32</v>
      </c>
      <c r="AX445" s="13" t="s">
        <v>84</v>
      </c>
      <c r="AY445" s="243" t="s">
        <v>136</v>
      </c>
    </row>
    <row r="446" s="2" customFormat="1" ht="33" customHeight="1">
      <c r="A446" s="39"/>
      <c r="B446" s="40"/>
      <c r="C446" s="219" t="s">
        <v>698</v>
      </c>
      <c r="D446" s="219" t="s">
        <v>138</v>
      </c>
      <c r="E446" s="220" t="s">
        <v>699</v>
      </c>
      <c r="F446" s="221" t="s">
        <v>700</v>
      </c>
      <c r="G446" s="222" t="s">
        <v>197</v>
      </c>
      <c r="H446" s="223">
        <v>32.5</v>
      </c>
      <c r="I446" s="224"/>
      <c r="J446" s="225">
        <f>ROUND(I446*H446,2)</f>
        <v>0</v>
      </c>
      <c r="K446" s="221" t="s">
        <v>1</v>
      </c>
      <c r="L446" s="45"/>
      <c r="M446" s="226" t="s">
        <v>1</v>
      </c>
      <c r="N446" s="227" t="s">
        <v>41</v>
      </c>
      <c r="O446" s="92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229</v>
      </c>
      <c r="AT446" s="230" t="s">
        <v>138</v>
      </c>
      <c r="AU446" s="230" t="s">
        <v>86</v>
      </c>
      <c r="AY446" s="18" t="s">
        <v>136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84</v>
      </c>
      <c r="BK446" s="231">
        <f>ROUND(I446*H446,2)</f>
        <v>0</v>
      </c>
      <c r="BL446" s="18" t="s">
        <v>229</v>
      </c>
      <c r="BM446" s="230" t="s">
        <v>701</v>
      </c>
    </row>
    <row r="447" s="13" customFormat="1">
      <c r="A447" s="13"/>
      <c r="B447" s="232"/>
      <c r="C447" s="233"/>
      <c r="D447" s="234" t="s">
        <v>145</v>
      </c>
      <c r="E447" s="235" t="s">
        <v>1</v>
      </c>
      <c r="F447" s="236" t="s">
        <v>702</v>
      </c>
      <c r="G447" s="233"/>
      <c r="H447" s="237">
        <v>32.5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145</v>
      </c>
      <c r="AU447" s="243" t="s">
        <v>86</v>
      </c>
      <c r="AV447" s="13" t="s">
        <v>86</v>
      </c>
      <c r="AW447" s="13" t="s">
        <v>32</v>
      </c>
      <c r="AX447" s="13" t="s">
        <v>84</v>
      </c>
      <c r="AY447" s="243" t="s">
        <v>136</v>
      </c>
    </row>
    <row r="448" s="2" customFormat="1" ht="37.8" customHeight="1">
      <c r="A448" s="39"/>
      <c r="B448" s="40"/>
      <c r="C448" s="219" t="s">
        <v>703</v>
      </c>
      <c r="D448" s="219" t="s">
        <v>138</v>
      </c>
      <c r="E448" s="220" t="s">
        <v>704</v>
      </c>
      <c r="F448" s="221" t="s">
        <v>705</v>
      </c>
      <c r="G448" s="222" t="s">
        <v>197</v>
      </c>
      <c r="H448" s="223">
        <v>27</v>
      </c>
      <c r="I448" s="224"/>
      <c r="J448" s="225">
        <f>ROUND(I448*H448,2)</f>
        <v>0</v>
      </c>
      <c r="K448" s="221" t="s">
        <v>1</v>
      </c>
      <c r="L448" s="45"/>
      <c r="M448" s="226" t="s">
        <v>1</v>
      </c>
      <c r="N448" s="227" t="s">
        <v>41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229</v>
      </c>
      <c r="AT448" s="230" t="s">
        <v>138</v>
      </c>
      <c r="AU448" s="230" t="s">
        <v>86</v>
      </c>
      <c r="AY448" s="18" t="s">
        <v>136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84</v>
      </c>
      <c r="BK448" s="231">
        <f>ROUND(I448*H448,2)</f>
        <v>0</v>
      </c>
      <c r="BL448" s="18" t="s">
        <v>229</v>
      </c>
      <c r="BM448" s="230" t="s">
        <v>706</v>
      </c>
    </row>
    <row r="449" s="13" customFormat="1">
      <c r="A449" s="13"/>
      <c r="B449" s="232"/>
      <c r="C449" s="233"/>
      <c r="D449" s="234" t="s">
        <v>145</v>
      </c>
      <c r="E449" s="235" t="s">
        <v>1</v>
      </c>
      <c r="F449" s="236" t="s">
        <v>707</v>
      </c>
      <c r="G449" s="233"/>
      <c r="H449" s="237">
        <v>27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145</v>
      </c>
      <c r="AU449" s="243" t="s">
        <v>86</v>
      </c>
      <c r="AV449" s="13" t="s">
        <v>86</v>
      </c>
      <c r="AW449" s="13" t="s">
        <v>32</v>
      </c>
      <c r="AX449" s="13" t="s">
        <v>84</v>
      </c>
      <c r="AY449" s="243" t="s">
        <v>136</v>
      </c>
    </row>
    <row r="450" s="2" customFormat="1" ht="37.8" customHeight="1">
      <c r="A450" s="39"/>
      <c r="B450" s="40"/>
      <c r="C450" s="219" t="s">
        <v>708</v>
      </c>
      <c r="D450" s="219" t="s">
        <v>138</v>
      </c>
      <c r="E450" s="220" t="s">
        <v>709</v>
      </c>
      <c r="F450" s="221" t="s">
        <v>710</v>
      </c>
      <c r="G450" s="222" t="s">
        <v>197</v>
      </c>
      <c r="H450" s="223">
        <v>26</v>
      </c>
      <c r="I450" s="224"/>
      <c r="J450" s="225">
        <f>ROUND(I450*H450,2)</f>
        <v>0</v>
      </c>
      <c r="K450" s="221" t="s">
        <v>1</v>
      </c>
      <c r="L450" s="45"/>
      <c r="M450" s="226" t="s">
        <v>1</v>
      </c>
      <c r="N450" s="227" t="s">
        <v>41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229</v>
      </c>
      <c r="AT450" s="230" t="s">
        <v>138</v>
      </c>
      <c r="AU450" s="230" t="s">
        <v>86</v>
      </c>
      <c r="AY450" s="18" t="s">
        <v>136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84</v>
      </c>
      <c r="BK450" s="231">
        <f>ROUND(I450*H450,2)</f>
        <v>0</v>
      </c>
      <c r="BL450" s="18" t="s">
        <v>229</v>
      </c>
      <c r="BM450" s="230" t="s">
        <v>711</v>
      </c>
    </row>
    <row r="451" s="13" customFormat="1">
      <c r="A451" s="13"/>
      <c r="B451" s="232"/>
      <c r="C451" s="233"/>
      <c r="D451" s="234" t="s">
        <v>145</v>
      </c>
      <c r="E451" s="235" t="s">
        <v>1</v>
      </c>
      <c r="F451" s="236" t="s">
        <v>712</v>
      </c>
      <c r="G451" s="233"/>
      <c r="H451" s="237">
        <v>26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145</v>
      </c>
      <c r="AU451" s="243" t="s">
        <v>86</v>
      </c>
      <c r="AV451" s="13" t="s">
        <v>86</v>
      </c>
      <c r="AW451" s="13" t="s">
        <v>32</v>
      </c>
      <c r="AX451" s="13" t="s">
        <v>84</v>
      </c>
      <c r="AY451" s="243" t="s">
        <v>136</v>
      </c>
    </row>
    <row r="452" s="2" customFormat="1" ht="33" customHeight="1">
      <c r="A452" s="39"/>
      <c r="B452" s="40"/>
      <c r="C452" s="219" t="s">
        <v>713</v>
      </c>
      <c r="D452" s="219" t="s">
        <v>138</v>
      </c>
      <c r="E452" s="220" t="s">
        <v>714</v>
      </c>
      <c r="F452" s="221" t="s">
        <v>715</v>
      </c>
      <c r="G452" s="222" t="s">
        <v>197</v>
      </c>
      <c r="H452" s="223">
        <v>60</v>
      </c>
      <c r="I452" s="224"/>
      <c r="J452" s="225">
        <f>ROUND(I452*H452,2)</f>
        <v>0</v>
      </c>
      <c r="K452" s="221" t="s">
        <v>1</v>
      </c>
      <c r="L452" s="45"/>
      <c r="M452" s="226" t="s">
        <v>1</v>
      </c>
      <c r="N452" s="227" t="s">
        <v>41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229</v>
      </c>
      <c r="AT452" s="230" t="s">
        <v>138</v>
      </c>
      <c r="AU452" s="230" t="s">
        <v>86</v>
      </c>
      <c r="AY452" s="18" t="s">
        <v>136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84</v>
      </c>
      <c r="BK452" s="231">
        <f>ROUND(I452*H452,2)</f>
        <v>0</v>
      </c>
      <c r="BL452" s="18" t="s">
        <v>229</v>
      </c>
      <c r="BM452" s="230" t="s">
        <v>716</v>
      </c>
    </row>
    <row r="453" s="13" customFormat="1">
      <c r="A453" s="13"/>
      <c r="B453" s="232"/>
      <c r="C453" s="233"/>
      <c r="D453" s="234" t="s">
        <v>145</v>
      </c>
      <c r="E453" s="235" t="s">
        <v>1</v>
      </c>
      <c r="F453" s="236" t="s">
        <v>717</v>
      </c>
      <c r="G453" s="233"/>
      <c r="H453" s="237">
        <v>60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145</v>
      </c>
      <c r="AU453" s="243" t="s">
        <v>86</v>
      </c>
      <c r="AV453" s="13" t="s">
        <v>86</v>
      </c>
      <c r="AW453" s="13" t="s">
        <v>32</v>
      </c>
      <c r="AX453" s="13" t="s">
        <v>84</v>
      </c>
      <c r="AY453" s="243" t="s">
        <v>136</v>
      </c>
    </row>
    <row r="454" s="2" customFormat="1" ht="37.8" customHeight="1">
      <c r="A454" s="39"/>
      <c r="B454" s="40"/>
      <c r="C454" s="219" t="s">
        <v>718</v>
      </c>
      <c r="D454" s="219" t="s">
        <v>138</v>
      </c>
      <c r="E454" s="220" t="s">
        <v>719</v>
      </c>
      <c r="F454" s="221" t="s">
        <v>720</v>
      </c>
      <c r="G454" s="222" t="s">
        <v>197</v>
      </c>
      <c r="H454" s="223">
        <v>16.5</v>
      </c>
      <c r="I454" s="224"/>
      <c r="J454" s="225">
        <f>ROUND(I454*H454,2)</f>
        <v>0</v>
      </c>
      <c r="K454" s="221" t="s">
        <v>1</v>
      </c>
      <c r="L454" s="45"/>
      <c r="M454" s="226" t="s">
        <v>1</v>
      </c>
      <c r="N454" s="227" t="s">
        <v>41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229</v>
      </c>
      <c r="AT454" s="230" t="s">
        <v>138</v>
      </c>
      <c r="AU454" s="230" t="s">
        <v>86</v>
      </c>
      <c r="AY454" s="18" t="s">
        <v>136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84</v>
      </c>
      <c r="BK454" s="231">
        <f>ROUND(I454*H454,2)</f>
        <v>0</v>
      </c>
      <c r="BL454" s="18" t="s">
        <v>229</v>
      </c>
      <c r="BM454" s="230" t="s">
        <v>721</v>
      </c>
    </row>
    <row r="455" s="13" customFormat="1">
      <c r="A455" s="13"/>
      <c r="B455" s="232"/>
      <c r="C455" s="233"/>
      <c r="D455" s="234" t="s">
        <v>145</v>
      </c>
      <c r="E455" s="235" t="s">
        <v>1</v>
      </c>
      <c r="F455" s="236" t="s">
        <v>722</v>
      </c>
      <c r="G455" s="233"/>
      <c r="H455" s="237">
        <v>16.5</v>
      </c>
      <c r="I455" s="238"/>
      <c r="J455" s="233"/>
      <c r="K455" s="233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145</v>
      </c>
      <c r="AU455" s="243" t="s">
        <v>86</v>
      </c>
      <c r="AV455" s="13" t="s">
        <v>86</v>
      </c>
      <c r="AW455" s="13" t="s">
        <v>32</v>
      </c>
      <c r="AX455" s="13" t="s">
        <v>84</v>
      </c>
      <c r="AY455" s="243" t="s">
        <v>136</v>
      </c>
    </row>
    <row r="456" s="2" customFormat="1" ht="24.15" customHeight="1">
      <c r="A456" s="39"/>
      <c r="B456" s="40"/>
      <c r="C456" s="219" t="s">
        <v>723</v>
      </c>
      <c r="D456" s="219" t="s">
        <v>138</v>
      </c>
      <c r="E456" s="220" t="s">
        <v>724</v>
      </c>
      <c r="F456" s="221" t="s">
        <v>725</v>
      </c>
      <c r="G456" s="222" t="s">
        <v>197</v>
      </c>
      <c r="H456" s="223">
        <v>32.5</v>
      </c>
      <c r="I456" s="224"/>
      <c r="J456" s="225">
        <f>ROUND(I456*H456,2)</f>
        <v>0</v>
      </c>
      <c r="K456" s="221" t="s">
        <v>1</v>
      </c>
      <c r="L456" s="45"/>
      <c r="M456" s="226" t="s">
        <v>1</v>
      </c>
      <c r="N456" s="227" t="s">
        <v>41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229</v>
      </c>
      <c r="AT456" s="230" t="s">
        <v>138</v>
      </c>
      <c r="AU456" s="230" t="s">
        <v>86</v>
      </c>
      <c r="AY456" s="18" t="s">
        <v>136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84</v>
      </c>
      <c r="BK456" s="231">
        <f>ROUND(I456*H456,2)</f>
        <v>0</v>
      </c>
      <c r="BL456" s="18" t="s">
        <v>229</v>
      </c>
      <c r="BM456" s="230" t="s">
        <v>726</v>
      </c>
    </row>
    <row r="457" s="13" customFormat="1">
      <c r="A457" s="13"/>
      <c r="B457" s="232"/>
      <c r="C457" s="233"/>
      <c r="D457" s="234" t="s">
        <v>145</v>
      </c>
      <c r="E457" s="235" t="s">
        <v>1</v>
      </c>
      <c r="F457" s="236" t="s">
        <v>727</v>
      </c>
      <c r="G457" s="233"/>
      <c r="H457" s="237">
        <v>32.5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145</v>
      </c>
      <c r="AU457" s="243" t="s">
        <v>86</v>
      </c>
      <c r="AV457" s="13" t="s">
        <v>86</v>
      </c>
      <c r="AW457" s="13" t="s">
        <v>32</v>
      </c>
      <c r="AX457" s="13" t="s">
        <v>84</v>
      </c>
      <c r="AY457" s="243" t="s">
        <v>136</v>
      </c>
    </row>
    <row r="458" s="2" customFormat="1" ht="49.05" customHeight="1">
      <c r="A458" s="39"/>
      <c r="B458" s="40"/>
      <c r="C458" s="219" t="s">
        <v>728</v>
      </c>
      <c r="D458" s="219" t="s">
        <v>138</v>
      </c>
      <c r="E458" s="220" t="s">
        <v>729</v>
      </c>
      <c r="F458" s="221" t="s">
        <v>730</v>
      </c>
      <c r="G458" s="222" t="s">
        <v>204</v>
      </c>
      <c r="H458" s="223">
        <v>8</v>
      </c>
      <c r="I458" s="224"/>
      <c r="J458" s="225">
        <f>ROUND(I458*H458,2)</f>
        <v>0</v>
      </c>
      <c r="K458" s="221" t="s">
        <v>1</v>
      </c>
      <c r="L458" s="45"/>
      <c r="M458" s="226" t="s">
        <v>1</v>
      </c>
      <c r="N458" s="227" t="s">
        <v>41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229</v>
      </c>
      <c r="AT458" s="230" t="s">
        <v>138</v>
      </c>
      <c r="AU458" s="230" t="s">
        <v>86</v>
      </c>
      <c r="AY458" s="18" t="s">
        <v>136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84</v>
      </c>
      <c r="BK458" s="231">
        <f>ROUND(I458*H458,2)</f>
        <v>0</v>
      </c>
      <c r="BL458" s="18" t="s">
        <v>229</v>
      </c>
      <c r="BM458" s="230" t="s">
        <v>731</v>
      </c>
    </row>
    <row r="459" s="13" customFormat="1">
      <c r="A459" s="13"/>
      <c r="B459" s="232"/>
      <c r="C459" s="233"/>
      <c r="D459" s="234" t="s">
        <v>145</v>
      </c>
      <c r="E459" s="235" t="s">
        <v>1</v>
      </c>
      <c r="F459" s="236" t="s">
        <v>732</v>
      </c>
      <c r="G459" s="233"/>
      <c r="H459" s="237">
        <v>8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145</v>
      </c>
      <c r="AU459" s="243" t="s">
        <v>86</v>
      </c>
      <c r="AV459" s="13" t="s">
        <v>86</v>
      </c>
      <c r="AW459" s="13" t="s">
        <v>32</v>
      </c>
      <c r="AX459" s="13" t="s">
        <v>84</v>
      </c>
      <c r="AY459" s="243" t="s">
        <v>136</v>
      </c>
    </row>
    <row r="460" s="2" customFormat="1" ht="24.15" customHeight="1">
      <c r="A460" s="39"/>
      <c r="B460" s="40"/>
      <c r="C460" s="219" t="s">
        <v>733</v>
      </c>
      <c r="D460" s="219" t="s">
        <v>138</v>
      </c>
      <c r="E460" s="220" t="s">
        <v>734</v>
      </c>
      <c r="F460" s="221" t="s">
        <v>735</v>
      </c>
      <c r="G460" s="222" t="s">
        <v>197</v>
      </c>
      <c r="H460" s="223">
        <v>8.1</v>
      </c>
      <c r="I460" s="224"/>
      <c r="J460" s="225">
        <f>ROUND(I460*H460,2)</f>
        <v>0</v>
      </c>
      <c r="K460" s="221" t="s">
        <v>1</v>
      </c>
      <c r="L460" s="45"/>
      <c r="M460" s="226" t="s">
        <v>1</v>
      </c>
      <c r="N460" s="227" t="s">
        <v>41</v>
      </c>
      <c r="O460" s="92"/>
      <c r="P460" s="228">
        <f>O460*H460</f>
        <v>0</v>
      </c>
      <c r="Q460" s="228">
        <v>0</v>
      </c>
      <c r="R460" s="228">
        <f>Q460*H460</f>
        <v>0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229</v>
      </c>
      <c r="AT460" s="230" t="s">
        <v>138</v>
      </c>
      <c r="AU460" s="230" t="s">
        <v>86</v>
      </c>
      <c r="AY460" s="18" t="s">
        <v>136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84</v>
      </c>
      <c r="BK460" s="231">
        <f>ROUND(I460*H460,2)</f>
        <v>0</v>
      </c>
      <c r="BL460" s="18" t="s">
        <v>229</v>
      </c>
      <c r="BM460" s="230" t="s">
        <v>736</v>
      </c>
    </row>
    <row r="461" s="2" customFormat="1">
      <c r="A461" s="39"/>
      <c r="B461" s="40"/>
      <c r="C461" s="41"/>
      <c r="D461" s="234" t="s">
        <v>354</v>
      </c>
      <c r="E461" s="41"/>
      <c r="F461" s="286" t="s">
        <v>737</v>
      </c>
      <c r="G461" s="41"/>
      <c r="H461" s="41"/>
      <c r="I461" s="287"/>
      <c r="J461" s="41"/>
      <c r="K461" s="41"/>
      <c r="L461" s="45"/>
      <c r="M461" s="288"/>
      <c r="N461" s="289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354</v>
      </c>
      <c r="AU461" s="18" t="s">
        <v>86</v>
      </c>
    </row>
    <row r="462" s="13" customFormat="1">
      <c r="A462" s="13"/>
      <c r="B462" s="232"/>
      <c r="C462" s="233"/>
      <c r="D462" s="234" t="s">
        <v>145</v>
      </c>
      <c r="E462" s="235" t="s">
        <v>1</v>
      </c>
      <c r="F462" s="236" t="s">
        <v>738</v>
      </c>
      <c r="G462" s="233"/>
      <c r="H462" s="237">
        <v>8.1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145</v>
      </c>
      <c r="AU462" s="243" t="s">
        <v>86</v>
      </c>
      <c r="AV462" s="13" t="s">
        <v>86</v>
      </c>
      <c r="AW462" s="13" t="s">
        <v>32</v>
      </c>
      <c r="AX462" s="13" t="s">
        <v>84</v>
      </c>
      <c r="AY462" s="243" t="s">
        <v>136</v>
      </c>
    </row>
    <row r="463" s="12" customFormat="1" ht="22.8" customHeight="1">
      <c r="A463" s="12"/>
      <c r="B463" s="203"/>
      <c r="C463" s="204"/>
      <c r="D463" s="205" t="s">
        <v>75</v>
      </c>
      <c r="E463" s="217" t="s">
        <v>739</v>
      </c>
      <c r="F463" s="217" t="s">
        <v>740</v>
      </c>
      <c r="G463" s="204"/>
      <c r="H463" s="204"/>
      <c r="I463" s="207"/>
      <c r="J463" s="218">
        <f>BK463</f>
        <v>0</v>
      </c>
      <c r="K463" s="204"/>
      <c r="L463" s="209"/>
      <c r="M463" s="210"/>
      <c r="N463" s="211"/>
      <c r="O463" s="211"/>
      <c r="P463" s="212">
        <f>SUM(P464:P486)</f>
        <v>0</v>
      </c>
      <c r="Q463" s="211"/>
      <c r="R463" s="212">
        <f>SUM(R464:R486)</f>
        <v>0</v>
      </c>
      <c r="S463" s="211"/>
      <c r="T463" s="213">
        <f>SUM(T464:T486)</f>
        <v>0.307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4" t="s">
        <v>86</v>
      </c>
      <c r="AT463" s="215" t="s">
        <v>75</v>
      </c>
      <c r="AU463" s="215" t="s">
        <v>84</v>
      </c>
      <c r="AY463" s="214" t="s">
        <v>136</v>
      </c>
      <c r="BK463" s="216">
        <f>SUM(BK464:BK486)</f>
        <v>0</v>
      </c>
    </row>
    <row r="464" s="2" customFormat="1" ht="33" customHeight="1">
      <c r="A464" s="39"/>
      <c r="B464" s="40"/>
      <c r="C464" s="219" t="s">
        <v>741</v>
      </c>
      <c r="D464" s="219" t="s">
        <v>138</v>
      </c>
      <c r="E464" s="220" t="s">
        <v>742</v>
      </c>
      <c r="F464" s="221" t="s">
        <v>743</v>
      </c>
      <c r="G464" s="222" t="s">
        <v>197</v>
      </c>
      <c r="H464" s="223">
        <v>9</v>
      </c>
      <c r="I464" s="224"/>
      <c r="J464" s="225">
        <f>ROUND(I464*H464,2)</f>
        <v>0</v>
      </c>
      <c r="K464" s="221" t="s">
        <v>142</v>
      </c>
      <c r="L464" s="45"/>
      <c r="M464" s="226" t="s">
        <v>1</v>
      </c>
      <c r="N464" s="227" t="s">
        <v>41</v>
      </c>
      <c r="O464" s="92"/>
      <c r="P464" s="228">
        <f>O464*H464</f>
        <v>0</v>
      </c>
      <c r="Q464" s="228">
        <v>0</v>
      </c>
      <c r="R464" s="228">
        <f>Q464*H464</f>
        <v>0</v>
      </c>
      <c r="S464" s="228">
        <v>0.025</v>
      </c>
      <c r="T464" s="229">
        <f>S464*H464</f>
        <v>0.225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229</v>
      </c>
      <c r="AT464" s="230" t="s">
        <v>138</v>
      </c>
      <c r="AU464" s="230" t="s">
        <v>86</v>
      </c>
      <c r="AY464" s="18" t="s">
        <v>136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84</v>
      </c>
      <c r="BK464" s="231">
        <f>ROUND(I464*H464,2)</f>
        <v>0</v>
      </c>
      <c r="BL464" s="18" t="s">
        <v>229</v>
      </c>
      <c r="BM464" s="230" t="s">
        <v>744</v>
      </c>
    </row>
    <row r="465" s="13" customFormat="1">
      <c r="A465" s="13"/>
      <c r="B465" s="232"/>
      <c r="C465" s="233"/>
      <c r="D465" s="234" t="s">
        <v>145</v>
      </c>
      <c r="E465" s="235" t="s">
        <v>1</v>
      </c>
      <c r="F465" s="236" t="s">
        <v>745</v>
      </c>
      <c r="G465" s="233"/>
      <c r="H465" s="237">
        <v>9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145</v>
      </c>
      <c r="AU465" s="243" t="s">
        <v>86</v>
      </c>
      <c r="AV465" s="13" t="s">
        <v>86</v>
      </c>
      <c r="AW465" s="13" t="s">
        <v>32</v>
      </c>
      <c r="AX465" s="13" t="s">
        <v>84</v>
      </c>
      <c r="AY465" s="243" t="s">
        <v>136</v>
      </c>
    </row>
    <row r="466" s="2" customFormat="1" ht="16.5" customHeight="1">
      <c r="A466" s="39"/>
      <c r="B466" s="40"/>
      <c r="C466" s="219" t="s">
        <v>746</v>
      </c>
      <c r="D466" s="219" t="s">
        <v>138</v>
      </c>
      <c r="E466" s="220" t="s">
        <v>747</v>
      </c>
      <c r="F466" s="221" t="s">
        <v>748</v>
      </c>
      <c r="G466" s="222" t="s">
        <v>141</v>
      </c>
      <c r="H466" s="223">
        <v>3.78</v>
      </c>
      <c r="I466" s="224"/>
      <c r="J466" s="225">
        <f>ROUND(I466*H466,2)</f>
        <v>0</v>
      </c>
      <c r="K466" s="221" t="s">
        <v>142</v>
      </c>
      <c r="L466" s="45"/>
      <c r="M466" s="226" t="s">
        <v>1</v>
      </c>
      <c r="N466" s="227" t="s">
        <v>41</v>
      </c>
      <c r="O466" s="92"/>
      <c r="P466" s="228">
        <f>O466*H466</f>
        <v>0</v>
      </c>
      <c r="Q466" s="228">
        <v>0</v>
      </c>
      <c r="R466" s="228">
        <f>Q466*H466</f>
        <v>0</v>
      </c>
      <c r="S466" s="228">
        <v>0.02</v>
      </c>
      <c r="T466" s="229">
        <f>S466*H466</f>
        <v>0.0756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229</v>
      </c>
      <c r="AT466" s="230" t="s">
        <v>138</v>
      </c>
      <c r="AU466" s="230" t="s">
        <v>86</v>
      </c>
      <c r="AY466" s="18" t="s">
        <v>136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84</v>
      </c>
      <c r="BK466" s="231">
        <f>ROUND(I466*H466,2)</f>
        <v>0</v>
      </c>
      <c r="BL466" s="18" t="s">
        <v>229</v>
      </c>
      <c r="BM466" s="230" t="s">
        <v>749</v>
      </c>
    </row>
    <row r="467" s="13" customFormat="1">
      <c r="A467" s="13"/>
      <c r="B467" s="232"/>
      <c r="C467" s="233"/>
      <c r="D467" s="234" t="s">
        <v>145</v>
      </c>
      <c r="E467" s="235" t="s">
        <v>1</v>
      </c>
      <c r="F467" s="236" t="s">
        <v>750</v>
      </c>
      <c r="G467" s="233"/>
      <c r="H467" s="237">
        <v>3.78</v>
      </c>
      <c r="I467" s="238"/>
      <c r="J467" s="233"/>
      <c r="K467" s="233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145</v>
      </c>
      <c r="AU467" s="243" t="s">
        <v>86</v>
      </c>
      <c r="AV467" s="13" t="s">
        <v>86</v>
      </c>
      <c r="AW467" s="13" t="s">
        <v>32</v>
      </c>
      <c r="AX467" s="13" t="s">
        <v>84</v>
      </c>
      <c r="AY467" s="243" t="s">
        <v>136</v>
      </c>
    </row>
    <row r="468" s="2" customFormat="1" ht="24.15" customHeight="1">
      <c r="A468" s="39"/>
      <c r="B468" s="40"/>
      <c r="C468" s="219" t="s">
        <v>751</v>
      </c>
      <c r="D468" s="219" t="s">
        <v>138</v>
      </c>
      <c r="E468" s="220" t="s">
        <v>752</v>
      </c>
      <c r="F468" s="221" t="s">
        <v>753</v>
      </c>
      <c r="G468" s="222" t="s">
        <v>204</v>
      </c>
      <c r="H468" s="223">
        <v>16</v>
      </c>
      <c r="I468" s="224"/>
      <c r="J468" s="225">
        <f>ROUND(I468*H468,2)</f>
        <v>0</v>
      </c>
      <c r="K468" s="221" t="s">
        <v>142</v>
      </c>
      <c r="L468" s="45"/>
      <c r="M468" s="226" t="s">
        <v>1</v>
      </c>
      <c r="N468" s="227" t="s">
        <v>41</v>
      </c>
      <c r="O468" s="92"/>
      <c r="P468" s="228">
        <f>O468*H468</f>
        <v>0</v>
      </c>
      <c r="Q468" s="228">
        <v>0</v>
      </c>
      <c r="R468" s="228">
        <f>Q468*H468</f>
        <v>0</v>
      </c>
      <c r="S468" s="228">
        <v>0.0004</v>
      </c>
      <c r="T468" s="229">
        <f>S468*H468</f>
        <v>0.0064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229</v>
      </c>
      <c r="AT468" s="230" t="s">
        <v>138</v>
      </c>
      <c r="AU468" s="230" t="s">
        <v>86</v>
      </c>
      <c r="AY468" s="18" t="s">
        <v>136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84</v>
      </c>
      <c r="BK468" s="231">
        <f>ROUND(I468*H468,2)</f>
        <v>0</v>
      </c>
      <c r="BL468" s="18" t="s">
        <v>229</v>
      </c>
      <c r="BM468" s="230" t="s">
        <v>754</v>
      </c>
    </row>
    <row r="469" s="13" customFormat="1">
      <c r="A469" s="13"/>
      <c r="B469" s="232"/>
      <c r="C469" s="233"/>
      <c r="D469" s="234" t="s">
        <v>145</v>
      </c>
      <c r="E469" s="235" t="s">
        <v>1</v>
      </c>
      <c r="F469" s="236" t="s">
        <v>755</v>
      </c>
      <c r="G469" s="233"/>
      <c r="H469" s="237">
        <v>16</v>
      </c>
      <c r="I469" s="238"/>
      <c r="J469" s="233"/>
      <c r="K469" s="233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145</v>
      </c>
      <c r="AU469" s="243" t="s">
        <v>86</v>
      </c>
      <c r="AV469" s="13" t="s">
        <v>86</v>
      </c>
      <c r="AW469" s="13" t="s">
        <v>32</v>
      </c>
      <c r="AX469" s="13" t="s">
        <v>84</v>
      </c>
      <c r="AY469" s="243" t="s">
        <v>136</v>
      </c>
    </row>
    <row r="470" s="2" customFormat="1" ht="24.15" customHeight="1">
      <c r="A470" s="39"/>
      <c r="B470" s="40"/>
      <c r="C470" s="219" t="s">
        <v>756</v>
      </c>
      <c r="D470" s="219" t="s">
        <v>138</v>
      </c>
      <c r="E470" s="220" t="s">
        <v>757</v>
      </c>
      <c r="F470" s="221" t="s">
        <v>758</v>
      </c>
      <c r="G470" s="222" t="s">
        <v>556</v>
      </c>
      <c r="H470" s="290"/>
      <c r="I470" s="224"/>
      <c r="J470" s="225">
        <f>ROUND(I470*H470,2)</f>
        <v>0</v>
      </c>
      <c r="K470" s="221" t="s">
        <v>142</v>
      </c>
      <c r="L470" s="45"/>
      <c r="M470" s="226" t="s">
        <v>1</v>
      </c>
      <c r="N470" s="227" t="s">
        <v>41</v>
      </c>
      <c r="O470" s="92"/>
      <c r="P470" s="228">
        <f>O470*H470</f>
        <v>0</v>
      </c>
      <c r="Q470" s="228">
        <v>0</v>
      </c>
      <c r="R470" s="228">
        <f>Q470*H470</f>
        <v>0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229</v>
      </c>
      <c r="AT470" s="230" t="s">
        <v>138</v>
      </c>
      <c r="AU470" s="230" t="s">
        <v>86</v>
      </c>
      <c r="AY470" s="18" t="s">
        <v>136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84</v>
      </c>
      <c r="BK470" s="231">
        <f>ROUND(I470*H470,2)</f>
        <v>0</v>
      </c>
      <c r="BL470" s="18" t="s">
        <v>229</v>
      </c>
      <c r="BM470" s="230" t="s">
        <v>759</v>
      </c>
    </row>
    <row r="471" s="2" customFormat="1" ht="24.15" customHeight="1">
      <c r="A471" s="39"/>
      <c r="B471" s="40"/>
      <c r="C471" s="219" t="s">
        <v>760</v>
      </c>
      <c r="D471" s="219" t="s">
        <v>138</v>
      </c>
      <c r="E471" s="220" t="s">
        <v>761</v>
      </c>
      <c r="F471" s="221" t="s">
        <v>762</v>
      </c>
      <c r="G471" s="222" t="s">
        <v>556</v>
      </c>
      <c r="H471" s="290"/>
      <c r="I471" s="224"/>
      <c r="J471" s="225">
        <f>ROUND(I471*H471,2)</f>
        <v>0</v>
      </c>
      <c r="K471" s="221" t="s">
        <v>142</v>
      </c>
      <c r="L471" s="45"/>
      <c r="M471" s="226" t="s">
        <v>1</v>
      </c>
      <c r="N471" s="227" t="s">
        <v>41</v>
      </c>
      <c r="O471" s="92"/>
      <c r="P471" s="228">
        <f>O471*H471</f>
        <v>0</v>
      </c>
      <c r="Q471" s="228">
        <v>0</v>
      </c>
      <c r="R471" s="228">
        <f>Q471*H471</f>
        <v>0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229</v>
      </c>
      <c r="AT471" s="230" t="s">
        <v>138</v>
      </c>
      <c r="AU471" s="230" t="s">
        <v>86</v>
      </c>
      <c r="AY471" s="18" t="s">
        <v>136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84</v>
      </c>
      <c r="BK471" s="231">
        <f>ROUND(I471*H471,2)</f>
        <v>0</v>
      </c>
      <c r="BL471" s="18" t="s">
        <v>229</v>
      </c>
      <c r="BM471" s="230" t="s">
        <v>763</v>
      </c>
    </row>
    <row r="472" s="2" customFormat="1" ht="24.15" customHeight="1">
      <c r="A472" s="39"/>
      <c r="B472" s="40"/>
      <c r="C472" s="219" t="s">
        <v>764</v>
      </c>
      <c r="D472" s="219" t="s">
        <v>138</v>
      </c>
      <c r="E472" s="220" t="s">
        <v>765</v>
      </c>
      <c r="F472" s="221" t="s">
        <v>766</v>
      </c>
      <c r="G472" s="222" t="s">
        <v>204</v>
      </c>
      <c r="H472" s="223">
        <v>6</v>
      </c>
      <c r="I472" s="224"/>
      <c r="J472" s="225">
        <f>ROUND(I472*H472,2)</f>
        <v>0</v>
      </c>
      <c r="K472" s="221" t="s">
        <v>1</v>
      </c>
      <c r="L472" s="45"/>
      <c r="M472" s="226" t="s">
        <v>1</v>
      </c>
      <c r="N472" s="227" t="s">
        <v>41</v>
      </c>
      <c r="O472" s="92"/>
      <c r="P472" s="228">
        <f>O472*H472</f>
        <v>0</v>
      </c>
      <c r="Q472" s="228">
        <v>0</v>
      </c>
      <c r="R472" s="228">
        <f>Q472*H472</f>
        <v>0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229</v>
      </c>
      <c r="AT472" s="230" t="s">
        <v>138</v>
      </c>
      <c r="AU472" s="230" t="s">
        <v>86</v>
      </c>
      <c r="AY472" s="18" t="s">
        <v>136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84</v>
      </c>
      <c r="BK472" s="231">
        <f>ROUND(I472*H472,2)</f>
        <v>0</v>
      </c>
      <c r="BL472" s="18" t="s">
        <v>229</v>
      </c>
      <c r="BM472" s="230" t="s">
        <v>767</v>
      </c>
    </row>
    <row r="473" s="2" customFormat="1" ht="16.5" customHeight="1">
      <c r="A473" s="39"/>
      <c r="B473" s="40"/>
      <c r="C473" s="219" t="s">
        <v>768</v>
      </c>
      <c r="D473" s="219" t="s">
        <v>138</v>
      </c>
      <c r="E473" s="220" t="s">
        <v>769</v>
      </c>
      <c r="F473" s="221" t="s">
        <v>770</v>
      </c>
      <c r="G473" s="222" t="s">
        <v>204</v>
      </c>
      <c r="H473" s="223">
        <v>4</v>
      </c>
      <c r="I473" s="224"/>
      <c r="J473" s="225">
        <f>ROUND(I473*H473,2)</f>
        <v>0</v>
      </c>
      <c r="K473" s="221" t="s">
        <v>1</v>
      </c>
      <c r="L473" s="45"/>
      <c r="M473" s="226" t="s">
        <v>1</v>
      </c>
      <c r="N473" s="227" t="s">
        <v>41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229</v>
      </c>
      <c r="AT473" s="230" t="s">
        <v>138</v>
      </c>
      <c r="AU473" s="230" t="s">
        <v>86</v>
      </c>
      <c r="AY473" s="18" t="s">
        <v>136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84</v>
      </c>
      <c r="BK473" s="231">
        <f>ROUND(I473*H473,2)</f>
        <v>0</v>
      </c>
      <c r="BL473" s="18" t="s">
        <v>229</v>
      </c>
      <c r="BM473" s="230" t="s">
        <v>771</v>
      </c>
    </row>
    <row r="474" s="2" customFormat="1">
      <c r="A474" s="39"/>
      <c r="B474" s="40"/>
      <c r="C474" s="41"/>
      <c r="D474" s="234" t="s">
        <v>354</v>
      </c>
      <c r="E474" s="41"/>
      <c r="F474" s="286" t="s">
        <v>772</v>
      </c>
      <c r="G474" s="41"/>
      <c r="H474" s="41"/>
      <c r="I474" s="287"/>
      <c r="J474" s="41"/>
      <c r="K474" s="41"/>
      <c r="L474" s="45"/>
      <c r="M474" s="288"/>
      <c r="N474" s="289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354</v>
      </c>
      <c r="AU474" s="18" t="s">
        <v>86</v>
      </c>
    </row>
    <row r="475" s="2" customFormat="1" ht="16.5" customHeight="1">
      <c r="A475" s="39"/>
      <c r="B475" s="40"/>
      <c r="C475" s="219" t="s">
        <v>773</v>
      </c>
      <c r="D475" s="219" t="s">
        <v>138</v>
      </c>
      <c r="E475" s="220" t="s">
        <v>774</v>
      </c>
      <c r="F475" s="221" t="s">
        <v>775</v>
      </c>
      <c r="G475" s="222" t="s">
        <v>197</v>
      </c>
      <c r="H475" s="223">
        <v>65</v>
      </c>
      <c r="I475" s="224"/>
      <c r="J475" s="225">
        <f>ROUND(I475*H475,2)</f>
        <v>0</v>
      </c>
      <c r="K475" s="221" t="s">
        <v>1</v>
      </c>
      <c r="L475" s="45"/>
      <c r="M475" s="226" t="s">
        <v>1</v>
      </c>
      <c r="N475" s="227" t="s">
        <v>41</v>
      </c>
      <c r="O475" s="92"/>
      <c r="P475" s="228">
        <f>O475*H475</f>
        <v>0</v>
      </c>
      <c r="Q475" s="228">
        <v>0</v>
      </c>
      <c r="R475" s="228">
        <f>Q475*H475</f>
        <v>0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229</v>
      </c>
      <c r="AT475" s="230" t="s">
        <v>138</v>
      </c>
      <c r="AU475" s="230" t="s">
        <v>86</v>
      </c>
      <c r="AY475" s="18" t="s">
        <v>136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84</v>
      </c>
      <c r="BK475" s="231">
        <f>ROUND(I475*H475,2)</f>
        <v>0</v>
      </c>
      <c r="BL475" s="18" t="s">
        <v>229</v>
      </c>
      <c r="BM475" s="230" t="s">
        <v>776</v>
      </c>
    </row>
    <row r="476" s="2" customFormat="1">
      <c r="A476" s="39"/>
      <c r="B476" s="40"/>
      <c r="C476" s="41"/>
      <c r="D476" s="234" t="s">
        <v>354</v>
      </c>
      <c r="E476" s="41"/>
      <c r="F476" s="286" t="s">
        <v>777</v>
      </c>
      <c r="G476" s="41"/>
      <c r="H476" s="41"/>
      <c r="I476" s="287"/>
      <c r="J476" s="41"/>
      <c r="K476" s="41"/>
      <c r="L476" s="45"/>
      <c r="M476" s="288"/>
      <c r="N476" s="289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354</v>
      </c>
      <c r="AU476" s="18" t="s">
        <v>86</v>
      </c>
    </row>
    <row r="477" s="2" customFormat="1" ht="16.5" customHeight="1">
      <c r="A477" s="39"/>
      <c r="B477" s="40"/>
      <c r="C477" s="219" t="s">
        <v>778</v>
      </c>
      <c r="D477" s="219" t="s">
        <v>138</v>
      </c>
      <c r="E477" s="220" t="s">
        <v>779</v>
      </c>
      <c r="F477" s="221" t="s">
        <v>780</v>
      </c>
      <c r="G477" s="222" t="s">
        <v>204</v>
      </c>
      <c r="H477" s="223">
        <v>4</v>
      </c>
      <c r="I477" s="224"/>
      <c r="J477" s="225">
        <f>ROUND(I477*H477,2)</f>
        <v>0</v>
      </c>
      <c r="K477" s="221" t="s">
        <v>1</v>
      </c>
      <c r="L477" s="45"/>
      <c r="M477" s="226" t="s">
        <v>1</v>
      </c>
      <c r="N477" s="227" t="s">
        <v>41</v>
      </c>
      <c r="O477" s="92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229</v>
      </c>
      <c r="AT477" s="230" t="s">
        <v>138</v>
      </c>
      <c r="AU477" s="230" t="s">
        <v>86</v>
      </c>
      <c r="AY477" s="18" t="s">
        <v>136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84</v>
      </c>
      <c r="BK477" s="231">
        <f>ROUND(I477*H477,2)</f>
        <v>0</v>
      </c>
      <c r="BL477" s="18" t="s">
        <v>229</v>
      </c>
      <c r="BM477" s="230" t="s">
        <v>781</v>
      </c>
    </row>
    <row r="478" s="2" customFormat="1">
      <c r="A478" s="39"/>
      <c r="B478" s="40"/>
      <c r="C478" s="41"/>
      <c r="D478" s="234" t="s">
        <v>354</v>
      </c>
      <c r="E478" s="41"/>
      <c r="F478" s="286" t="s">
        <v>782</v>
      </c>
      <c r="G478" s="41"/>
      <c r="H478" s="41"/>
      <c r="I478" s="287"/>
      <c r="J478" s="41"/>
      <c r="K478" s="41"/>
      <c r="L478" s="45"/>
      <c r="M478" s="288"/>
      <c r="N478" s="289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354</v>
      </c>
      <c r="AU478" s="18" t="s">
        <v>86</v>
      </c>
    </row>
    <row r="479" s="2" customFormat="1" ht="33" customHeight="1">
      <c r="A479" s="39"/>
      <c r="B479" s="40"/>
      <c r="C479" s="219" t="s">
        <v>783</v>
      </c>
      <c r="D479" s="219" t="s">
        <v>138</v>
      </c>
      <c r="E479" s="220" t="s">
        <v>784</v>
      </c>
      <c r="F479" s="221" t="s">
        <v>785</v>
      </c>
      <c r="G479" s="222" t="s">
        <v>204</v>
      </c>
      <c r="H479" s="223">
        <v>1</v>
      </c>
      <c r="I479" s="224"/>
      <c r="J479" s="225">
        <f>ROUND(I479*H479,2)</f>
        <v>0</v>
      </c>
      <c r="K479" s="221" t="s">
        <v>1</v>
      </c>
      <c r="L479" s="45"/>
      <c r="M479" s="226" t="s">
        <v>1</v>
      </c>
      <c r="N479" s="227" t="s">
        <v>41</v>
      </c>
      <c r="O479" s="92"/>
      <c r="P479" s="228">
        <f>O479*H479</f>
        <v>0</v>
      </c>
      <c r="Q479" s="228">
        <v>0</v>
      </c>
      <c r="R479" s="228">
        <f>Q479*H479</f>
        <v>0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229</v>
      </c>
      <c r="AT479" s="230" t="s">
        <v>138</v>
      </c>
      <c r="AU479" s="230" t="s">
        <v>86</v>
      </c>
      <c r="AY479" s="18" t="s">
        <v>136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84</v>
      </c>
      <c r="BK479" s="231">
        <f>ROUND(I479*H479,2)</f>
        <v>0</v>
      </c>
      <c r="BL479" s="18" t="s">
        <v>229</v>
      </c>
      <c r="BM479" s="230" t="s">
        <v>786</v>
      </c>
    </row>
    <row r="480" s="2" customFormat="1" ht="37.8" customHeight="1">
      <c r="A480" s="39"/>
      <c r="B480" s="40"/>
      <c r="C480" s="219" t="s">
        <v>787</v>
      </c>
      <c r="D480" s="219" t="s">
        <v>138</v>
      </c>
      <c r="E480" s="220" t="s">
        <v>788</v>
      </c>
      <c r="F480" s="221" t="s">
        <v>789</v>
      </c>
      <c r="G480" s="222" t="s">
        <v>204</v>
      </c>
      <c r="H480" s="223">
        <v>8</v>
      </c>
      <c r="I480" s="224"/>
      <c r="J480" s="225">
        <f>ROUND(I480*H480,2)</f>
        <v>0</v>
      </c>
      <c r="K480" s="221" t="s">
        <v>1</v>
      </c>
      <c r="L480" s="45"/>
      <c r="M480" s="226" t="s">
        <v>1</v>
      </c>
      <c r="N480" s="227" t="s">
        <v>41</v>
      </c>
      <c r="O480" s="92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229</v>
      </c>
      <c r="AT480" s="230" t="s">
        <v>138</v>
      </c>
      <c r="AU480" s="230" t="s">
        <v>86</v>
      </c>
      <c r="AY480" s="18" t="s">
        <v>136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84</v>
      </c>
      <c r="BK480" s="231">
        <f>ROUND(I480*H480,2)</f>
        <v>0</v>
      </c>
      <c r="BL480" s="18" t="s">
        <v>229</v>
      </c>
      <c r="BM480" s="230" t="s">
        <v>790</v>
      </c>
    </row>
    <row r="481" s="2" customFormat="1" ht="37.8" customHeight="1">
      <c r="A481" s="39"/>
      <c r="B481" s="40"/>
      <c r="C481" s="219" t="s">
        <v>791</v>
      </c>
      <c r="D481" s="219" t="s">
        <v>138</v>
      </c>
      <c r="E481" s="220" t="s">
        <v>792</v>
      </c>
      <c r="F481" s="221" t="s">
        <v>793</v>
      </c>
      <c r="G481" s="222" t="s">
        <v>204</v>
      </c>
      <c r="H481" s="223">
        <v>1</v>
      </c>
      <c r="I481" s="224"/>
      <c r="J481" s="225">
        <f>ROUND(I481*H481,2)</f>
        <v>0</v>
      </c>
      <c r="K481" s="221" t="s">
        <v>1</v>
      </c>
      <c r="L481" s="45"/>
      <c r="M481" s="226" t="s">
        <v>1</v>
      </c>
      <c r="N481" s="227" t="s">
        <v>41</v>
      </c>
      <c r="O481" s="92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229</v>
      </c>
      <c r="AT481" s="230" t="s">
        <v>138</v>
      </c>
      <c r="AU481" s="230" t="s">
        <v>86</v>
      </c>
      <c r="AY481" s="18" t="s">
        <v>136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84</v>
      </c>
      <c r="BK481" s="231">
        <f>ROUND(I481*H481,2)</f>
        <v>0</v>
      </c>
      <c r="BL481" s="18" t="s">
        <v>229</v>
      </c>
      <c r="BM481" s="230" t="s">
        <v>794</v>
      </c>
    </row>
    <row r="482" s="2" customFormat="1" ht="24.15" customHeight="1">
      <c r="A482" s="39"/>
      <c r="B482" s="40"/>
      <c r="C482" s="219" t="s">
        <v>795</v>
      </c>
      <c r="D482" s="219" t="s">
        <v>138</v>
      </c>
      <c r="E482" s="220" t="s">
        <v>796</v>
      </c>
      <c r="F482" s="221" t="s">
        <v>797</v>
      </c>
      <c r="G482" s="222" t="s">
        <v>204</v>
      </c>
      <c r="H482" s="223">
        <v>77</v>
      </c>
      <c r="I482" s="224"/>
      <c r="J482" s="225">
        <f>ROUND(I482*H482,2)</f>
        <v>0</v>
      </c>
      <c r="K482" s="221" t="s">
        <v>1</v>
      </c>
      <c r="L482" s="45"/>
      <c r="M482" s="226" t="s">
        <v>1</v>
      </c>
      <c r="N482" s="227" t="s">
        <v>41</v>
      </c>
      <c r="O482" s="92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229</v>
      </c>
      <c r="AT482" s="230" t="s">
        <v>138</v>
      </c>
      <c r="AU482" s="230" t="s">
        <v>86</v>
      </c>
      <c r="AY482" s="18" t="s">
        <v>136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84</v>
      </c>
      <c r="BK482" s="231">
        <f>ROUND(I482*H482,2)</f>
        <v>0</v>
      </c>
      <c r="BL482" s="18" t="s">
        <v>229</v>
      </c>
      <c r="BM482" s="230" t="s">
        <v>798</v>
      </c>
    </row>
    <row r="483" s="2" customFormat="1">
      <c r="A483" s="39"/>
      <c r="B483" s="40"/>
      <c r="C483" s="41"/>
      <c r="D483" s="234" t="s">
        <v>354</v>
      </c>
      <c r="E483" s="41"/>
      <c r="F483" s="286" t="s">
        <v>799</v>
      </c>
      <c r="G483" s="41"/>
      <c r="H483" s="41"/>
      <c r="I483" s="287"/>
      <c r="J483" s="41"/>
      <c r="K483" s="41"/>
      <c r="L483" s="45"/>
      <c r="M483" s="288"/>
      <c r="N483" s="289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354</v>
      </c>
      <c r="AU483" s="18" t="s">
        <v>86</v>
      </c>
    </row>
    <row r="484" s="2" customFormat="1" ht="24.15" customHeight="1">
      <c r="A484" s="39"/>
      <c r="B484" s="40"/>
      <c r="C484" s="219" t="s">
        <v>800</v>
      </c>
      <c r="D484" s="219" t="s">
        <v>138</v>
      </c>
      <c r="E484" s="220" t="s">
        <v>801</v>
      </c>
      <c r="F484" s="221" t="s">
        <v>802</v>
      </c>
      <c r="G484" s="222" t="s">
        <v>204</v>
      </c>
      <c r="H484" s="223">
        <v>16</v>
      </c>
      <c r="I484" s="224"/>
      <c r="J484" s="225">
        <f>ROUND(I484*H484,2)</f>
        <v>0</v>
      </c>
      <c r="K484" s="221" t="s">
        <v>1</v>
      </c>
      <c r="L484" s="45"/>
      <c r="M484" s="226" t="s">
        <v>1</v>
      </c>
      <c r="N484" s="227" t="s">
        <v>41</v>
      </c>
      <c r="O484" s="92"/>
      <c r="P484" s="228">
        <f>O484*H484</f>
        <v>0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229</v>
      </c>
      <c r="AT484" s="230" t="s">
        <v>138</v>
      </c>
      <c r="AU484" s="230" t="s">
        <v>86</v>
      </c>
      <c r="AY484" s="18" t="s">
        <v>136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84</v>
      </c>
      <c r="BK484" s="231">
        <f>ROUND(I484*H484,2)</f>
        <v>0</v>
      </c>
      <c r="BL484" s="18" t="s">
        <v>229</v>
      </c>
      <c r="BM484" s="230" t="s">
        <v>803</v>
      </c>
    </row>
    <row r="485" s="2" customFormat="1" ht="37.8" customHeight="1">
      <c r="A485" s="39"/>
      <c r="B485" s="40"/>
      <c r="C485" s="219" t="s">
        <v>804</v>
      </c>
      <c r="D485" s="219" t="s">
        <v>138</v>
      </c>
      <c r="E485" s="220" t="s">
        <v>805</v>
      </c>
      <c r="F485" s="221" t="s">
        <v>806</v>
      </c>
      <c r="G485" s="222" t="s">
        <v>204</v>
      </c>
      <c r="H485" s="223">
        <v>1</v>
      </c>
      <c r="I485" s="224"/>
      <c r="J485" s="225">
        <f>ROUND(I485*H485,2)</f>
        <v>0</v>
      </c>
      <c r="K485" s="221" t="s">
        <v>1</v>
      </c>
      <c r="L485" s="45"/>
      <c r="M485" s="226" t="s">
        <v>1</v>
      </c>
      <c r="N485" s="227" t="s">
        <v>41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229</v>
      </c>
      <c r="AT485" s="230" t="s">
        <v>138</v>
      </c>
      <c r="AU485" s="230" t="s">
        <v>86</v>
      </c>
      <c r="AY485" s="18" t="s">
        <v>136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84</v>
      </c>
      <c r="BK485" s="231">
        <f>ROUND(I485*H485,2)</f>
        <v>0</v>
      </c>
      <c r="BL485" s="18" t="s">
        <v>229</v>
      </c>
      <c r="BM485" s="230" t="s">
        <v>807</v>
      </c>
    </row>
    <row r="486" s="2" customFormat="1" ht="24.15" customHeight="1">
      <c r="A486" s="39"/>
      <c r="B486" s="40"/>
      <c r="C486" s="219" t="s">
        <v>808</v>
      </c>
      <c r="D486" s="219" t="s">
        <v>138</v>
      </c>
      <c r="E486" s="220" t="s">
        <v>809</v>
      </c>
      <c r="F486" s="221" t="s">
        <v>810</v>
      </c>
      <c r="G486" s="222" t="s">
        <v>204</v>
      </c>
      <c r="H486" s="223">
        <v>11</v>
      </c>
      <c r="I486" s="224"/>
      <c r="J486" s="225">
        <f>ROUND(I486*H486,2)</f>
        <v>0</v>
      </c>
      <c r="K486" s="221" t="s">
        <v>1</v>
      </c>
      <c r="L486" s="45"/>
      <c r="M486" s="226" t="s">
        <v>1</v>
      </c>
      <c r="N486" s="227" t="s">
        <v>41</v>
      </c>
      <c r="O486" s="92"/>
      <c r="P486" s="228">
        <f>O486*H486</f>
        <v>0</v>
      </c>
      <c r="Q486" s="228">
        <v>0</v>
      </c>
      <c r="R486" s="228">
        <f>Q486*H486</f>
        <v>0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229</v>
      </c>
      <c r="AT486" s="230" t="s">
        <v>138</v>
      </c>
      <c r="AU486" s="230" t="s">
        <v>86</v>
      </c>
      <c r="AY486" s="18" t="s">
        <v>136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84</v>
      </c>
      <c r="BK486" s="231">
        <f>ROUND(I486*H486,2)</f>
        <v>0</v>
      </c>
      <c r="BL486" s="18" t="s">
        <v>229</v>
      </c>
      <c r="BM486" s="230" t="s">
        <v>811</v>
      </c>
    </row>
    <row r="487" s="12" customFormat="1" ht="22.8" customHeight="1">
      <c r="A487" s="12"/>
      <c r="B487" s="203"/>
      <c r="C487" s="204"/>
      <c r="D487" s="205" t="s">
        <v>75</v>
      </c>
      <c r="E487" s="217" t="s">
        <v>812</v>
      </c>
      <c r="F487" s="217" t="s">
        <v>813</v>
      </c>
      <c r="G487" s="204"/>
      <c r="H487" s="204"/>
      <c r="I487" s="207"/>
      <c r="J487" s="218">
        <f>BK487</f>
        <v>0</v>
      </c>
      <c r="K487" s="204"/>
      <c r="L487" s="209"/>
      <c r="M487" s="210"/>
      <c r="N487" s="211"/>
      <c r="O487" s="211"/>
      <c r="P487" s="212">
        <f>SUM(P488:P493)</f>
        <v>0</v>
      </c>
      <c r="Q487" s="211"/>
      <c r="R487" s="212">
        <f>SUM(R488:R493)</f>
        <v>0.28053</v>
      </c>
      <c r="S487" s="211"/>
      <c r="T487" s="213">
        <f>SUM(T488:T493)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4" t="s">
        <v>86</v>
      </c>
      <c r="AT487" s="215" t="s">
        <v>75</v>
      </c>
      <c r="AU487" s="215" t="s">
        <v>84</v>
      </c>
      <c r="AY487" s="214" t="s">
        <v>136</v>
      </c>
      <c r="BK487" s="216">
        <f>SUM(BK488:BK493)</f>
        <v>0</v>
      </c>
    </row>
    <row r="488" s="2" customFormat="1" ht="37.8" customHeight="1">
      <c r="A488" s="39"/>
      <c r="B488" s="40"/>
      <c r="C488" s="219" t="s">
        <v>814</v>
      </c>
      <c r="D488" s="219" t="s">
        <v>138</v>
      </c>
      <c r="E488" s="220" t="s">
        <v>815</v>
      </c>
      <c r="F488" s="221" t="s">
        <v>816</v>
      </c>
      <c r="G488" s="222" t="s">
        <v>141</v>
      </c>
      <c r="H488" s="223">
        <v>714.96</v>
      </c>
      <c r="I488" s="224"/>
      <c r="J488" s="225">
        <f>ROUND(I488*H488,2)</f>
        <v>0</v>
      </c>
      <c r="K488" s="221" t="s">
        <v>142</v>
      </c>
      <c r="L488" s="45"/>
      <c r="M488" s="226" t="s">
        <v>1</v>
      </c>
      <c r="N488" s="227" t="s">
        <v>41</v>
      </c>
      <c r="O488" s="92"/>
      <c r="P488" s="228">
        <f>O488*H488</f>
        <v>0</v>
      </c>
      <c r="Q488" s="228">
        <v>0.00038</v>
      </c>
      <c r="R488" s="228">
        <f>Q488*H488</f>
        <v>0.2716848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229</v>
      </c>
      <c r="AT488" s="230" t="s">
        <v>138</v>
      </c>
      <c r="AU488" s="230" t="s">
        <v>86</v>
      </c>
      <c r="AY488" s="18" t="s">
        <v>136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84</v>
      </c>
      <c r="BK488" s="231">
        <f>ROUND(I488*H488,2)</f>
        <v>0</v>
      </c>
      <c r="BL488" s="18" t="s">
        <v>229</v>
      </c>
      <c r="BM488" s="230" t="s">
        <v>817</v>
      </c>
    </row>
    <row r="489" s="13" customFormat="1">
      <c r="A489" s="13"/>
      <c r="B489" s="232"/>
      <c r="C489" s="233"/>
      <c r="D489" s="234" t="s">
        <v>145</v>
      </c>
      <c r="E489" s="235" t="s">
        <v>1</v>
      </c>
      <c r="F489" s="236" t="s">
        <v>367</v>
      </c>
      <c r="G489" s="233"/>
      <c r="H489" s="237">
        <v>277.56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145</v>
      </c>
      <c r="AU489" s="243" t="s">
        <v>86</v>
      </c>
      <c r="AV489" s="13" t="s">
        <v>86</v>
      </c>
      <c r="AW489" s="13" t="s">
        <v>32</v>
      </c>
      <c r="AX489" s="13" t="s">
        <v>76</v>
      </c>
      <c r="AY489" s="243" t="s">
        <v>136</v>
      </c>
    </row>
    <row r="490" s="13" customFormat="1">
      <c r="A490" s="13"/>
      <c r="B490" s="232"/>
      <c r="C490" s="233"/>
      <c r="D490" s="234" t="s">
        <v>145</v>
      </c>
      <c r="E490" s="235" t="s">
        <v>1</v>
      </c>
      <c r="F490" s="236" t="s">
        <v>368</v>
      </c>
      <c r="G490" s="233"/>
      <c r="H490" s="237">
        <v>437.4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145</v>
      </c>
      <c r="AU490" s="243" t="s">
        <v>86</v>
      </c>
      <c r="AV490" s="13" t="s">
        <v>86</v>
      </c>
      <c r="AW490" s="13" t="s">
        <v>32</v>
      </c>
      <c r="AX490" s="13" t="s">
        <v>76</v>
      </c>
      <c r="AY490" s="243" t="s">
        <v>136</v>
      </c>
    </row>
    <row r="491" s="14" customFormat="1">
      <c r="A491" s="14"/>
      <c r="B491" s="244"/>
      <c r="C491" s="245"/>
      <c r="D491" s="234" t="s">
        <v>145</v>
      </c>
      <c r="E491" s="246" t="s">
        <v>1</v>
      </c>
      <c r="F491" s="247" t="s">
        <v>148</v>
      </c>
      <c r="G491" s="245"/>
      <c r="H491" s="248">
        <v>714.96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4" t="s">
        <v>145</v>
      </c>
      <c r="AU491" s="254" t="s">
        <v>86</v>
      </c>
      <c r="AV491" s="14" t="s">
        <v>143</v>
      </c>
      <c r="AW491" s="14" t="s">
        <v>32</v>
      </c>
      <c r="AX491" s="14" t="s">
        <v>84</v>
      </c>
      <c r="AY491" s="254" t="s">
        <v>136</v>
      </c>
    </row>
    <row r="492" s="2" customFormat="1" ht="24.15" customHeight="1">
      <c r="A492" s="39"/>
      <c r="B492" s="40"/>
      <c r="C492" s="219" t="s">
        <v>818</v>
      </c>
      <c r="D492" s="219" t="s">
        <v>138</v>
      </c>
      <c r="E492" s="220" t="s">
        <v>819</v>
      </c>
      <c r="F492" s="221" t="s">
        <v>820</v>
      </c>
      <c r="G492" s="222" t="s">
        <v>141</v>
      </c>
      <c r="H492" s="223">
        <v>42.12</v>
      </c>
      <c r="I492" s="224"/>
      <c r="J492" s="225">
        <f>ROUND(I492*H492,2)</f>
        <v>0</v>
      </c>
      <c r="K492" s="221" t="s">
        <v>142</v>
      </c>
      <c r="L492" s="45"/>
      <c r="M492" s="226" t="s">
        <v>1</v>
      </c>
      <c r="N492" s="227" t="s">
        <v>41</v>
      </c>
      <c r="O492" s="92"/>
      <c r="P492" s="228">
        <f>O492*H492</f>
        <v>0</v>
      </c>
      <c r="Q492" s="228">
        <v>0.00021</v>
      </c>
      <c r="R492" s="228">
        <f>Q492*H492</f>
        <v>0.0088451999999999984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229</v>
      </c>
      <c r="AT492" s="230" t="s">
        <v>138</v>
      </c>
      <c r="AU492" s="230" t="s">
        <v>86</v>
      </c>
      <c r="AY492" s="18" t="s">
        <v>136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84</v>
      </c>
      <c r="BK492" s="231">
        <f>ROUND(I492*H492,2)</f>
        <v>0</v>
      </c>
      <c r="BL492" s="18" t="s">
        <v>229</v>
      </c>
      <c r="BM492" s="230" t="s">
        <v>821</v>
      </c>
    </row>
    <row r="493" s="13" customFormat="1">
      <c r="A493" s="13"/>
      <c r="B493" s="232"/>
      <c r="C493" s="233"/>
      <c r="D493" s="234" t="s">
        <v>145</v>
      </c>
      <c r="E493" s="235" t="s">
        <v>1</v>
      </c>
      <c r="F493" s="236" t="s">
        <v>349</v>
      </c>
      <c r="G493" s="233"/>
      <c r="H493" s="237">
        <v>42.12</v>
      </c>
      <c r="I493" s="238"/>
      <c r="J493" s="233"/>
      <c r="K493" s="233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145</v>
      </c>
      <c r="AU493" s="243" t="s">
        <v>86</v>
      </c>
      <c r="AV493" s="13" t="s">
        <v>86</v>
      </c>
      <c r="AW493" s="13" t="s">
        <v>32</v>
      </c>
      <c r="AX493" s="13" t="s">
        <v>84</v>
      </c>
      <c r="AY493" s="243" t="s">
        <v>136</v>
      </c>
    </row>
    <row r="494" s="12" customFormat="1" ht="22.8" customHeight="1">
      <c r="A494" s="12"/>
      <c r="B494" s="203"/>
      <c r="C494" s="204"/>
      <c r="D494" s="205" t="s">
        <v>75</v>
      </c>
      <c r="E494" s="217" t="s">
        <v>822</v>
      </c>
      <c r="F494" s="217" t="s">
        <v>823</v>
      </c>
      <c r="G494" s="204"/>
      <c r="H494" s="204"/>
      <c r="I494" s="207"/>
      <c r="J494" s="218">
        <f>BK494</f>
        <v>0</v>
      </c>
      <c r="K494" s="204"/>
      <c r="L494" s="209"/>
      <c r="M494" s="210"/>
      <c r="N494" s="211"/>
      <c r="O494" s="211"/>
      <c r="P494" s="212">
        <f>SUM(P495:P498)</f>
        <v>0</v>
      </c>
      <c r="Q494" s="211"/>
      <c r="R494" s="212">
        <f>SUM(R495:R498)</f>
        <v>0.0011564</v>
      </c>
      <c r="S494" s="211"/>
      <c r="T494" s="213">
        <f>SUM(T495:T498)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14" t="s">
        <v>86</v>
      </c>
      <c r="AT494" s="215" t="s">
        <v>75</v>
      </c>
      <c r="AU494" s="215" t="s">
        <v>84</v>
      </c>
      <c r="AY494" s="214" t="s">
        <v>136</v>
      </c>
      <c r="BK494" s="216">
        <f>SUM(BK495:BK498)</f>
        <v>0</v>
      </c>
    </row>
    <row r="495" s="2" customFormat="1" ht="24.15" customHeight="1">
      <c r="A495" s="39"/>
      <c r="B495" s="40"/>
      <c r="C495" s="219" t="s">
        <v>824</v>
      </c>
      <c r="D495" s="219" t="s">
        <v>138</v>
      </c>
      <c r="E495" s="220" t="s">
        <v>825</v>
      </c>
      <c r="F495" s="221" t="s">
        <v>826</v>
      </c>
      <c r="G495" s="222" t="s">
        <v>141</v>
      </c>
      <c r="H495" s="223">
        <v>2.36</v>
      </c>
      <c r="I495" s="224"/>
      <c r="J495" s="225">
        <f>ROUND(I495*H495,2)</f>
        <v>0</v>
      </c>
      <c r="K495" s="221" t="s">
        <v>142</v>
      </c>
      <c r="L495" s="45"/>
      <c r="M495" s="226" t="s">
        <v>1</v>
      </c>
      <c r="N495" s="227" t="s">
        <v>41</v>
      </c>
      <c r="O495" s="92"/>
      <c r="P495" s="228">
        <f>O495*H495</f>
        <v>0</v>
      </c>
      <c r="Q495" s="228">
        <v>0.0002</v>
      </c>
      <c r="R495" s="228">
        <f>Q495*H495</f>
        <v>0.000472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229</v>
      </c>
      <c r="AT495" s="230" t="s">
        <v>138</v>
      </c>
      <c r="AU495" s="230" t="s">
        <v>86</v>
      </c>
      <c r="AY495" s="18" t="s">
        <v>136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84</v>
      </c>
      <c r="BK495" s="231">
        <f>ROUND(I495*H495,2)</f>
        <v>0</v>
      </c>
      <c r="BL495" s="18" t="s">
        <v>229</v>
      </c>
      <c r="BM495" s="230" t="s">
        <v>827</v>
      </c>
    </row>
    <row r="496" s="13" customFormat="1">
      <c r="A496" s="13"/>
      <c r="B496" s="232"/>
      <c r="C496" s="233"/>
      <c r="D496" s="234" t="s">
        <v>145</v>
      </c>
      <c r="E496" s="235" t="s">
        <v>1</v>
      </c>
      <c r="F496" s="236" t="s">
        <v>828</v>
      </c>
      <c r="G496" s="233"/>
      <c r="H496" s="237">
        <v>2.36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145</v>
      </c>
      <c r="AU496" s="243" t="s">
        <v>86</v>
      </c>
      <c r="AV496" s="13" t="s">
        <v>86</v>
      </c>
      <c r="AW496" s="13" t="s">
        <v>32</v>
      </c>
      <c r="AX496" s="13" t="s">
        <v>84</v>
      </c>
      <c r="AY496" s="243" t="s">
        <v>136</v>
      </c>
    </row>
    <row r="497" s="2" customFormat="1" ht="24.15" customHeight="1">
      <c r="A497" s="39"/>
      <c r="B497" s="40"/>
      <c r="C497" s="219" t="s">
        <v>829</v>
      </c>
      <c r="D497" s="219" t="s">
        <v>138</v>
      </c>
      <c r="E497" s="220" t="s">
        <v>830</v>
      </c>
      <c r="F497" s="221" t="s">
        <v>831</v>
      </c>
      <c r="G497" s="222" t="s">
        <v>141</v>
      </c>
      <c r="H497" s="223">
        <v>2.36</v>
      </c>
      <c r="I497" s="224"/>
      <c r="J497" s="225">
        <f>ROUND(I497*H497,2)</f>
        <v>0</v>
      </c>
      <c r="K497" s="221" t="s">
        <v>142</v>
      </c>
      <c r="L497" s="45"/>
      <c r="M497" s="226" t="s">
        <v>1</v>
      </c>
      <c r="N497" s="227" t="s">
        <v>41</v>
      </c>
      <c r="O497" s="92"/>
      <c r="P497" s="228">
        <f>O497*H497</f>
        <v>0</v>
      </c>
      <c r="Q497" s="228">
        <v>0.00029</v>
      </c>
      <c r="R497" s="228">
        <f>Q497*H497</f>
        <v>0.00068439999999999992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229</v>
      </c>
      <c r="AT497" s="230" t="s">
        <v>138</v>
      </c>
      <c r="AU497" s="230" t="s">
        <v>86</v>
      </c>
      <c r="AY497" s="18" t="s">
        <v>136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84</v>
      </c>
      <c r="BK497" s="231">
        <f>ROUND(I497*H497,2)</f>
        <v>0</v>
      </c>
      <c r="BL497" s="18" t="s">
        <v>229</v>
      </c>
      <c r="BM497" s="230" t="s">
        <v>832</v>
      </c>
    </row>
    <row r="498" s="13" customFormat="1">
      <c r="A498" s="13"/>
      <c r="B498" s="232"/>
      <c r="C498" s="233"/>
      <c r="D498" s="234" t="s">
        <v>145</v>
      </c>
      <c r="E498" s="235" t="s">
        <v>1</v>
      </c>
      <c r="F498" s="236" t="s">
        <v>833</v>
      </c>
      <c r="G498" s="233"/>
      <c r="H498" s="237">
        <v>2.36</v>
      </c>
      <c r="I498" s="238"/>
      <c r="J498" s="233"/>
      <c r="K498" s="233"/>
      <c r="L498" s="239"/>
      <c r="M498" s="291"/>
      <c r="N498" s="292"/>
      <c r="O498" s="292"/>
      <c r="P498" s="292"/>
      <c r="Q498" s="292"/>
      <c r="R498" s="292"/>
      <c r="S498" s="292"/>
      <c r="T498" s="29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145</v>
      </c>
      <c r="AU498" s="243" t="s">
        <v>86</v>
      </c>
      <c r="AV498" s="13" t="s">
        <v>86</v>
      </c>
      <c r="AW498" s="13" t="s">
        <v>32</v>
      </c>
      <c r="AX498" s="13" t="s">
        <v>84</v>
      </c>
      <c r="AY498" s="243" t="s">
        <v>136</v>
      </c>
    </row>
    <row r="499" s="2" customFormat="1" ht="6.96" customHeight="1">
      <c r="A499" s="39"/>
      <c r="B499" s="67"/>
      <c r="C499" s="68"/>
      <c r="D499" s="68"/>
      <c r="E499" s="68"/>
      <c r="F499" s="68"/>
      <c r="G499" s="68"/>
      <c r="H499" s="68"/>
      <c r="I499" s="68"/>
      <c r="J499" s="68"/>
      <c r="K499" s="68"/>
      <c r="L499" s="45"/>
      <c r="M499" s="39"/>
      <c r="O499" s="39"/>
      <c r="P499" s="39"/>
      <c r="Q499" s="39"/>
      <c r="R499" s="39"/>
      <c r="S499" s="39"/>
      <c r="T499" s="39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</row>
  </sheetData>
  <sheetProtection sheet="1" autoFilter="0" formatColumns="0" formatRows="0" objects="1" scenarios="1" spinCount="100000" saltValue="sSV5iXly0ZSrtEyW49PsvA/6ZMWAAd4poh9b0JjUVtT8Lhl1DaeAxMBRmrl6QFGoNOkxVT3G7Rot7Ik3gq47tQ==" hashValue="RyQmPNS5JlreDN+8s7eQIbqaO0X3J+xpQLUpJz4aNE6SWRjvar23Y3VP3+U7xopkOhVWlvyvinbIVCXemlxsfg==" algorithmName="SHA-512" password="CC35"/>
  <autoFilter ref="C131:K498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Stavební úpravy bytových domů - ul. Štefánikova č. p. 290    v Bohumíně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834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ROUND((SUM(BE121:BE253)),  2)</f>
        <v>0</v>
      </c>
      <c r="G33" s="39"/>
      <c r="H33" s="39"/>
      <c r="I33" s="156">
        <v>0.21</v>
      </c>
      <c r="J33" s="155">
        <f>ROUND(((SUM(BE121:BE253))*I33),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ROUND((SUM(BF121:BF253)),  2)</f>
        <v>0</v>
      </c>
      <c r="G34" s="39"/>
      <c r="H34" s="39"/>
      <c r="I34" s="156">
        <v>0.15</v>
      </c>
      <c r="J34" s="155">
        <f>ROUND(((SUM(BF121:BF253))*I34),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ROUND((SUM(BG121:BG253)),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ROUND((SUM(BH121:BH253)),  2)</f>
        <v>0</v>
      </c>
      <c r="G36" s="39"/>
      <c r="H36" s="39"/>
      <c r="I36" s="156">
        <v>0.15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ROUND((SUM(BI121:BI253)),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Stavební úpravy bytových domů - ul. Štefánikova č. p. 290    v Bohumíně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001.2 - Stavební úpravy Štefánikova 290 - investice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17. 3. 2022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835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112</v>
      </c>
      <c r="E99" s="189"/>
      <c r="F99" s="189"/>
      <c r="G99" s="189"/>
      <c r="H99" s="189"/>
      <c r="I99" s="189"/>
      <c r="J99" s="190">
        <f>J238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113</v>
      </c>
      <c r="E100" s="183"/>
      <c r="F100" s="183"/>
      <c r="G100" s="183"/>
      <c r="H100" s="183"/>
      <c r="I100" s="183"/>
      <c r="J100" s="184">
        <f>J242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836</v>
      </c>
      <c r="E101" s="189"/>
      <c r="F101" s="189"/>
      <c r="G101" s="189"/>
      <c r="H101" s="189"/>
      <c r="I101" s="189"/>
      <c r="J101" s="190">
        <f>J243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121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5" t="str">
        <f>E7</f>
        <v xml:space="preserve">Stavební úpravy bytových domů - ul. Štefánikova č. p. 290    v Bohumíně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 xml:space="preserve">001.2 - Stavební úpravy Štefánikova 290 - investice 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Bohumín</v>
      </c>
      <c r="G115" s="41"/>
      <c r="H115" s="41"/>
      <c r="I115" s="33" t="s">
        <v>22</v>
      </c>
      <c r="J115" s="80" t="str">
        <f>IF(J12="","",J12)</f>
        <v>17. 3. 2022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Bohumín</v>
      </c>
      <c r="G117" s="41"/>
      <c r="H117" s="41"/>
      <c r="I117" s="33" t="s">
        <v>30</v>
      </c>
      <c r="J117" s="37" t="str">
        <f>E21</f>
        <v>ATRIS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Barbora Kyšková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122</v>
      </c>
      <c r="D120" s="195" t="s">
        <v>61</v>
      </c>
      <c r="E120" s="195" t="s">
        <v>57</v>
      </c>
      <c r="F120" s="195" t="s">
        <v>58</v>
      </c>
      <c r="G120" s="195" t="s">
        <v>123</v>
      </c>
      <c r="H120" s="195" t="s">
        <v>124</v>
      </c>
      <c r="I120" s="195" t="s">
        <v>125</v>
      </c>
      <c r="J120" s="195" t="s">
        <v>102</v>
      </c>
      <c r="K120" s="196" t="s">
        <v>126</v>
      </c>
      <c r="L120" s="197"/>
      <c r="M120" s="101" t="s">
        <v>1</v>
      </c>
      <c r="N120" s="102" t="s">
        <v>40</v>
      </c>
      <c r="O120" s="102" t="s">
        <v>127</v>
      </c>
      <c r="P120" s="102" t="s">
        <v>128</v>
      </c>
      <c r="Q120" s="102" t="s">
        <v>129</v>
      </c>
      <c r="R120" s="102" t="s">
        <v>130</v>
      </c>
      <c r="S120" s="102" t="s">
        <v>131</v>
      </c>
      <c r="T120" s="103" t="s">
        <v>132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133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P122+P242</f>
        <v>0</v>
      </c>
      <c r="Q121" s="105"/>
      <c r="R121" s="200">
        <f>R122+R242</f>
        <v>15.6088536</v>
      </c>
      <c r="S121" s="105"/>
      <c r="T121" s="201">
        <f>T122+T242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104</v>
      </c>
      <c r="BK121" s="202">
        <f>BK122+BK242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134</v>
      </c>
      <c r="F122" s="206" t="s">
        <v>135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P123+P238</f>
        <v>0</v>
      </c>
      <c r="Q122" s="211"/>
      <c r="R122" s="212">
        <f>R123+R238</f>
        <v>14.4384536</v>
      </c>
      <c r="S122" s="211"/>
      <c r="T122" s="213">
        <f>T123+T238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76</v>
      </c>
      <c r="AY122" s="214" t="s">
        <v>136</v>
      </c>
      <c r="BK122" s="216">
        <f>BK123+BK238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169</v>
      </c>
      <c r="F123" s="217" t="s">
        <v>837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SUM(P124:P237)</f>
        <v>0</v>
      </c>
      <c r="Q123" s="211"/>
      <c r="R123" s="212">
        <f>SUM(R124:R237)</f>
        <v>14.4384536</v>
      </c>
      <c r="S123" s="211"/>
      <c r="T123" s="213">
        <f>SUM(T124:T237)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84</v>
      </c>
      <c r="AY123" s="214" t="s">
        <v>136</v>
      </c>
      <c r="BK123" s="216">
        <f>SUM(BK124:BK237)</f>
        <v>0</v>
      </c>
    </row>
    <row r="124" s="2" customFormat="1" ht="49.05" customHeight="1">
      <c r="A124" s="39"/>
      <c r="B124" s="40"/>
      <c r="C124" s="219" t="s">
        <v>679</v>
      </c>
      <c r="D124" s="219" t="s">
        <v>138</v>
      </c>
      <c r="E124" s="220" t="s">
        <v>838</v>
      </c>
      <c r="F124" s="221" t="s">
        <v>839</v>
      </c>
      <c r="G124" s="222" t="s">
        <v>141</v>
      </c>
      <c r="H124" s="223">
        <v>5.4</v>
      </c>
      <c r="I124" s="224"/>
      <c r="J124" s="225">
        <f>ROUND(I124*H124,2)</f>
        <v>0</v>
      </c>
      <c r="K124" s="221" t="s">
        <v>142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0.01139</v>
      </c>
      <c r="R124" s="228">
        <f>Q124*H124</f>
        <v>0.061506000000000008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143</v>
      </c>
      <c r="AT124" s="230" t="s">
        <v>138</v>
      </c>
      <c r="AU124" s="230" t="s">
        <v>86</v>
      </c>
      <c r="AY124" s="18" t="s">
        <v>136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143</v>
      </c>
      <c r="BM124" s="230" t="s">
        <v>840</v>
      </c>
    </row>
    <row r="125" s="13" customFormat="1">
      <c r="A125" s="13"/>
      <c r="B125" s="232"/>
      <c r="C125" s="233"/>
      <c r="D125" s="234" t="s">
        <v>145</v>
      </c>
      <c r="E125" s="235" t="s">
        <v>1</v>
      </c>
      <c r="F125" s="236" t="s">
        <v>841</v>
      </c>
      <c r="G125" s="233"/>
      <c r="H125" s="237">
        <v>5.4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145</v>
      </c>
      <c r="AU125" s="243" t="s">
        <v>86</v>
      </c>
      <c r="AV125" s="13" t="s">
        <v>86</v>
      </c>
      <c r="AW125" s="13" t="s">
        <v>32</v>
      </c>
      <c r="AX125" s="13" t="s">
        <v>84</v>
      </c>
      <c r="AY125" s="243" t="s">
        <v>136</v>
      </c>
    </row>
    <row r="126" s="2" customFormat="1" ht="24.15" customHeight="1">
      <c r="A126" s="39"/>
      <c r="B126" s="40"/>
      <c r="C126" s="255" t="s">
        <v>685</v>
      </c>
      <c r="D126" s="255" t="s">
        <v>201</v>
      </c>
      <c r="E126" s="256" t="s">
        <v>842</v>
      </c>
      <c r="F126" s="257" t="s">
        <v>843</v>
      </c>
      <c r="G126" s="258" t="s">
        <v>141</v>
      </c>
      <c r="H126" s="259">
        <v>5.94</v>
      </c>
      <c r="I126" s="260"/>
      <c r="J126" s="261">
        <f>ROUND(I126*H126,2)</f>
        <v>0</v>
      </c>
      <c r="K126" s="257" t="s">
        <v>142</v>
      </c>
      <c r="L126" s="262"/>
      <c r="M126" s="263" t="s">
        <v>1</v>
      </c>
      <c r="N126" s="264" t="s">
        <v>41</v>
      </c>
      <c r="O126" s="92"/>
      <c r="P126" s="228">
        <f>O126*H126</f>
        <v>0</v>
      </c>
      <c r="Q126" s="228">
        <v>0.008</v>
      </c>
      <c r="R126" s="228">
        <f>Q126*H126</f>
        <v>0.047520000000000008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179</v>
      </c>
      <c r="AT126" s="230" t="s">
        <v>201</v>
      </c>
      <c r="AU126" s="230" t="s">
        <v>86</v>
      </c>
      <c r="AY126" s="18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143</v>
      </c>
      <c r="BM126" s="230" t="s">
        <v>844</v>
      </c>
    </row>
    <row r="127" s="13" customFormat="1">
      <c r="A127" s="13"/>
      <c r="B127" s="232"/>
      <c r="C127" s="233"/>
      <c r="D127" s="234" t="s">
        <v>145</v>
      </c>
      <c r="E127" s="233"/>
      <c r="F127" s="236" t="s">
        <v>845</v>
      </c>
      <c r="G127" s="233"/>
      <c r="H127" s="237">
        <v>5.94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145</v>
      </c>
      <c r="AU127" s="243" t="s">
        <v>86</v>
      </c>
      <c r="AV127" s="13" t="s">
        <v>86</v>
      </c>
      <c r="AW127" s="13" t="s">
        <v>4</v>
      </c>
      <c r="AX127" s="13" t="s">
        <v>84</v>
      </c>
      <c r="AY127" s="243" t="s">
        <v>136</v>
      </c>
    </row>
    <row r="128" s="2" customFormat="1" ht="44.25" customHeight="1">
      <c r="A128" s="39"/>
      <c r="B128" s="40"/>
      <c r="C128" s="219" t="s">
        <v>7</v>
      </c>
      <c r="D128" s="219" t="s">
        <v>138</v>
      </c>
      <c r="E128" s="220" t="s">
        <v>846</v>
      </c>
      <c r="F128" s="221" t="s">
        <v>847</v>
      </c>
      <c r="G128" s="222" t="s">
        <v>141</v>
      </c>
      <c r="H128" s="223">
        <v>28.83</v>
      </c>
      <c r="I128" s="224"/>
      <c r="J128" s="225">
        <f>ROUND(I128*H128,2)</f>
        <v>0</v>
      </c>
      <c r="K128" s="221" t="s">
        <v>142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0.01139</v>
      </c>
      <c r="R128" s="228">
        <f>Q128*H128</f>
        <v>0.3283737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143</v>
      </c>
      <c r="AT128" s="230" t="s">
        <v>138</v>
      </c>
      <c r="AU128" s="230" t="s">
        <v>86</v>
      </c>
      <c r="AY128" s="18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143</v>
      </c>
      <c r="BM128" s="230" t="s">
        <v>848</v>
      </c>
    </row>
    <row r="129" s="13" customFormat="1">
      <c r="A129" s="13"/>
      <c r="B129" s="232"/>
      <c r="C129" s="233"/>
      <c r="D129" s="234" t="s">
        <v>145</v>
      </c>
      <c r="E129" s="235" t="s">
        <v>1</v>
      </c>
      <c r="F129" s="236" t="s">
        <v>849</v>
      </c>
      <c r="G129" s="233"/>
      <c r="H129" s="237">
        <v>22.68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145</v>
      </c>
      <c r="AU129" s="243" t="s">
        <v>86</v>
      </c>
      <c r="AV129" s="13" t="s">
        <v>86</v>
      </c>
      <c r="AW129" s="13" t="s">
        <v>32</v>
      </c>
      <c r="AX129" s="13" t="s">
        <v>76</v>
      </c>
      <c r="AY129" s="243" t="s">
        <v>136</v>
      </c>
    </row>
    <row r="130" s="13" customFormat="1">
      <c r="A130" s="13"/>
      <c r="B130" s="232"/>
      <c r="C130" s="233"/>
      <c r="D130" s="234" t="s">
        <v>145</v>
      </c>
      <c r="E130" s="235" t="s">
        <v>1</v>
      </c>
      <c r="F130" s="236" t="s">
        <v>850</v>
      </c>
      <c r="G130" s="233"/>
      <c r="H130" s="237">
        <v>6.15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145</v>
      </c>
      <c r="AU130" s="243" t="s">
        <v>86</v>
      </c>
      <c r="AV130" s="13" t="s">
        <v>86</v>
      </c>
      <c r="AW130" s="13" t="s">
        <v>32</v>
      </c>
      <c r="AX130" s="13" t="s">
        <v>76</v>
      </c>
      <c r="AY130" s="243" t="s">
        <v>136</v>
      </c>
    </row>
    <row r="131" s="14" customFormat="1">
      <c r="A131" s="14"/>
      <c r="B131" s="244"/>
      <c r="C131" s="245"/>
      <c r="D131" s="234" t="s">
        <v>145</v>
      </c>
      <c r="E131" s="246" t="s">
        <v>1</v>
      </c>
      <c r="F131" s="247" t="s">
        <v>148</v>
      </c>
      <c r="G131" s="245"/>
      <c r="H131" s="248">
        <v>28.83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145</v>
      </c>
      <c r="AU131" s="254" t="s">
        <v>86</v>
      </c>
      <c r="AV131" s="14" t="s">
        <v>143</v>
      </c>
      <c r="AW131" s="14" t="s">
        <v>32</v>
      </c>
      <c r="AX131" s="14" t="s">
        <v>84</v>
      </c>
      <c r="AY131" s="254" t="s">
        <v>136</v>
      </c>
    </row>
    <row r="132" s="2" customFormat="1" ht="24.15" customHeight="1">
      <c r="A132" s="39"/>
      <c r="B132" s="40"/>
      <c r="C132" s="255" t="s">
        <v>272</v>
      </c>
      <c r="D132" s="255" t="s">
        <v>201</v>
      </c>
      <c r="E132" s="256" t="s">
        <v>851</v>
      </c>
      <c r="F132" s="257" t="s">
        <v>852</v>
      </c>
      <c r="G132" s="258" t="s">
        <v>141</v>
      </c>
      <c r="H132" s="259">
        <v>31.713</v>
      </c>
      <c r="I132" s="260"/>
      <c r="J132" s="261">
        <f>ROUND(I132*H132,2)</f>
        <v>0</v>
      </c>
      <c r="K132" s="257" t="s">
        <v>142</v>
      </c>
      <c r="L132" s="262"/>
      <c r="M132" s="263" t="s">
        <v>1</v>
      </c>
      <c r="N132" s="264" t="s">
        <v>41</v>
      </c>
      <c r="O132" s="92"/>
      <c r="P132" s="228">
        <f>O132*H132</f>
        <v>0</v>
      </c>
      <c r="Q132" s="228">
        <v>0.0075</v>
      </c>
      <c r="R132" s="228">
        <f>Q132*H132</f>
        <v>0.2378475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179</v>
      </c>
      <c r="AT132" s="230" t="s">
        <v>201</v>
      </c>
      <c r="AU132" s="230" t="s">
        <v>86</v>
      </c>
      <c r="AY132" s="18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143</v>
      </c>
      <c r="BM132" s="230" t="s">
        <v>853</v>
      </c>
    </row>
    <row r="133" s="13" customFormat="1">
      <c r="A133" s="13"/>
      <c r="B133" s="232"/>
      <c r="C133" s="233"/>
      <c r="D133" s="234" t="s">
        <v>145</v>
      </c>
      <c r="E133" s="233"/>
      <c r="F133" s="236" t="s">
        <v>854</v>
      </c>
      <c r="G133" s="233"/>
      <c r="H133" s="237">
        <v>31.713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145</v>
      </c>
      <c r="AU133" s="243" t="s">
        <v>86</v>
      </c>
      <c r="AV133" s="13" t="s">
        <v>86</v>
      </c>
      <c r="AW133" s="13" t="s">
        <v>4</v>
      </c>
      <c r="AX133" s="13" t="s">
        <v>84</v>
      </c>
      <c r="AY133" s="243" t="s">
        <v>136</v>
      </c>
    </row>
    <row r="134" s="2" customFormat="1" ht="44.25" customHeight="1">
      <c r="A134" s="39"/>
      <c r="B134" s="40"/>
      <c r="C134" s="219" t="s">
        <v>309</v>
      </c>
      <c r="D134" s="219" t="s">
        <v>138</v>
      </c>
      <c r="E134" s="220" t="s">
        <v>855</v>
      </c>
      <c r="F134" s="221" t="s">
        <v>856</v>
      </c>
      <c r="G134" s="222" t="s">
        <v>141</v>
      </c>
      <c r="H134" s="223">
        <v>59.4</v>
      </c>
      <c r="I134" s="224"/>
      <c r="J134" s="225">
        <f>ROUND(I134*H134,2)</f>
        <v>0</v>
      </c>
      <c r="K134" s="221" t="s">
        <v>142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0.0086</v>
      </c>
      <c r="R134" s="228">
        <f>Q134*H134</f>
        <v>0.51084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143</v>
      </c>
      <c r="AT134" s="230" t="s">
        <v>138</v>
      </c>
      <c r="AU134" s="230" t="s">
        <v>86</v>
      </c>
      <c r="AY134" s="18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143</v>
      </c>
      <c r="BM134" s="230" t="s">
        <v>857</v>
      </c>
    </row>
    <row r="135" s="13" customFormat="1">
      <c r="A135" s="13"/>
      <c r="B135" s="232"/>
      <c r="C135" s="233"/>
      <c r="D135" s="234" t="s">
        <v>145</v>
      </c>
      <c r="E135" s="235" t="s">
        <v>1</v>
      </c>
      <c r="F135" s="236" t="s">
        <v>341</v>
      </c>
      <c r="G135" s="233"/>
      <c r="H135" s="237">
        <v>43.74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145</v>
      </c>
      <c r="AU135" s="243" t="s">
        <v>86</v>
      </c>
      <c r="AV135" s="13" t="s">
        <v>86</v>
      </c>
      <c r="AW135" s="13" t="s">
        <v>32</v>
      </c>
      <c r="AX135" s="13" t="s">
        <v>76</v>
      </c>
      <c r="AY135" s="243" t="s">
        <v>136</v>
      </c>
    </row>
    <row r="136" s="13" customFormat="1">
      <c r="A136" s="13"/>
      <c r="B136" s="232"/>
      <c r="C136" s="233"/>
      <c r="D136" s="234" t="s">
        <v>145</v>
      </c>
      <c r="E136" s="235" t="s">
        <v>1</v>
      </c>
      <c r="F136" s="236" t="s">
        <v>342</v>
      </c>
      <c r="G136" s="233"/>
      <c r="H136" s="237">
        <v>-3.78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145</v>
      </c>
      <c r="AU136" s="243" t="s">
        <v>86</v>
      </c>
      <c r="AV136" s="13" t="s">
        <v>86</v>
      </c>
      <c r="AW136" s="13" t="s">
        <v>32</v>
      </c>
      <c r="AX136" s="13" t="s">
        <v>76</v>
      </c>
      <c r="AY136" s="243" t="s">
        <v>136</v>
      </c>
    </row>
    <row r="137" s="16" customFormat="1">
      <c r="A137" s="16"/>
      <c r="B137" s="275"/>
      <c r="C137" s="276"/>
      <c r="D137" s="234" t="s">
        <v>145</v>
      </c>
      <c r="E137" s="277" t="s">
        <v>1</v>
      </c>
      <c r="F137" s="278" t="s">
        <v>298</v>
      </c>
      <c r="G137" s="276"/>
      <c r="H137" s="279">
        <v>39.96</v>
      </c>
      <c r="I137" s="280"/>
      <c r="J137" s="276"/>
      <c r="K137" s="276"/>
      <c r="L137" s="281"/>
      <c r="M137" s="282"/>
      <c r="N137" s="283"/>
      <c r="O137" s="283"/>
      <c r="P137" s="283"/>
      <c r="Q137" s="283"/>
      <c r="R137" s="283"/>
      <c r="S137" s="283"/>
      <c r="T137" s="284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85" t="s">
        <v>145</v>
      </c>
      <c r="AU137" s="285" t="s">
        <v>86</v>
      </c>
      <c r="AV137" s="16" t="s">
        <v>154</v>
      </c>
      <c r="AW137" s="16" t="s">
        <v>32</v>
      </c>
      <c r="AX137" s="16" t="s">
        <v>76</v>
      </c>
      <c r="AY137" s="285" t="s">
        <v>136</v>
      </c>
    </row>
    <row r="138" s="13" customFormat="1">
      <c r="A138" s="13"/>
      <c r="B138" s="232"/>
      <c r="C138" s="233"/>
      <c r="D138" s="234" t="s">
        <v>145</v>
      </c>
      <c r="E138" s="235" t="s">
        <v>1</v>
      </c>
      <c r="F138" s="236" t="s">
        <v>344</v>
      </c>
      <c r="G138" s="233"/>
      <c r="H138" s="237">
        <v>19.44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145</v>
      </c>
      <c r="AU138" s="243" t="s">
        <v>86</v>
      </c>
      <c r="AV138" s="13" t="s">
        <v>86</v>
      </c>
      <c r="AW138" s="13" t="s">
        <v>32</v>
      </c>
      <c r="AX138" s="13" t="s">
        <v>76</v>
      </c>
      <c r="AY138" s="243" t="s">
        <v>136</v>
      </c>
    </row>
    <row r="139" s="16" customFormat="1">
      <c r="A139" s="16"/>
      <c r="B139" s="275"/>
      <c r="C139" s="276"/>
      <c r="D139" s="234" t="s">
        <v>145</v>
      </c>
      <c r="E139" s="277" t="s">
        <v>1</v>
      </c>
      <c r="F139" s="278" t="s">
        <v>298</v>
      </c>
      <c r="G139" s="276"/>
      <c r="H139" s="279">
        <v>19.44</v>
      </c>
      <c r="I139" s="280"/>
      <c r="J139" s="276"/>
      <c r="K139" s="276"/>
      <c r="L139" s="281"/>
      <c r="M139" s="282"/>
      <c r="N139" s="283"/>
      <c r="O139" s="283"/>
      <c r="P139" s="283"/>
      <c r="Q139" s="283"/>
      <c r="R139" s="283"/>
      <c r="S139" s="283"/>
      <c r="T139" s="284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85" t="s">
        <v>145</v>
      </c>
      <c r="AU139" s="285" t="s">
        <v>86</v>
      </c>
      <c r="AV139" s="16" t="s">
        <v>154</v>
      </c>
      <c r="AW139" s="16" t="s">
        <v>32</v>
      </c>
      <c r="AX139" s="16" t="s">
        <v>76</v>
      </c>
      <c r="AY139" s="285" t="s">
        <v>136</v>
      </c>
    </row>
    <row r="140" s="14" customFormat="1">
      <c r="A140" s="14"/>
      <c r="B140" s="244"/>
      <c r="C140" s="245"/>
      <c r="D140" s="234" t="s">
        <v>145</v>
      </c>
      <c r="E140" s="246" t="s">
        <v>1</v>
      </c>
      <c r="F140" s="247" t="s">
        <v>148</v>
      </c>
      <c r="G140" s="245"/>
      <c r="H140" s="248">
        <v>59.400000000000008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145</v>
      </c>
      <c r="AU140" s="254" t="s">
        <v>86</v>
      </c>
      <c r="AV140" s="14" t="s">
        <v>143</v>
      </c>
      <c r="AW140" s="14" t="s">
        <v>32</v>
      </c>
      <c r="AX140" s="14" t="s">
        <v>84</v>
      </c>
      <c r="AY140" s="254" t="s">
        <v>136</v>
      </c>
    </row>
    <row r="141" s="2" customFormat="1" ht="24.15" customHeight="1">
      <c r="A141" s="39"/>
      <c r="B141" s="40"/>
      <c r="C141" s="255" t="s">
        <v>324</v>
      </c>
      <c r="D141" s="255" t="s">
        <v>201</v>
      </c>
      <c r="E141" s="256" t="s">
        <v>858</v>
      </c>
      <c r="F141" s="257" t="s">
        <v>859</v>
      </c>
      <c r="G141" s="258" t="s">
        <v>141</v>
      </c>
      <c r="H141" s="259">
        <v>65.34</v>
      </c>
      <c r="I141" s="260"/>
      <c r="J141" s="261">
        <f>ROUND(I141*H141,2)</f>
        <v>0</v>
      </c>
      <c r="K141" s="257" t="s">
        <v>142</v>
      </c>
      <c r="L141" s="262"/>
      <c r="M141" s="263" t="s">
        <v>1</v>
      </c>
      <c r="N141" s="264" t="s">
        <v>41</v>
      </c>
      <c r="O141" s="92"/>
      <c r="P141" s="228">
        <f>O141*H141</f>
        <v>0</v>
      </c>
      <c r="Q141" s="228">
        <v>0.0048</v>
      </c>
      <c r="R141" s="228">
        <f>Q141*H141</f>
        <v>0.31363199999999996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179</v>
      </c>
      <c r="AT141" s="230" t="s">
        <v>201</v>
      </c>
      <c r="AU141" s="230" t="s">
        <v>86</v>
      </c>
      <c r="AY141" s="18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143</v>
      </c>
      <c r="BM141" s="230" t="s">
        <v>860</v>
      </c>
    </row>
    <row r="142" s="13" customFormat="1">
      <c r="A142" s="13"/>
      <c r="B142" s="232"/>
      <c r="C142" s="233"/>
      <c r="D142" s="234" t="s">
        <v>145</v>
      </c>
      <c r="E142" s="233"/>
      <c r="F142" s="236" t="s">
        <v>861</v>
      </c>
      <c r="G142" s="233"/>
      <c r="H142" s="237">
        <v>65.34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145</v>
      </c>
      <c r="AU142" s="243" t="s">
        <v>86</v>
      </c>
      <c r="AV142" s="13" t="s">
        <v>86</v>
      </c>
      <c r="AW142" s="13" t="s">
        <v>4</v>
      </c>
      <c r="AX142" s="13" t="s">
        <v>84</v>
      </c>
      <c r="AY142" s="243" t="s">
        <v>136</v>
      </c>
    </row>
    <row r="143" s="2" customFormat="1" ht="37.8" customHeight="1">
      <c r="A143" s="39"/>
      <c r="B143" s="40"/>
      <c r="C143" s="219" t="s">
        <v>345</v>
      </c>
      <c r="D143" s="219" t="s">
        <v>138</v>
      </c>
      <c r="E143" s="220" t="s">
        <v>862</v>
      </c>
      <c r="F143" s="221" t="s">
        <v>863</v>
      </c>
      <c r="G143" s="222" t="s">
        <v>197</v>
      </c>
      <c r="H143" s="223">
        <v>21</v>
      </c>
      <c r="I143" s="224"/>
      <c r="J143" s="225">
        <f>ROUND(I143*H143,2)</f>
        <v>0</v>
      </c>
      <c r="K143" s="221" t="s">
        <v>142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0.0033899999999999996</v>
      </c>
      <c r="R143" s="228">
        <f>Q143*H143</f>
        <v>0.071189999999999992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143</v>
      </c>
      <c r="AT143" s="230" t="s">
        <v>138</v>
      </c>
      <c r="AU143" s="230" t="s">
        <v>86</v>
      </c>
      <c r="AY143" s="18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143</v>
      </c>
      <c r="BM143" s="230" t="s">
        <v>864</v>
      </c>
    </row>
    <row r="144" s="13" customFormat="1">
      <c r="A144" s="13"/>
      <c r="B144" s="232"/>
      <c r="C144" s="233"/>
      <c r="D144" s="234" t="s">
        <v>145</v>
      </c>
      <c r="E144" s="235" t="s">
        <v>1</v>
      </c>
      <c r="F144" s="236" t="s">
        <v>865</v>
      </c>
      <c r="G144" s="233"/>
      <c r="H144" s="237">
        <v>21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145</v>
      </c>
      <c r="AU144" s="243" t="s">
        <v>86</v>
      </c>
      <c r="AV144" s="13" t="s">
        <v>86</v>
      </c>
      <c r="AW144" s="13" t="s">
        <v>32</v>
      </c>
      <c r="AX144" s="13" t="s">
        <v>84</v>
      </c>
      <c r="AY144" s="243" t="s">
        <v>136</v>
      </c>
    </row>
    <row r="145" s="2" customFormat="1" ht="24.15" customHeight="1">
      <c r="A145" s="39"/>
      <c r="B145" s="40"/>
      <c r="C145" s="255" t="s">
        <v>350</v>
      </c>
      <c r="D145" s="255" t="s">
        <v>201</v>
      </c>
      <c r="E145" s="256" t="s">
        <v>866</v>
      </c>
      <c r="F145" s="257" t="s">
        <v>867</v>
      </c>
      <c r="G145" s="258" t="s">
        <v>141</v>
      </c>
      <c r="H145" s="259">
        <v>6.93</v>
      </c>
      <c r="I145" s="260"/>
      <c r="J145" s="261">
        <f>ROUND(I145*H145,2)</f>
        <v>0</v>
      </c>
      <c r="K145" s="257" t="s">
        <v>142</v>
      </c>
      <c r="L145" s="262"/>
      <c r="M145" s="263" t="s">
        <v>1</v>
      </c>
      <c r="N145" s="264" t="s">
        <v>41</v>
      </c>
      <c r="O145" s="92"/>
      <c r="P145" s="228">
        <f>O145*H145</f>
        <v>0</v>
      </c>
      <c r="Q145" s="228">
        <v>0.0009</v>
      </c>
      <c r="R145" s="228">
        <f>Q145*H145</f>
        <v>0.0062369999999999992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179</v>
      </c>
      <c r="AT145" s="230" t="s">
        <v>201</v>
      </c>
      <c r="AU145" s="230" t="s">
        <v>86</v>
      </c>
      <c r="AY145" s="18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143</v>
      </c>
      <c r="BM145" s="230" t="s">
        <v>868</v>
      </c>
    </row>
    <row r="146" s="13" customFormat="1">
      <c r="A146" s="13"/>
      <c r="B146" s="232"/>
      <c r="C146" s="233"/>
      <c r="D146" s="234" t="s">
        <v>145</v>
      </c>
      <c r="E146" s="235" t="s">
        <v>1</v>
      </c>
      <c r="F146" s="236" t="s">
        <v>869</v>
      </c>
      <c r="G146" s="233"/>
      <c r="H146" s="237">
        <v>6.93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145</v>
      </c>
      <c r="AU146" s="243" t="s">
        <v>86</v>
      </c>
      <c r="AV146" s="13" t="s">
        <v>86</v>
      </c>
      <c r="AW146" s="13" t="s">
        <v>32</v>
      </c>
      <c r="AX146" s="13" t="s">
        <v>84</v>
      </c>
      <c r="AY146" s="243" t="s">
        <v>136</v>
      </c>
    </row>
    <row r="147" s="2" customFormat="1" ht="44.25" customHeight="1">
      <c r="A147" s="39"/>
      <c r="B147" s="40"/>
      <c r="C147" s="219" t="s">
        <v>356</v>
      </c>
      <c r="D147" s="219" t="s">
        <v>138</v>
      </c>
      <c r="E147" s="220" t="s">
        <v>870</v>
      </c>
      <c r="F147" s="221" t="s">
        <v>871</v>
      </c>
      <c r="G147" s="222" t="s">
        <v>141</v>
      </c>
      <c r="H147" s="223">
        <v>332.505</v>
      </c>
      <c r="I147" s="224"/>
      <c r="J147" s="225">
        <f>ROUND(I147*H147,2)</f>
        <v>0</v>
      </c>
      <c r="K147" s="221" t="s">
        <v>142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0.0116</v>
      </c>
      <c r="R147" s="228">
        <f>Q147*H147</f>
        <v>3.857058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143</v>
      </c>
      <c r="AT147" s="230" t="s">
        <v>138</v>
      </c>
      <c r="AU147" s="230" t="s">
        <v>86</v>
      </c>
      <c r="AY147" s="18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143</v>
      </c>
      <c r="BM147" s="230" t="s">
        <v>872</v>
      </c>
    </row>
    <row r="148" s="13" customFormat="1">
      <c r="A148" s="13"/>
      <c r="B148" s="232"/>
      <c r="C148" s="233"/>
      <c r="D148" s="234" t="s">
        <v>145</v>
      </c>
      <c r="E148" s="235" t="s">
        <v>1</v>
      </c>
      <c r="F148" s="236" t="s">
        <v>329</v>
      </c>
      <c r="G148" s="233"/>
      <c r="H148" s="237">
        <v>207.36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145</v>
      </c>
      <c r="AU148" s="243" t="s">
        <v>86</v>
      </c>
      <c r="AV148" s="13" t="s">
        <v>86</v>
      </c>
      <c r="AW148" s="13" t="s">
        <v>32</v>
      </c>
      <c r="AX148" s="13" t="s">
        <v>76</v>
      </c>
      <c r="AY148" s="243" t="s">
        <v>136</v>
      </c>
    </row>
    <row r="149" s="13" customFormat="1">
      <c r="A149" s="13"/>
      <c r="B149" s="232"/>
      <c r="C149" s="233"/>
      <c r="D149" s="234" t="s">
        <v>145</v>
      </c>
      <c r="E149" s="235" t="s">
        <v>1</v>
      </c>
      <c r="F149" s="236" t="s">
        <v>330</v>
      </c>
      <c r="G149" s="233"/>
      <c r="H149" s="237">
        <v>-46.485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145</v>
      </c>
      <c r="AU149" s="243" t="s">
        <v>86</v>
      </c>
      <c r="AV149" s="13" t="s">
        <v>86</v>
      </c>
      <c r="AW149" s="13" t="s">
        <v>32</v>
      </c>
      <c r="AX149" s="13" t="s">
        <v>76</v>
      </c>
      <c r="AY149" s="243" t="s">
        <v>136</v>
      </c>
    </row>
    <row r="150" s="13" customFormat="1">
      <c r="A150" s="13"/>
      <c r="B150" s="232"/>
      <c r="C150" s="233"/>
      <c r="D150" s="234" t="s">
        <v>145</v>
      </c>
      <c r="E150" s="235" t="s">
        <v>1</v>
      </c>
      <c r="F150" s="236" t="s">
        <v>335</v>
      </c>
      <c r="G150" s="233"/>
      <c r="H150" s="237">
        <v>207.36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145</v>
      </c>
      <c r="AU150" s="243" t="s">
        <v>86</v>
      </c>
      <c r="AV150" s="13" t="s">
        <v>86</v>
      </c>
      <c r="AW150" s="13" t="s">
        <v>32</v>
      </c>
      <c r="AX150" s="13" t="s">
        <v>76</v>
      </c>
      <c r="AY150" s="243" t="s">
        <v>136</v>
      </c>
    </row>
    <row r="151" s="13" customFormat="1">
      <c r="A151" s="13"/>
      <c r="B151" s="232"/>
      <c r="C151" s="233"/>
      <c r="D151" s="234" t="s">
        <v>145</v>
      </c>
      <c r="E151" s="235" t="s">
        <v>1</v>
      </c>
      <c r="F151" s="236" t="s">
        <v>336</v>
      </c>
      <c r="G151" s="233"/>
      <c r="H151" s="237">
        <v>-35.729999999999996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145</v>
      </c>
      <c r="AU151" s="243" t="s">
        <v>86</v>
      </c>
      <c r="AV151" s="13" t="s">
        <v>86</v>
      </c>
      <c r="AW151" s="13" t="s">
        <v>32</v>
      </c>
      <c r="AX151" s="13" t="s">
        <v>76</v>
      </c>
      <c r="AY151" s="243" t="s">
        <v>136</v>
      </c>
    </row>
    <row r="152" s="14" customFormat="1">
      <c r="A152" s="14"/>
      <c r="B152" s="244"/>
      <c r="C152" s="245"/>
      <c r="D152" s="234" t="s">
        <v>145</v>
      </c>
      <c r="E152" s="246" t="s">
        <v>1</v>
      </c>
      <c r="F152" s="247" t="s">
        <v>148</v>
      </c>
      <c r="G152" s="245"/>
      <c r="H152" s="248">
        <v>332.505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145</v>
      </c>
      <c r="AU152" s="254" t="s">
        <v>86</v>
      </c>
      <c r="AV152" s="14" t="s">
        <v>143</v>
      </c>
      <c r="AW152" s="14" t="s">
        <v>32</v>
      </c>
      <c r="AX152" s="14" t="s">
        <v>84</v>
      </c>
      <c r="AY152" s="254" t="s">
        <v>136</v>
      </c>
    </row>
    <row r="153" s="2" customFormat="1" ht="24.15" customHeight="1">
      <c r="A153" s="39"/>
      <c r="B153" s="40"/>
      <c r="C153" s="255" t="s">
        <v>363</v>
      </c>
      <c r="D153" s="255" t="s">
        <v>201</v>
      </c>
      <c r="E153" s="256" t="s">
        <v>873</v>
      </c>
      <c r="F153" s="257" t="s">
        <v>874</v>
      </c>
      <c r="G153" s="258" t="s">
        <v>141</v>
      </c>
      <c r="H153" s="259">
        <v>365.756</v>
      </c>
      <c r="I153" s="260"/>
      <c r="J153" s="261">
        <f>ROUND(I153*H153,2)</f>
        <v>0</v>
      </c>
      <c r="K153" s="257" t="s">
        <v>142</v>
      </c>
      <c r="L153" s="262"/>
      <c r="M153" s="263" t="s">
        <v>1</v>
      </c>
      <c r="N153" s="264" t="s">
        <v>41</v>
      </c>
      <c r="O153" s="92"/>
      <c r="P153" s="228">
        <f>O153*H153</f>
        <v>0</v>
      </c>
      <c r="Q153" s="228">
        <v>0.017999999999999998</v>
      </c>
      <c r="R153" s="228">
        <f>Q153*H153</f>
        <v>6.5836079999999992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179</v>
      </c>
      <c r="AT153" s="230" t="s">
        <v>201</v>
      </c>
      <c r="AU153" s="230" t="s">
        <v>86</v>
      </c>
      <c r="AY153" s="18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143</v>
      </c>
      <c r="BM153" s="230" t="s">
        <v>875</v>
      </c>
    </row>
    <row r="154" s="13" customFormat="1">
      <c r="A154" s="13"/>
      <c r="B154" s="232"/>
      <c r="C154" s="233"/>
      <c r="D154" s="234" t="s">
        <v>145</v>
      </c>
      <c r="E154" s="233"/>
      <c r="F154" s="236" t="s">
        <v>876</v>
      </c>
      <c r="G154" s="233"/>
      <c r="H154" s="237">
        <v>365.756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145</v>
      </c>
      <c r="AU154" s="243" t="s">
        <v>86</v>
      </c>
      <c r="AV154" s="13" t="s">
        <v>86</v>
      </c>
      <c r="AW154" s="13" t="s">
        <v>4</v>
      </c>
      <c r="AX154" s="13" t="s">
        <v>84</v>
      </c>
      <c r="AY154" s="243" t="s">
        <v>136</v>
      </c>
    </row>
    <row r="155" s="2" customFormat="1" ht="37.8" customHeight="1">
      <c r="A155" s="39"/>
      <c r="B155" s="40"/>
      <c r="C155" s="219" t="s">
        <v>369</v>
      </c>
      <c r="D155" s="219" t="s">
        <v>138</v>
      </c>
      <c r="E155" s="220" t="s">
        <v>877</v>
      </c>
      <c r="F155" s="221" t="s">
        <v>878</v>
      </c>
      <c r="G155" s="222" t="s">
        <v>197</v>
      </c>
      <c r="H155" s="223">
        <v>243.55</v>
      </c>
      <c r="I155" s="224"/>
      <c r="J155" s="225">
        <f>ROUND(I155*H155,2)</f>
        <v>0</v>
      </c>
      <c r="K155" s="221" t="s">
        <v>142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0.0033899999999999996</v>
      </c>
      <c r="R155" s="228">
        <f>Q155*H155</f>
        <v>0.8256345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143</v>
      </c>
      <c r="AT155" s="230" t="s">
        <v>138</v>
      </c>
      <c r="AU155" s="230" t="s">
        <v>86</v>
      </c>
      <c r="AY155" s="18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143</v>
      </c>
      <c r="BM155" s="230" t="s">
        <v>879</v>
      </c>
    </row>
    <row r="156" s="13" customFormat="1">
      <c r="A156" s="13"/>
      <c r="B156" s="232"/>
      <c r="C156" s="233"/>
      <c r="D156" s="234" t="s">
        <v>145</v>
      </c>
      <c r="E156" s="235" t="s">
        <v>1</v>
      </c>
      <c r="F156" s="236" t="s">
        <v>880</v>
      </c>
      <c r="G156" s="233"/>
      <c r="H156" s="237">
        <v>57.6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145</v>
      </c>
      <c r="AU156" s="243" t="s">
        <v>86</v>
      </c>
      <c r="AV156" s="13" t="s">
        <v>86</v>
      </c>
      <c r="AW156" s="13" t="s">
        <v>32</v>
      </c>
      <c r="AX156" s="13" t="s">
        <v>76</v>
      </c>
      <c r="AY156" s="243" t="s">
        <v>136</v>
      </c>
    </row>
    <row r="157" s="13" customFormat="1">
      <c r="A157" s="13"/>
      <c r="B157" s="232"/>
      <c r="C157" s="233"/>
      <c r="D157" s="234" t="s">
        <v>145</v>
      </c>
      <c r="E157" s="235" t="s">
        <v>1</v>
      </c>
      <c r="F157" s="236" t="s">
        <v>881</v>
      </c>
      <c r="G157" s="233"/>
      <c r="H157" s="237">
        <v>6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145</v>
      </c>
      <c r="AU157" s="243" t="s">
        <v>86</v>
      </c>
      <c r="AV157" s="13" t="s">
        <v>86</v>
      </c>
      <c r="AW157" s="13" t="s">
        <v>32</v>
      </c>
      <c r="AX157" s="13" t="s">
        <v>76</v>
      </c>
      <c r="AY157" s="243" t="s">
        <v>136</v>
      </c>
    </row>
    <row r="158" s="13" customFormat="1">
      <c r="A158" s="13"/>
      <c r="B158" s="232"/>
      <c r="C158" s="233"/>
      <c r="D158" s="234" t="s">
        <v>145</v>
      </c>
      <c r="E158" s="235" t="s">
        <v>1</v>
      </c>
      <c r="F158" s="236" t="s">
        <v>882</v>
      </c>
      <c r="G158" s="233"/>
      <c r="H158" s="237">
        <v>41.4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145</v>
      </c>
      <c r="AU158" s="243" t="s">
        <v>86</v>
      </c>
      <c r="AV158" s="13" t="s">
        <v>86</v>
      </c>
      <c r="AW158" s="13" t="s">
        <v>32</v>
      </c>
      <c r="AX158" s="13" t="s">
        <v>76</v>
      </c>
      <c r="AY158" s="243" t="s">
        <v>136</v>
      </c>
    </row>
    <row r="159" s="13" customFormat="1">
      <c r="A159" s="13"/>
      <c r="B159" s="232"/>
      <c r="C159" s="233"/>
      <c r="D159" s="234" t="s">
        <v>145</v>
      </c>
      <c r="E159" s="235" t="s">
        <v>1</v>
      </c>
      <c r="F159" s="236" t="s">
        <v>883</v>
      </c>
      <c r="G159" s="233"/>
      <c r="H159" s="237">
        <v>5.7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145</v>
      </c>
      <c r="AU159" s="243" t="s">
        <v>86</v>
      </c>
      <c r="AV159" s="13" t="s">
        <v>86</v>
      </c>
      <c r="AW159" s="13" t="s">
        <v>32</v>
      </c>
      <c r="AX159" s="13" t="s">
        <v>76</v>
      </c>
      <c r="AY159" s="243" t="s">
        <v>136</v>
      </c>
    </row>
    <row r="160" s="16" customFormat="1">
      <c r="A160" s="16"/>
      <c r="B160" s="275"/>
      <c r="C160" s="276"/>
      <c r="D160" s="234" t="s">
        <v>145</v>
      </c>
      <c r="E160" s="277" t="s">
        <v>1</v>
      </c>
      <c r="F160" s="278" t="s">
        <v>298</v>
      </c>
      <c r="G160" s="276"/>
      <c r="H160" s="279">
        <v>110.7</v>
      </c>
      <c r="I160" s="280"/>
      <c r="J160" s="276"/>
      <c r="K160" s="276"/>
      <c r="L160" s="281"/>
      <c r="M160" s="282"/>
      <c r="N160" s="283"/>
      <c r="O160" s="283"/>
      <c r="P160" s="283"/>
      <c r="Q160" s="283"/>
      <c r="R160" s="283"/>
      <c r="S160" s="283"/>
      <c r="T160" s="284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85" t="s">
        <v>145</v>
      </c>
      <c r="AU160" s="285" t="s">
        <v>86</v>
      </c>
      <c r="AV160" s="16" t="s">
        <v>154</v>
      </c>
      <c r="AW160" s="16" t="s">
        <v>32</v>
      </c>
      <c r="AX160" s="16" t="s">
        <v>76</v>
      </c>
      <c r="AY160" s="285" t="s">
        <v>136</v>
      </c>
    </row>
    <row r="161" s="13" customFormat="1">
      <c r="A161" s="13"/>
      <c r="B161" s="232"/>
      <c r="C161" s="233"/>
      <c r="D161" s="234" t="s">
        <v>145</v>
      </c>
      <c r="E161" s="235" t="s">
        <v>1</v>
      </c>
      <c r="F161" s="236" t="s">
        <v>884</v>
      </c>
      <c r="G161" s="233"/>
      <c r="H161" s="237">
        <v>43.2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145</v>
      </c>
      <c r="AU161" s="243" t="s">
        <v>86</v>
      </c>
      <c r="AV161" s="13" t="s">
        <v>86</v>
      </c>
      <c r="AW161" s="13" t="s">
        <v>32</v>
      </c>
      <c r="AX161" s="13" t="s">
        <v>76</v>
      </c>
      <c r="AY161" s="243" t="s">
        <v>136</v>
      </c>
    </row>
    <row r="162" s="13" customFormat="1">
      <c r="A162" s="13"/>
      <c r="B162" s="232"/>
      <c r="C162" s="233"/>
      <c r="D162" s="234" t="s">
        <v>145</v>
      </c>
      <c r="E162" s="235" t="s">
        <v>1</v>
      </c>
      <c r="F162" s="236" t="s">
        <v>885</v>
      </c>
      <c r="G162" s="233"/>
      <c r="H162" s="237">
        <v>18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145</v>
      </c>
      <c r="AU162" s="243" t="s">
        <v>86</v>
      </c>
      <c r="AV162" s="13" t="s">
        <v>86</v>
      </c>
      <c r="AW162" s="13" t="s">
        <v>32</v>
      </c>
      <c r="AX162" s="13" t="s">
        <v>76</v>
      </c>
      <c r="AY162" s="243" t="s">
        <v>136</v>
      </c>
    </row>
    <row r="163" s="13" customFormat="1">
      <c r="A163" s="13"/>
      <c r="B163" s="232"/>
      <c r="C163" s="233"/>
      <c r="D163" s="234" t="s">
        <v>145</v>
      </c>
      <c r="E163" s="235" t="s">
        <v>1</v>
      </c>
      <c r="F163" s="236" t="s">
        <v>886</v>
      </c>
      <c r="G163" s="233"/>
      <c r="H163" s="237">
        <v>67.2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145</v>
      </c>
      <c r="AU163" s="243" t="s">
        <v>86</v>
      </c>
      <c r="AV163" s="13" t="s">
        <v>86</v>
      </c>
      <c r="AW163" s="13" t="s">
        <v>32</v>
      </c>
      <c r="AX163" s="13" t="s">
        <v>76</v>
      </c>
      <c r="AY163" s="243" t="s">
        <v>136</v>
      </c>
    </row>
    <row r="164" s="13" customFormat="1">
      <c r="A164" s="13"/>
      <c r="B164" s="232"/>
      <c r="C164" s="233"/>
      <c r="D164" s="234" t="s">
        <v>145</v>
      </c>
      <c r="E164" s="235" t="s">
        <v>1</v>
      </c>
      <c r="F164" s="236" t="s">
        <v>887</v>
      </c>
      <c r="G164" s="233"/>
      <c r="H164" s="237">
        <v>4.45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145</v>
      </c>
      <c r="AU164" s="243" t="s">
        <v>86</v>
      </c>
      <c r="AV164" s="13" t="s">
        <v>86</v>
      </c>
      <c r="AW164" s="13" t="s">
        <v>32</v>
      </c>
      <c r="AX164" s="13" t="s">
        <v>76</v>
      </c>
      <c r="AY164" s="243" t="s">
        <v>136</v>
      </c>
    </row>
    <row r="165" s="16" customFormat="1">
      <c r="A165" s="16"/>
      <c r="B165" s="275"/>
      <c r="C165" s="276"/>
      <c r="D165" s="234" t="s">
        <v>145</v>
      </c>
      <c r="E165" s="277" t="s">
        <v>1</v>
      </c>
      <c r="F165" s="278" t="s">
        <v>298</v>
      </c>
      <c r="G165" s="276"/>
      <c r="H165" s="279">
        <v>132.85</v>
      </c>
      <c r="I165" s="280"/>
      <c r="J165" s="276"/>
      <c r="K165" s="276"/>
      <c r="L165" s="281"/>
      <c r="M165" s="282"/>
      <c r="N165" s="283"/>
      <c r="O165" s="283"/>
      <c r="P165" s="283"/>
      <c r="Q165" s="283"/>
      <c r="R165" s="283"/>
      <c r="S165" s="283"/>
      <c r="T165" s="284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85" t="s">
        <v>145</v>
      </c>
      <c r="AU165" s="285" t="s">
        <v>86</v>
      </c>
      <c r="AV165" s="16" t="s">
        <v>154</v>
      </c>
      <c r="AW165" s="16" t="s">
        <v>32</v>
      </c>
      <c r="AX165" s="16" t="s">
        <v>76</v>
      </c>
      <c r="AY165" s="285" t="s">
        <v>136</v>
      </c>
    </row>
    <row r="166" s="14" customFormat="1">
      <c r="A166" s="14"/>
      <c r="B166" s="244"/>
      <c r="C166" s="245"/>
      <c r="D166" s="234" t="s">
        <v>145</v>
      </c>
      <c r="E166" s="246" t="s">
        <v>1</v>
      </c>
      <c r="F166" s="247" t="s">
        <v>148</v>
      </c>
      <c r="G166" s="245"/>
      <c r="H166" s="248">
        <v>243.55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145</v>
      </c>
      <c r="AU166" s="254" t="s">
        <v>86</v>
      </c>
      <c r="AV166" s="14" t="s">
        <v>143</v>
      </c>
      <c r="AW166" s="14" t="s">
        <v>32</v>
      </c>
      <c r="AX166" s="14" t="s">
        <v>84</v>
      </c>
      <c r="AY166" s="254" t="s">
        <v>136</v>
      </c>
    </row>
    <row r="167" s="2" customFormat="1" ht="24.15" customHeight="1">
      <c r="A167" s="39"/>
      <c r="B167" s="40"/>
      <c r="C167" s="255" t="s">
        <v>374</v>
      </c>
      <c r="D167" s="255" t="s">
        <v>201</v>
      </c>
      <c r="E167" s="256" t="s">
        <v>888</v>
      </c>
      <c r="F167" s="257" t="s">
        <v>889</v>
      </c>
      <c r="G167" s="258" t="s">
        <v>141</v>
      </c>
      <c r="H167" s="259">
        <v>80.372</v>
      </c>
      <c r="I167" s="260"/>
      <c r="J167" s="261">
        <f>ROUND(I167*H167,2)</f>
        <v>0</v>
      </c>
      <c r="K167" s="257" t="s">
        <v>142</v>
      </c>
      <c r="L167" s="262"/>
      <c r="M167" s="263" t="s">
        <v>1</v>
      </c>
      <c r="N167" s="264" t="s">
        <v>41</v>
      </c>
      <c r="O167" s="92"/>
      <c r="P167" s="228">
        <f>O167*H167</f>
        <v>0</v>
      </c>
      <c r="Q167" s="228">
        <v>0.006</v>
      </c>
      <c r="R167" s="228">
        <f>Q167*H167</f>
        <v>0.48223199999999992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179</v>
      </c>
      <c r="AT167" s="230" t="s">
        <v>201</v>
      </c>
      <c r="AU167" s="230" t="s">
        <v>86</v>
      </c>
      <c r="AY167" s="18" t="s">
        <v>136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143</v>
      </c>
      <c r="BM167" s="230" t="s">
        <v>890</v>
      </c>
    </row>
    <row r="168" s="13" customFormat="1">
      <c r="A168" s="13"/>
      <c r="B168" s="232"/>
      <c r="C168" s="233"/>
      <c r="D168" s="234" t="s">
        <v>145</v>
      </c>
      <c r="E168" s="235" t="s">
        <v>1</v>
      </c>
      <c r="F168" s="236" t="s">
        <v>891</v>
      </c>
      <c r="G168" s="233"/>
      <c r="H168" s="237">
        <v>19.008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145</v>
      </c>
      <c r="AU168" s="243" t="s">
        <v>86</v>
      </c>
      <c r="AV168" s="13" t="s">
        <v>86</v>
      </c>
      <c r="AW168" s="13" t="s">
        <v>32</v>
      </c>
      <c r="AX168" s="13" t="s">
        <v>76</v>
      </c>
      <c r="AY168" s="243" t="s">
        <v>136</v>
      </c>
    </row>
    <row r="169" s="13" customFormat="1">
      <c r="A169" s="13"/>
      <c r="B169" s="232"/>
      <c r="C169" s="233"/>
      <c r="D169" s="234" t="s">
        <v>145</v>
      </c>
      <c r="E169" s="235" t="s">
        <v>1</v>
      </c>
      <c r="F169" s="236" t="s">
        <v>892</v>
      </c>
      <c r="G169" s="233"/>
      <c r="H169" s="237">
        <v>1.98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145</v>
      </c>
      <c r="AU169" s="243" t="s">
        <v>86</v>
      </c>
      <c r="AV169" s="13" t="s">
        <v>86</v>
      </c>
      <c r="AW169" s="13" t="s">
        <v>32</v>
      </c>
      <c r="AX169" s="13" t="s">
        <v>76</v>
      </c>
      <c r="AY169" s="243" t="s">
        <v>136</v>
      </c>
    </row>
    <row r="170" s="13" customFormat="1">
      <c r="A170" s="13"/>
      <c r="B170" s="232"/>
      <c r="C170" s="233"/>
      <c r="D170" s="234" t="s">
        <v>145</v>
      </c>
      <c r="E170" s="235" t="s">
        <v>1</v>
      </c>
      <c r="F170" s="236" t="s">
        <v>893</v>
      </c>
      <c r="G170" s="233"/>
      <c r="H170" s="237">
        <v>13.662000000000002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145</v>
      </c>
      <c r="AU170" s="243" t="s">
        <v>86</v>
      </c>
      <c r="AV170" s="13" t="s">
        <v>86</v>
      </c>
      <c r="AW170" s="13" t="s">
        <v>32</v>
      </c>
      <c r="AX170" s="13" t="s">
        <v>76</v>
      </c>
      <c r="AY170" s="243" t="s">
        <v>136</v>
      </c>
    </row>
    <row r="171" s="13" customFormat="1">
      <c r="A171" s="13"/>
      <c r="B171" s="232"/>
      <c r="C171" s="233"/>
      <c r="D171" s="234" t="s">
        <v>145</v>
      </c>
      <c r="E171" s="235" t="s">
        <v>1</v>
      </c>
      <c r="F171" s="236" t="s">
        <v>894</v>
      </c>
      <c r="G171" s="233"/>
      <c r="H171" s="237">
        <v>1.881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145</v>
      </c>
      <c r="AU171" s="243" t="s">
        <v>86</v>
      </c>
      <c r="AV171" s="13" t="s">
        <v>86</v>
      </c>
      <c r="AW171" s="13" t="s">
        <v>32</v>
      </c>
      <c r="AX171" s="13" t="s">
        <v>76</v>
      </c>
      <c r="AY171" s="243" t="s">
        <v>136</v>
      </c>
    </row>
    <row r="172" s="16" customFormat="1">
      <c r="A172" s="16"/>
      <c r="B172" s="275"/>
      <c r="C172" s="276"/>
      <c r="D172" s="234" t="s">
        <v>145</v>
      </c>
      <c r="E172" s="277" t="s">
        <v>1</v>
      </c>
      <c r="F172" s="278" t="s">
        <v>298</v>
      </c>
      <c r="G172" s="276"/>
      <c r="H172" s="279">
        <v>36.531</v>
      </c>
      <c r="I172" s="280"/>
      <c r="J172" s="276"/>
      <c r="K172" s="276"/>
      <c r="L172" s="281"/>
      <c r="M172" s="282"/>
      <c r="N172" s="283"/>
      <c r="O172" s="283"/>
      <c r="P172" s="283"/>
      <c r="Q172" s="283"/>
      <c r="R172" s="283"/>
      <c r="S172" s="283"/>
      <c r="T172" s="284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85" t="s">
        <v>145</v>
      </c>
      <c r="AU172" s="285" t="s">
        <v>86</v>
      </c>
      <c r="AV172" s="16" t="s">
        <v>154</v>
      </c>
      <c r="AW172" s="16" t="s">
        <v>32</v>
      </c>
      <c r="AX172" s="16" t="s">
        <v>76</v>
      </c>
      <c r="AY172" s="285" t="s">
        <v>136</v>
      </c>
    </row>
    <row r="173" s="13" customFormat="1">
      <c r="A173" s="13"/>
      <c r="B173" s="232"/>
      <c r="C173" s="233"/>
      <c r="D173" s="234" t="s">
        <v>145</v>
      </c>
      <c r="E173" s="235" t="s">
        <v>1</v>
      </c>
      <c r="F173" s="236" t="s">
        <v>895</v>
      </c>
      <c r="G173" s="233"/>
      <c r="H173" s="237">
        <v>14.256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145</v>
      </c>
      <c r="AU173" s="243" t="s">
        <v>86</v>
      </c>
      <c r="AV173" s="13" t="s">
        <v>86</v>
      </c>
      <c r="AW173" s="13" t="s">
        <v>32</v>
      </c>
      <c r="AX173" s="13" t="s">
        <v>76</v>
      </c>
      <c r="AY173" s="243" t="s">
        <v>136</v>
      </c>
    </row>
    <row r="174" s="13" customFormat="1">
      <c r="A174" s="13"/>
      <c r="B174" s="232"/>
      <c r="C174" s="233"/>
      <c r="D174" s="234" t="s">
        <v>145</v>
      </c>
      <c r="E174" s="235" t="s">
        <v>1</v>
      </c>
      <c r="F174" s="236" t="s">
        <v>896</v>
      </c>
      <c r="G174" s="233"/>
      <c r="H174" s="237">
        <v>5.94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145</v>
      </c>
      <c r="AU174" s="243" t="s">
        <v>86</v>
      </c>
      <c r="AV174" s="13" t="s">
        <v>86</v>
      </c>
      <c r="AW174" s="13" t="s">
        <v>32</v>
      </c>
      <c r="AX174" s="13" t="s">
        <v>76</v>
      </c>
      <c r="AY174" s="243" t="s">
        <v>136</v>
      </c>
    </row>
    <row r="175" s="13" customFormat="1">
      <c r="A175" s="13"/>
      <c r="B175" s="232"/>
      <c r="C175" s="233"/>
      <c r="D175" s="234" t="s">
        <v>145</v>
      </c>
      <c r="E175" s="235" t="s">
        <v>1</v>
      </c>
      <c r="F175" s="236" t="s">
        <v>897</v>
      </c>
      <c r="G175" s="233"/>
      <c r="H175" s="237">
        <v>22.176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145</v>
      </c>
      <c r="AU175" s="243" t="s">
        <v>86</v>
      </c>
      <c r="AV175" s="13" t="s">
        <v>86</v>
      </c>
      <c r="AW175" s="13" t="s">
        <v>32</v>
      </c>
      <c r="AX175" s="13" t="s">
        <v>76</v>
      </c>
      <c r="AY175" s="243" t="s">
        <v>136</v>
      </c>
    </row>
    <row r="176" s="13" customFormat="1">
      <c r="A176" s="13"/>
      <c r="B176" s="232"/>
      <c r="C176" s="233"/>
      <c r="D176" s="234" t="s">
        <v>145</v>
      </c>
      <c r="E176" s="235" t="s">
        <v>1</v>
      </c>
      <c r="F176" s="236" t="s">
        <v>898</v>
      </c>
      <c r="G176" s="233"/>
      <c r="H176" s="237">
        <v>1.469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145</v>
      </c>
      <c r="AU176" s="243" t="s">
        <v>86</v>
      </c>
      <c r="AV176" s="13" t="s">
        <v>86</v>
      </c>
      <c r="AW176" s="13" t="s">
        <v>32</v>
      </c>
      <c r="AX176" s="13" t="s">
        <v>76</v>
      </c>
      <c r="AY176" s="243" t="s">
        <v>136</v>
      </c>
    </row>
    <row r="177" s="16" customFormat="1">
      <c r="A177" s="16"/>
      <c r="B177" s="275"/>
      <c r="C177" s="276"/>
      <c r="D177" s="234" t="s">
        <v>145</v>
      </c>
      <c r="E177" s="277" t="s">
        <v>1</v>
      </c>
      <c r="F177" s="278" t="s">
        <v>298</v>
      </c>
      <c r="G177" s="276"/>
      <c r="H177" s="279">
        <v>43.841</v>
      </c>
      <c r="I177" s="280"/>
      <c r="J177" s="276"/>
      <c r="K177" s="276"/>
      <c r="L177" s="281"/>
      <c r="M177" s="282"/>
      <c r="N177" s="283"/>
      <c r="O177" s="283"/>
      <c r="P177" s="283"/>
      <c r="Q177" s="283"/>
      <c r="R177" s="283"/>
      <c r="S177" s="283"/>
      <c r="T177" s="284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85" t="s">
        <v>145</v>
      </c>
      <c r="AU177" s="285" t="s">
        <v>86</v>
      </c>
      <c r="AV177" s="16" t="s">
        <v>154</v>
      </c>
      <c r="AW177" s="16" t="s">
        <v>32</v>
      </c>
      <c r="AX177" s="16" t="s">
        <v>76</v>
      </c>
      <c r="AY177" s="285" t="s">
        <v>136</v>
      </c>
    </row>
    <row r="178" s="14" customFormat="1">
      <c r="A178" s="14"/>
      <c r="B178" s="244"/>
      <c r="C178" s="245"/>
      <c r="D178" s="234" t="s">
        <v>145</v>
      </c>
      <c r="E178" s="246" t="s">
        <v>1</v>
      </c>
      <c r="F178" s="247" t="s">
        <v>148</v>
      </c>
      <c r="G178" s="245"/>
      <c r="H178" s="248">
        <v>80.371999999999984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145</v>
      </c>
      <c r="AU178" s="254" t="s">
        <v>86</v>
      </c>
      <c r="AV178" s="14" t="s">
        <v>143</v>
      </c>
      <c r="AW178" s="14" t="s">
        <v>32</v>
      </c>
      <c r="AX178" s="14" t="s">
        <v>84</v>
      </c>
      <c r="AY178" s="254" t="s">
        <v>136</v>
      </c>
    </row>
    <row r="179" s="2" customFormat="1" ht="24.15" customHeight="1">
      <c r="A179" s="39"/>
      <c r="B179" s="40"/>
      <c r="C179" s="219" t="s">
        <v>379</v>
      </c>
      <c r="D179" s="219" t="s">
        <v>138</v>
      </c>
      <c r="E179" s="220" t="s">
        <v>899</v>
      </c>
      <c r="F179" s="221" t="s">
        <v>900</v>
      </c>
      <c r="G179" s="222" t="s">
        <v>197</v>
      </c>
      <c r="H179" s="223">
        <v>32.4</v>
      </c>
      <c r="I179" s="224"/>
      <c r="J179" s="225">
        <f>ROUND(I179*H179,2)</f>
        <v>0</v>
      </c>
      <c r="K179" s="221" t="s">
        <v>142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3E-05</v>
      </c>
      <c r="R179" s="228">
        <f>Q179*H179</f>
        <v>0.000972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143</v>
      </c>
      <c r="AT179" s="230" t="s">
        <v>138</v>
      </c>
      <c r="AU179" s="230" t="s">
        <v>86</v>
      </c>
      <c r="AY179" s="18" t="s">
        <v>136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143</v>
      </c>
      <c r="BM179" s="230" t="s">
        <v>901</v>
      </c>
    </row>
    <row r="180" s="13" customFormat="1">
      <c r="A180" s="13"/>
      <c r="B180" s="232"/>
      <c r="C180" s="233"/>
      <c r="D180" s="234" t="s">
        <v>145</v>
      </c>
      <c r="E180" s="235" t="s">
        <v>1</v>
      </c>
      <c r="F180" s="236" t="s">
        <v>902</v>
      </c>
      <c r="G180" s="233"/>
      <c r="H180" s="237">
        <v>32.4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145</v>
      </c>
      <c r="AU180" s="243" t="s">
        <v>86</v>
      </c>
      <c r="AV180" s="13" t="s">
        <v>86</v>
      </c>
      <c r="AW180" s="13" t="s">
        <v>32</v>
      </c>
      <c r="AX180" s="13" t="s">
        <v>84</v>
      </c>
      <c r="AY180" s="243" t="s">
        <v>136</v>
      </c>
    </row>
    <row r="181" s="2" customFormat="1" ht="24.15" customHeight="1">
      <c r="A181" s="39"/>
      <c r="B181" s="40"/>
      <c r="C181" s="255" t="s">
        <v>383</v>
      </c>
      <c r="D181" s="255" t="s">
        <v>201</v>
      </c>
      <c r="E181" s="256" t="s">
        <v>903</v>
      </c>
      <c r="F181" s="257" t="s">
        <v>904</v>
      </c>
      <c r="G181" s="258" t="s">
        <v>197</v>
      </c>
      <c r="H181" s="259">
        <v>34.020000000000004</v>
      </c>
      <c r="I181" s="260"/>
      <c r="J181" s="261">
        <f>ROUND(I181*H181,2)</f>
        <v>0</v>
      </c>
      <c r="K181" s="257" t="s">
        <v>142</v>
      </c>
      <c r="L181" s="262"/>
      <c r="M181" s="263" t="s">
        <v>1</v>
      </c>
      <c r="N181" s="264" t="s">
        <v>41</v>
      </c>
      <c r="O181" s="92"/>
      <c r="P181" s="228">
        <f>O181*H181</f>
        <v>0</v>
      </c>
      <c r="Q181" s="228">
        <v>0.00059999999999999992</v>
      </c>
      <c r="R181" s="228">
        <f>Q181*H181</f>
        <v>0.020412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179</v>
      </c>
      <c r="AT181" s="230" t="s">
        <v>201</v>
      </c>
      <c r="AU181" s="230" t="s">
        <v>86</v>
      </c>
      <c r="AY181" s="18" t="s">
        <v>136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143</v>
      </c>
      <c r="BM181" s="230" t="s">
        <v>905</v>
      </c>
    </row>
    <row r="182" s="13" customFormat="1">
      <c r="A182" s="13"/>
      <c r="B182" s="232"/>
      <c r="C182" s="233"/>
      <c r="D182" s="234" t="s">
        <v>145</v>
      </c>
      <c r="E182" s="233"/>
      <c r="F182" s="236" t="s">
        <v>906</v>
      </c>
      <c r="G182" s="233"/>
      <c r="H182" s="237">
        <v>34.020000000000004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145</v>
      </c>
      <c r="AU182" s="243" t="s">
        <v>86</v>
      </c>
      <c r="AV182" s="13" t="s">
        <v>86</v>
      </c>
      <c r="AW182" s="13" t="s">
        <v>4</v>
      </c>
      <c r="AX182" s="13" t="s">
        <v>84</v>
      </c>
      <c r="AY182" s="243" t="s">
        <v>136</v>
      </c>
    </row>
    <row r="183" s="2" customFormat="1" ht="16.5" customHeight="1">
      <c r="A183" s="39"/>
      <c r="B183" s="40"/>
      <c r="C183" s="219" t="s">
        <v>387</v>
      </c>
      <c r="D183" s="219" t="s">
        <v>138</v>
      </c>
      <c r="E183" s="220" t="s">
        <v>907</v>
      </c>
      <c r="F183" s="221" t="s">
        <v>908</v>
      </c>
      <c r="G183" s="222" t="s">
        <v>197</v>
      </c>
      <c r="H183" s="223">
        <v>143.05000000000002</v>
      </c>
      <c r="I183" s="224"/>
      <c r="J183" s="225">
        <f>ROUND(I183*H183,2)</f>
        <v>0</v>
      </c>
      <c r="K183" s="221" t="s">
        <v>142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143</v>
      </c>
      <c r="AT183" s="230" t="s">
        <v>138</v>
      </c>
      <c r="AU183" s="230" t="s">
        <v>86</v>
      </c>
      <c r="AY183" s="18" t="s">
        <v>136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143</v>
      </c>
      <c r="BM183" s="230" t="s">
        <v>909</v>
      </c>
    </row>
    <row r="184" s="13" customFormat="1">
      <c r="A184" s="13"/>
      <c r="B184" s="232"/>
      <c r="C184" s="233"/>
      <c r="D184" s="234" t="s">
        <v>145</v>
      </c>
      <c r="E184" s="235" t="s">
        <v>1</v>
      </c>
      <c r="F184" s="236" t="s">
        <v>910</v>
      </c>
      <c r="G184" s="233"/>
      <c r="H184" s="237">
        <v>32.4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145</v>
      </c>
      <c r="AU184" s="243" t="s">
        <v>86</v>
      </c>
      <c r="AV184" s="13" t="s">
        <v>86</v>
      </c>
      <c r="AW184" s="13" t="s">
        <v>32</v>
      </c>
      <c r="AX184" s="13" t="s">
        <v>76</v>
      </c>
      <c r="AY184" s="243" t="s">
        <v>136</v>
      </c>
    </row>
    <row r="185" s="15" customFormat="1">
      <c r="A185" s="15"/>
      <c r="B185" s="265"/>
      <c r="C185" s="266"/>
      <c r="D185" s="234" t="s">
        <v>145</v>
      </c>
      <c r="E185" s="267" t="s">
        <v>1</v>
      </c>
      <c r="F185" s="268" t="s">
        <v>911</v>
      </c>
      <c r="G185" s="266"/>
      <c r="H185" s="267" t="s">
        <v>1</v>
      </c>
      <c r="I185" s="269"/>
      <c r="J185" s="266"/>
      <c r="K185" s="266"/>
      <c r="L185" s="270"/>
      <c r="M185" s="271"/>
      <c r="N185" s="272"/>
      <c r="O185" s="272"/>
      <c r="P185" s="272"/>
      <c r="Q185" s="272"/>
      <c r="R185" s="272"/>
      <c r="S185" s="272"/>
      <c r="T185" s="27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4" t="s">
        <v>145</v>
      </c>
      <c r="AU185" s="274" t="s">
        <v>86</v>
      </c>
      <c r="AV185" s="15" t="s">
        <v>84</v>
      </c>
      <c r="AW185" s="15" t="s">
        <v>32</v>
      </c>
      <c r="AX185" s="15" t="s">
        <v>76</v>
      </c>
      <c r="AY185" s="274" t="s">
        <v>136</v>
      </c>
    </row>
    <row r="186" s="13" customFormat="1">
      <c r="A186" s="13"/>
      <c r="B186" s="232"/>
      <c r="C186" s="233"/>
      <c r="D186" s="234" t="s">
        <v>145</v>
      </c>
      <c r="E186" s="235" t="s">
        <v>1</v>
      </c>
      <c r="F186" s="236" t="s">
        <v>912</v>
      </c>
      <c r="G186" s="233"/>
      <c r="H186" s="237">
        <v>16.8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145</v>
      </c>
      <c r="AU186" s="243" t="s">
        <v>86</v>
      </c>
      <c r="AV186" s="13" t="s">
        <v>86</v>
      </c>
      <c r="AW186" s="13" t="s">
        <v>32</v>
      </c>
      <c r="AX186" s="13" t="s">
        <v>76</v>
      </c>
      <c r="AY186" s="243" t="s">
        <v>136</v>
      </c>
    </row>
    <row r="187" s="13" customFormat="1">
      <c r="A187" s="13"/>
      <c r="B187" s="232"/>
      <c r="C187" s="233"/>
      <c r="D187" s="234" t="s">
        <v>145</v>
      </c>
      <c r="E187" s="235" t="s">
        <v>1</v>
      </c>
      <c r="F187" s="236" t="s">
        <v>913</v>
      </c>
      <c r="G187" s="233"/>
      <c r="H187" s="237">
        <v>4.5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145</v>
      </c>
      <c r="AU187" s="243" t="s">
        <v>86</v>
      </c>
      <c r="AV187" s="13" t="s">
        <v>86</v>
      </c>
      <c r="AW187" s="13" t="s">
        <v>32</v>
      </c>
      <c r="AX187" s="13" t="s">
        <v>76</v>
      </c>
      <c r="AY187" s="243" t="s">
        <v>136</v>
      </c>
    </row>
    <row r="188" s="13" customFormat="1">
      <c r="A188" s="13"/>
      <c r="B188" s="232"/>
      <c r="C188" s="233"/>
      <c r="D188" s="234" t="s">
        <v>145</v>
      </c>
      <c r="E188" s="235" t="s">
        <v>1</v>
      </c>
      <c r="F188" s="236" t="s">
        <v>914</v>
      </c>
      <c r="G188" s="233"/>
      <c r="H188" s="237">
        <v>8.1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145</v>
      </c>
      <c r="AU188" s="243" t="s">
        <v>86</v>
      </c>
      <c r="AV188" s="13" t="s">
        <v>86</v>
      </c>
      <c r="AW188" s="13" t="s">
        <v>32</v>
      </c>
      <c r="AX188" s="13" t="s">
        <v>76</v>
      </c>
      <c r="AY188" s="243" t="s">
        <v>136</v>
      </c>
    </row>
    <row r="189" s="13" customFormat="1">
      <c r="A189" s="13"/>
      <c r="B189" s="232"/>
      <c r="C189" s="233"/>
      <c r="D189" s="234" t="s">
        <v>145</v>
      </c>
      <c r="E189" s="235" t="s">
        <v>1</v>
      </c>
      <c r="F189" s="236" t="s">
        <v>915</v>
      </c>
      <c r="G189" s="233"/>
      <c r="H189" s="237">
        <v>1.35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145</v>
      </c>
      <c r="AU189" s="243" t="s">
        <v>86</v>
      </c>
      <c r="AV189" s="13" t="s">
        <v>86</v>
      </c>
      <c r="AW189" s="13" t="s">
        <v>32</v>
      </c>
      <c r="AX189" s="13" t="s">
        <v>76</v>
      </c>
      <c r="AY189" s="243" t="s">
        <v>136</v>
      </c>
    </row>
    <row r="190" s="16" customFormat="1">
      <c r="A190" s="16"/>
      <c r="B190" s="275"/>
      <c r="C190" s="276"/>
      <c r="D190" s="234" t="s">
        <v>145</v>
      </c>
      <c r="E190" s="277" t="s">
        <v>1</v>
      </c>
      <c r="F190" s="278" t="s">
        <v>298</v>
      </c>
      <c r="G190" s="276"/>
      <c r="H190" s="279">
        <v>63.150000000000008</v>
      </c>
      <c r="I190" s="280"/>
      <c r="J190" s="276"/>
      <c r="K190" s="276"/>
      <c r="L190" s="281"/>
      <c r="M190" s="282"/>
      <c r="N190" s="283"/>
      <c r="O190" s="283"/>
      <c r="P190" s="283"/>
      <c r="Q190" s="283"/>
      <c r="R190" s="283"/>
      <c r="S190" s="283"/>
      <c r="T190" s="284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85" t="s">
        <v>145</v>
      </c>
      <c r="AU190" s="285" t="s">
        <v>86</v>
      </c>
      <c r="AV190" s="16" t="s">
        <v>154</v>
      </c>
      <c r="AW190" s="16" t="s">
        <v>32</v>
      </c>
      <c r="AX190" s="16" t="s">
        <v>76</v>
      </c>
      <c r="AY190" s="285" t="s">
        <v>136</v>
      </c>
    </row>
    <row r="191" s="13" customFormat="1">
      <c r="A191" s="13"/>
      <c r="B191" s="232"/>
      <c r="C191" s="233"/>
      <c r="D191" s="234" t="s">
        <v>145</v>
      </c>
      <c r="E191" s="235" t="s">
        <v>1</v>
      </c>
      <c r="F191" s="236" t="s">
        <v>916</v>
      </c>
      <c r="G191" s="233"/>
      <c r="H191" s="237">
        <v>24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145</v>
      </c>
      <c r="AU191" s="243" t="s">
        <v>86</v>
      </c>
      <c r="AV191" s="13" t="s">
        <v>86</v>
      </c>
      <c r="AW191" s="13" t="s">
        <v>32</v>
      </c>
      <c r="AX191" s="13" t="s">
        <v>76</v>
      </c>
      <c r="AY191" s="243" t="s">
        <v>136</v>
      </c>
    </row>
    <row r="192" s="13" customFormat="1">
      <c r="A192" s="13"/>
      <c r="B192" s="232"/>
      <c r="C192" s="233"/>
      <c r="D192" s="234" t="s">
        <v>145</v>
      </c>
      <c r="E192" s="235" t="s">
        <v>1</v>
      </c>
      <c r="F192" s="236" t="s">
        <v>917</v>
      </c>
      <c r="G192" s="233"/>
      <c r="H192" s="237">
        <v>3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145</v>
      </c>
      <c r="AU192" s="243" t="s">
        <v>86</v>
      </c>
      <c r="AV192" s="13" t="s">
        <v>86</v>
      </c>
      <c r="AW192" s="13" t="s">
        <v>32</v>
      </c>
      <c r="AX192" s="13" t="s">
        <v>76</v>
      </c>
      <c r="AY192" s="243" t="s">
        <v>136</v>
      </c>
    </row>
    <row r="193" s="13" customFormat="1">
      <c r="A193" s="13"/>
      <c r="B193" s="232"/>
      <c r="C193" s="233"/>
      <c r="D193" s="234" t="s">
        <v>145</v>
      </c>
      <c r="E193" s="235" t="s">
        <v>1</v>
      </c>
      <c r="F193" s="236" t="s">
        <v>918</v>
      </c>
      <c r="G193" s="233"/>
      <c r="H193" s="237">
        <v>48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145</v>
      </c>
      <c r="AU193" s="243" t="s">
        <v>86</v>
      </c>
      <c r="AV193" s="13" t="s">
        <v>86</v>
      </c>
      <c r="AW193" s="13" t="s">
        <v>32</v>
      </c>
      <c r="AX193" s="13" t="s">
        <v>76</v>
      </c>
      <c r="AY193" s="243" t="s">
        <v>136</v>
      </c>
    </row>
    <row r="194" s="13" customFormat="1">
      <c r="A194" s="13"/>
      <c r="B194" s="232"/>
      <c r="C194" s="233"/>
      <c r="D194" s="234" t="s">
        <v>145</v>
      </c>
      <c r="E194" s="235" t="s">
        <v>1</v>
      </c>
      <c r="F194" s="236" t="s">
        <v>919</v>
      </c>
      <c r="G194" s="233"/>
      <c r="H194" s="237">
        <v>4.9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145</v>
      </c>
      <c r="AU194" s="243" t="s">
        <v>86</v>
      </c>
      <c r="AV194" s="13" t="s">
        <v>86</v>
      </c>
      <c r="AW194" s="13" t="s">
        <v>32</v>
      </c>
      <c r="AX194" s="13" t="s">
        <v>76</v>
      </c>
      <c r="AY194" s="243" t="s">
        <v>136</v>
      </c>
    </row>
    <row r="195" s="16" customFormat="1">
      <c r="A195" s="16"/>
      <c r="B195" s="275"/>
      <c r="C195" s="276"/>
      <c r="D195" s="234" t="s">
        <v>145</v>
      </c>
      <c r="E195" s="277" t="s">
        <v>1</v>
      </c>
      <c r="F195" s="278" t="s">
        <v>298</v>
      </c>
      <c r="G195" s="276"/>
      <c r="H195" s="279">
        <v>79.9</v>
      </c>
      <c r="I195" s="280"/>
      <c r="J195" s="276"/>
      <c r="K195" s="276"/>
      <c r="L195" s="281"/>
      <c r="M195" s="282"/>
      <c r="N195" s="283"/>
      <c r="O195" s="283"/>
      <c r="P195" s="283"/>
      <c r="Q195" s="283"/>
      <c r="R195" s="283"/>
      <c r="S195" s="283"/>
      <c r="T195" s="284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85" t="s">
        <v>145</v>
      </c>
      <c r="AU195" s="285" t="s">
        <v>86</v>
      </c>
      <c r="AV195" s="16" t="s">
        <v>154</v>
      </c>
      <c r="AW195" s="16" t="s">
        <v>32</v>
      </c>
      <c r="AX195" s="16" t="s">
        <v>76</v>
      </c>
      <c r="AY195" s="285" t="s">
        <v>136</v>
      </c>
    </row>
    <row r="196" s="14" customFormat="1">
      <c r="A196" s="14"/>
      <c r="B196" s="244"/>
      <c r="C196" s="245"/>
      <c r="D196" s="234" t="s">
        <v>145</v>
      </c>
      <c r="E196" s="246" t="s">
        <v>1</v>
      </c>
      <c r="F196" s="247" t="s">
        <v>148</v>
      </c>
      <c r="G196" s="245"/>
      <c r="H196" s="248">
        <v>143.05000000000002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145</v>
      </c>
      <c r="AU196" s="254" t="s">
        <v>86</v>
      </c>
      <c r="AV196" s="14" t="s">
        <v>143</v>
      </c>
      <c r="AW196" s="14" t="s">
        <v>32</v>
      </c>
      <c r="AX196" s="14" t="s">
        <v>84</v>
      </c>
      <c r="AY196" s="254" t="s">
        <v>136</v>
      </c>
    </row>
    <row r="197" s="2" customFormat="1" ht="24.15" customHeight="1">
      <c r="A197" s="39"/>
      <c r="B197" s="40"/>
      <c r="C197" s="255" t="s">
        <v>391</v>
      </c>
      <c r="D197" s="255" t="s">
        <v>201</v>
      </c>
      <c r="E197" s="256" t="s">
        <v>920</v>
      </c>
      <c r="F197" s="257" t="s">
        <v>921</v>
      </c>
      <c r="G197" s="258" t="s">
        <v>197</v>
      </c>
      <c r="H197" s="259">
        <v>96.679</v>
      </c>
      <c r="I197" s="260"/>
      <c r="J197" s="261">
        <f>ROUND(I197*H197,2)</f>
        <v>0</v>
      </c>
      <c r="K197" s="257" t="s">
        <v>142</v>
      </c>
      <c r="L197" s="262"/>
      <c r="M197" s="263" t="s">
        <v>1</v>
      </c>
      <c r="N197" s="264" t="s">
        <v>41</v>
      </c>
      <c r="O197" s="92"/>
      <c r="P197" s="228">
        <f>O197*H197</f>
        <v>0</v>
      </c>
      <c r="Q197" s="228">
        <v>0.0001</v>
      </c>
      <c r="R197" s="228">
        <f>Q197*H197</f>
        <v>0.0096679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179</v>
      </c>
      <c r="AT197" s="230" t="s">
        <v>201</v>
      </c>
      <c r="AU197" s="230" t="s">
        <v>86</v>
      </c>
      <c r="AY197" s="18" t="s">
        <v>136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143</v>
      </c>
      <c r="BM197" s="230" t="s">
        <v>922</v>
      </c>
    </row>
    <row r="198" s="13" customFormat="1">
      <c r="A198" s="13"/>
      <c r="B198" s="232"/>
      <c r="C198" s="233"/>
      <c r="D198" s="234" t="s">
        <v>145</v>
      </c>
      <c r="E198" s="235" t="s">
        <v>1</v>
      </c>
      <c r="F198" s="236" t="s">
        <v>923</v>
      </c>
      <c r="G198" s="233"/>
      <c r="H198" s="237">
        <v>26.4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145</v>
      </c>
      <c r="AU198" s="243" t="s">
        <v>86</v>
      </c>
      <c r="AV198" s="13" t="s">
        <v>86</v>
      </c>
      <c r="AW198" s="13" t="s">
        <v>32</v>
      </c>
      <c r="AX198" s="13" t="s">
        <v>76</v>
      </c>
      <c r="AY198" s="243" t="s">
        <v>136</v>
      </c>
    </row>
    <row r="199" s="13" customFormat="1">
      <c r="A199" s="13"/>
      <c r="B199" s="232"/>
      <c r="C199" s="233"/>
      <c r="D199" s="234" t="s">
        <v>145</v>
      </c>
      <c r="E199" s="235" t="s">
        <v>1</v>
      </c>
      <c r="F199" s="236" t="s">
        <v>924</v>
      </c>
      <c r="G199" s="233"/>
      <c r="H199" s="237">
        <v>3.3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145</v>
      </c>
      <c r="AU199" s="243" t="s">
        <v>86</v>
      </c>
      <c r="AV199" s="13" t="s">
        <v>86</v>
      </c>
      <c r="AW199" s="13" t="s">
        <v>32</v>
      </c>
      <c r="AX199" s="13" t="s">
        <v>76</v>
      </c>
      <c r="AY199" s="243" t="s">
        <v>136</v>
      </c>
    </row>
    <row r="200" s="13" customFormat="1">
      <c r="A200" s="13"/>
      <c r="B200" s="232"/>
      <c r="C200" s="233"/>
      <c r="D200" s="234" t="s">
        <v>145</v>
      </c>
      <c r="E200" s="235" t="s">
        <v>1</v>
      </c>
      <c r="F200" s="236" t="s">
        <v>925</v>
      </c>
      <c r="G200" s="233"/>
      <c r="H200" s="237">
        <v>52.8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145</v>
      </c>
      <c r="AU200" s="243" t="s">
        <v>86</v>
      </c>
      <c r="AV200" s="13" t="s">
        <v>86</v>
      </c>
      <c r="AW200" s="13" t="s">
        <v>32</v>
      </c>
      <c r="AX200" s="13" t="s">
        <v>76</v>
      </c>
      <c r="AY200" s="243" t="s">
        <v>136</v>
      </c>
    </row>
    <row r="201" s="13" customFormat="1">
      <c r="A201" s="13"/>
      <c r="B201" s="232"/>
      <c r="C201" s="233"/>
      <c r="D201" s="234" t="s">
        <v>145</v>
      </c>
      <c r="E201" s="235" t="s">
        <v>1</v>
      </c>
      <c r="F201" s="236" t="s">
        <v>926</v>
      </c>
      <c r="G201" s="233"/>
      <c r="H201" s="237">
        <v>5.39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145</v>
      </c>
      <c r="AU201" s="243" t="s">
        <v>86</v>
      </c>
      <c r="AV201" s="13" t="s">
        <v>86</v>
      </c>
      <c r="AW201" s="13" t="s">
        <v>32</v>
      </c>
      <c r="AX201" s="13" t="s">
        <v>76</v>
      </c>
      <c r="AY201" s="243" t="s">
        <v>136</v>
      </c>
    </row>
    <row r="202" s="14" customFormat="1">
      <c r="A202" s="14"/>
      <c r="B202" s="244"/>
      <c r="C202" s="245"/>
      <c r="D202" s="234" t="s">
        <v>145</v>
      </c>
      <c r="E202" s="246" t="s">
        <v>1</v>
      </c>
      <c r="F202" s="247" t="s">
        <v>148</v>
      </c>
      <c r="G202" s="245"/>
      <c r="H202" s="248">
        <v>87.89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145</v>
      </c>
      <c r="AU202" s="254" t="s">
        <v>86</v>
      </c>
      <c r="AV202" s="14" t="s">
        <v>143</v>
      </c>
      <c r="AW202" s="14" t="s">
        <v>32</v>
      </c>
      <c r="AX202" s="14" t="s">
        <v>84</v>
      </c>
      <c r="AY202" s="254" t="s">
        <v>136</v>
      </c>
    </row>
    <row r="203" s="13" customFormat="1">
      <c r="A203" s="13"/>
      <c r="B203" s="232"/>
      <c r="C203" s="233"/>
      <c r="D203" s="234" t="s">
        <v>145</v>
      </c>
      <c r="E203" s="233"/>
      <c r="F203" s="236" t="s">
        <v>927</v>
      </c>
      <c r="G203" s="233"/>
      <c r="H203" s="237">
        <v>96.679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145</v>
      </c>
      <c r="AU203" s="243" t="s">
        <v>86</v>
      </c>
      <c r="AV203" s="13" t="s">
        <v>86</v>
      </c>
      <c r="AW203" s="13" t="s">
        <v>4</v>
      </c>
      <c r="AX203" s="13" t="s">
        <v>84</v>
      </c>
      <c r="AY203" s="243" t="s">
        <v>136</v>
      </c>
    </row>
    <row r="204" s="2" customFormat="1" ht="24.15" customHeight="1">
      <c r="A204" s="39"/>
      <c r="B204" s="40"/>
      <c r="C204" s="255" t="s">
        <v>395</v>
      </c>
      <c r="D204" s="255" t="s">
        <v>201</v>
      </c>
      <c r="E204" s="256" t="s">
        <v>928</v>
      </c>
      <c r="F204" s="257" t="s">
        <v>929</v>
      </c>
      <c r="G204" s="258" t="s">
        <v>197</v>
      </c>
      <c r="H204" s="259">
        <v>76.412</v>
      </c>
      <c r="I204" s="260"/>
      <c r="J204" s="261">
        <f>ROUND(I204*H204,2)</f>
        <v>0</v>
      </c>
      <c r="K204" s="257" t="s">
        <v>142</v>
      </c>
      <c r="L204" s="262"/>
      <c r="M204" s="263" t="s">
        <v>1</v>
      </c>
      <c r="N204" s="264" t="s">
        <v>41</v>
      </c>
      <c r="O204" s="92"/>
      <c r="P204" s="228">
        <f>O204*H204</f>
        <v>0</v>
      </c>
      <c r="Q204" s="228">
        <v>0.0005</v>
      </c>
      <c r="R204" s="228">
        <f>Q204*H204</f>
        <v>0.038206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179</v>
      </c>
      <c r="AT204" s="230" t="s">
        <v>201</v>
      </c>
      <c r="AU204" s="230" t="s">
        <v>86</v>
      </c>
      <c r="AY204" s="18" t="s">
        <v>136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143</v>
      </c>
      <c r="BM204" s="230" t="s">
        <v>930</v>
      </c>
    </row>
    <row r="205" s="13" customFormat="1">
      <c r="A205" s="13"/>
      <c r="B205" s="232"/>
      <c r="C205" s="233"/>
      <c r="D205" s="234" t="s">
        <v>145</v>
      </c>
      <c r="E205" s="235" t="s">
        <v>1</v>
      </c>
      <c r="F205" s="236" t="s">
        <v>931</v>
      </c>
      <c r="G205" s="233"/>
      <c r="H205" s="237">
        <v>35.64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145</v>
      </c>
      <c r="AU205" s="243" t="s">
        <v>86</v>
      </c>
      <c r="AV205" s="13" t="s">
        <v>86</v>
      </c>
      <c r="AW205" s="13" t="s">
        <v>32</v>
      </c>
      <c r="AX205" s="13" t="s">
        <v>76</v>
      </c>
      <c r="AY205" s="243" t="s">
        <v>136</v>
      </c>
    </row>
    <row r="206" s="15" customFormat="1">
      <c r="A206" s="15"/>
      <c r="B206" s="265"/>
      <c r="C206" s="266"/>
      <c r="D206" s="234" t="s">
        <v>145</v>
      </c>
      <c r="E206" s="267" t="s">
        <v>1</v>
      </c>
      <c r="F206" s="268" t="s">
        <v>911</v>
      </c>
      <c r="G206" s="266"/>
      <c r="H206" s="267" t="s">
        <v>1</v>
      </c>
      <c r="I206" s="269"/>
      <c r="J206" s="266"/>
      <c r="K206" s="266"/>
      <c r="L206" s="270"/>
      <c r="M206" s="271"/>
      <c r="N206" s="272"/>
      <c r="O206" s="272"/>
      <c r="P206" s="272"/>
      <c r="Q206" s="272"/>
      <c r="R206" s="272"/>
      <c r="S206" s="272"/>
      <c r="T206" s="27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4" t="s">
        <v>145</v>
      </c>
      <c r="AU206" s="274" t="s">
        <v>86</v>
      </c>
      <c r="AV206" s="15" t="s">
        <v>84</v>
      </c>
      <c r="AW206" s="15" t="s">
        <v>32</v>
      </c>
      <c r="AX206" s="15" t="s">
        <v>76</v>
      </c>
      <c r="AY206" s="274" t="s">
        <v>136</v>
      </c>
    </row>
    <row r="207" s="13" customFormat="1">
      <c r="A207" s="13"/>
      <c r="B207" s="232"/>
      <c r="C207" s="233"/>
      <c r="D207" s="234" t="s">
        <v>145</v>
      </c>
      <c r="E207" s="235" t="s">
        <v>1</v>
      </c>
      <c r="F207" s="236" t="s">
        <v>932</v>
      </c>
      <c r="G207" s="233"/>
      <c r="H207" s="237">
        <v>18.48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145</v>
      </c>
      <c r="AU207" s="243" t="s">
        <v>86</v>
      </c>
      <c r="AV207" s="13" t="s">
        <v>86</v>
      </c>
      <c r="AW207" s="13" t="s">
        <v>32</v>
      </c>
      <c r="AX207" s="13" t="s">
        <v>76</v>
      </c>
      <c r="AY207" s="243" t="s">
        <v>136</v>
      </c>
    </row>
    <row r="208" s="13" customFormat="1">
      <c r="A208" s="13"/>
      <c r="B208" s="232"/>
      <c r="C208" s="233"/>
      <c r="D208" s="234" t="s">
        <v>145</v>
      </c>
      <c r="E208" s="235" t="s">
        <v>1</v>
      </c>
      <c r="F208" s="236" t="s">
        <v>933</v>
      </c>
      <c r="G208" s="233"/>
      <c r="H208" s="237">
        <v>4.95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145</v>
      </c>
      <c r="AU208" s="243" t="s">
        <v>86</v>
      </c>
      <c r="AV208" s="13" t="s">
        <v>86</v>
      </c>
      <c r="AW208" s="13" t="s">
        <v>32</v>
      </c>
      <c r="AX208" s="13" t="s">
        <v>76</v>
      </c>
      <c r="AY208" s="243" t="s">
        <v>136</v>
      </c>
    </row>
    <row r="209" s="13" customFormat="1">
      <c r="A209" s="13"/>
      <c r="B209" s="232"/>
      <c r="C209" s="233"/>
      <c r="D209" s="234" t="s">
        <v>145</v>
      </c>
      <c r="E209" s="235" t="s">
        <v>1</v>
      </c>
      <c r="F209" s="236" t="s">
        <v>934</v>
      </c>
      <c r="G209" s="233"/>
      <c r="H209" s="237">
        <v>8.91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145</v>
      </c>
      <c r="AU209" s="243" t="s">
        <v>86</v>
      </c>
      <c r="AV209" s="13" t="s">
        <v>86</v>
      </c>
      <c r="AW209" s="13" t="s">
        <v>32</v>
      </c>
      <c r="AX209" s="13" t="s">
        <v>76</v>
      </c>
      <c r="AY209" s="243" t="s">
        <v>136</v>
      </c>
    </row>
    <row r="210" s="13" customFormat="1">
      <c r="A210" s="13"/>
      <c r="B210" s="232"/>
      <c r="C210" s="233"/>
      <c r="D210" s="234" t="s">
        <v>145</v>
      </c>
      <c r="E210" s="235" t="s">
        <v>1</v>
      </c>
      <c r="F210" s="236" t="s">
        <v>935</v>
      </c>
      <c r="G210" s="233"/>
      <c r="H210" s="237">
        <v>1.485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145</v>
      </c>
      <c r="AU210" s="243" t="s">
        <v>86</v>
      </c>
      <c r="AV210" s="13" t="s">
        <v>86</v>
      </c>
      <c r="AW210" s="13" t="s">
        <v>32</v>
      </c>
      <c r="AX210" s="13" t="s">
        <v>76</v>
      </c>
      <c r="AY210" s="243" t="s">
        <v>136</v>
      </c>
    </row>
    <row r="211" s="14" customFormat="1">
      <c r="A211" s="14"/>
      <c r="B211" s="244"/>
      <c r="C211" s="245"/>
      <c r="D211" s="234" t="s">
        <v>145</v>
      </c>
      <c r="E211" s="246" t="s">
        <v>1</v>
      </c>
      <c r="F211" s="247" t="s">
        <v>148</v>
      </c>
      <c r="G211" s="245"/>
      <c r="H211" s="248">
        <v>69.465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145</v>
      </c>
      <c r="AU211" s="254" t="s">
        <v>86</v>
      </c>
      <c r="AV211" s="14" t="s">
        <v>143</v>
      </c>
      <c r="AW211" s="14" t="s">
        <v>32</v>
      </c>
      <c r="AX211" s="14" t="s">
        <v>84</v>
      </c>
      <c r="AY211" s="254" t="s">
        <v>136</v>
      </c>
    </row>
    <row r="212" s="13" customFormat="1">
      <c r="A212" s="13"/>
      <c r="B212" s="232"/>
      <c r="C212" s="233"/>
      <c r="D212" s="234" t="s">
        <v>145</v>
      </c>
      <c r="E212" s="233"/>
      <c r="F212" s="236" t="s">
        <v>936</v>
      </c>
      <c r="G212" s="233"/>
      <c r="H212" s="237">
        <v>76.412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145</v>
      </c>
      <c r="AU212" s="243" t="s">
        <v>86</v>
      </c>
      <c r="AV212" s="13" t="s">
        <v>86</v>
      </c>
      <c r="AW212" s="13" t="s">
        <v>4</v>
      </c>
      <c r="AX212" s="13" t="s">
        <v>84</v>
      </c>
      <c r="AY212" s="243" t="s">
        <v>136</v>
      </c>
    </row>
    <row r="213" s="2" customFormat="1" ht="24.15" customHeight="1">
      <c r="A213" s="39"/>
      <c r="B213" s="40"/>
      <c r="C213" s="219" t="s">
        <v>405</v>
      </c>
      <c r="D213" s="219" t="s">
        <v>138</v>
      </c>
      <c r="E213" s="220" t="s">
        <v>937</v>
      </c>
      <c r="F213" s="221" t="s">
        <v>938</v>
      </c>
      <c r="G213" s="222" t="s">
        <v>141</v>
      </c>
      <c r="H213" s="223">
        <v>44.37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0.0057</v>
      </c>
      <c r="R213" s="228">
        <f>Q213*H213</f>
        <v>0.252909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143</v>
      </c>
      <c r="AT213" s="230" t="s">
        <v>138</v>
      </c>
      <c r="AU213" s="230" t="s">
        <v>86</v>
      </c>
      <c r="AY213" s="18" t="s">
        <v>136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143</v>
      </c>
      <c r="BM213" s="230" t="s">
        <v>939</v>
      </c>
    </row>
    <row r="214" s="13" customFormat="1">
      <c r="A214" s="13"/>
      <c r="B214" s="232"/>
      <c r="C214" s="233"/>
      <c r="D214" s="234" t="s">
        <v>145</v>
      </c>
      <c r="E214" s="235" t="s">
        <v>1</v>
      </c>
      <c r="F214" s="236" t="s">
        <v>341</v>
      </c>
      <c r="G214" s="233"/>
      <c r="H214" s="237">
        <v>43.74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145</v>
      </c>
      <c r="AU214" s="243" t="s">
        <v>86</v>
      </c>
      <c r="AV214" s="13" t="s">
        <v>86</v>
      </c>
      <c r="AW214" s="13" t="s">
        <v>32</v>
      </c>
      <c r="AX214" s="13" t="s">
        <v>76</v>
      </c>
      <c r="AY214" s="243" t="s">
        <v>136</v>
      </c>
    </row>
    <row r="215" s="13" customFormat="1">
      <c r="A215" s="13"/>
      <c r="B215" s="232"/>
      <c r="C215" s="233"/>
      <c r="D215" s="234" t="s">
        <v>145</v>
      </c>
      <c r="E215" s="235" t="s">
        <v>1</v>
      </c>
      <c r="F215" s="236" t="s">
        <v>342</v>
      </c>
      <c r="G215" s="233"/>
      <c r="H215" s="237">
        <v>-3.78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145</v>
      </c>
      <c r="AU215" s="243" t="s">
        <v>86</v>
      </c>
      <c r="AV215" s="13" t="s">
        <v>86</v>
      </c>
      <c r="AW215" s="13" t="s">
        <v>32</v>
      </c>
      <c r="AX215" s="13" t="s">
        <v>76</v>
      </c>
      <c r="AY215" s="243" t="s">
        <v>136</v>
      </c>
    </row>
    <row r="216" s="16" customFormat="1">
      <c r="A216" s="16"/>
      <c r="B216" s="275"/>
      <c r="C216" s="276"/>
      <c r="D216" s="234" t="s">
        <v>145</v>
      </c>
      <c r="E216" s="277" t="s">
        <v>1</v>
      </c>
      <c r="F216" s="278" t="s">
        <v>298</v>
      </c>
      <c r="G216" s="276"/>
      <c r="H216" s="279">
        <v>39.96</v>
      </c>
      <c r="I216" s="280"/>
      <c r="J216" s="276"/>
      <c r="K216" s="276"/>
      <c r="L216" s="281"/>
      <c r="M216" s="282"/>
      <c r="N216" s="283"/>
      <c r="O216" s="283"/>
      <c r="P216" s="283"/>
      <c r="Q216" s="283"/>
      <c r="R216" s="283"/>
      <c r="S216" s="283"/>
      <c r="T216" s="284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85" t="s">
        <v>145</v>
      </c>
      <c r="AU216" s="285" t="s">
        <v>86</v>
      </c>
      <c r="AV216" s="16" t="s">
        <v>154</v>
      </c>
      <c r="AW216" s="16" t="s">
        <v>32</v>
      </c>
      <c r="AX216" s="16" t="s">
        <v>76</v>
      </c>
      <c r="AY216" s="285" t="s">
        <v>136</v>
      </c>
    </row>
    <row r="217" s="13" customFormat="1">
      <c r="A217" s="13"/>
      <c r="B217" s="232"/>
      <c r="C217" s="233"/>
      <c r="D217" s="234" t="s">
        <v>145</v>
      </c>
      <c r="E217" s="235" t="s">
        <v>1</v>
      </c>
      <c r="F217" s="236" t="s">
        <v>940</v>
      </c>
      <c r="G217" s="233"/>
      <c r="H217" s="237">
        <v>4.41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145</v>
      </c>
      <c r="AU217" s="243" t="s">
        <v>86</v>
      </c>
      <c r="AV217" s="13" t="s">
        <v>86</v>
      </c>
      <c r="AW217" s="13" t="s">
        <v>32</v>
      </c>
      <c r="AX217" s="13" t="s">
        <v>76</v>
      </c>
      <c r="AY217" s="243" t="s">
        <v>136</v>
      </c>
    </row>
    <row r="218" s="14" customFormat="1">
      <c r="A218" s="14"/>
      <c r="B218" s="244"/>
      <c r="C218" s="245"/>
      <c r="D218" s="234" t="s">
        <v>145</v>
      </c>
      <c r="E218" s="246" t="s">
        <v>1</v>
      </c>
      <c r="F218" s="247" t="s">
        <v>148</v>
      </c>
      <c r="G218" s="245"/>
      <c r="H218" s="248">
        <v>44.370000000000008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145</v>
      </c>
      <c r="AU218" s="254" t="s">
        <v>86</v>
      </c>
      <c r="AV218" s="14" t="s">
        <v>143</v>
      </c>
      <c r="AW218" s="14" t="s">
        <v>32</v>
      </c>
      <c r="AX218" s="14" t="s">
        <v>84</v>
      </c>
      <c r="AY218" s="254" t="s">
        <v>136</v>
      </c>
    </row>
    <row r="219" s="2" customFormat="1" ht="24.15" customHeight="1">
      <c r="A219" s="39"/>
      <c r="B219" s="40"/>
      <c r="C219" s="219" t="s">
        <v>409</v>
      </c>
      <c r="D219" s="219" t="s">
        <v>138</v>
      </c>
      <c r="E219" s="220" t="s">
        <v>941</v>
      </c>
      <c r="F219" s="221" t="s">
        <v>942</v>
      </c>
      <c r="G219" s="222" t="s">
        <v>141</v>
      </c>
      <c r="H219" s="223">
        <v>434.4</v>
      </c>
      <c r="I219" s="224"/>
      <c r="J219" s="225">
        <f>ROUND(I219*H219,2)</f>
        <v>0</v>
      </c>
      <c r="K219" s="221" t="s">
        <v>1</v>
      </c>
      <c r="L219" s="45"/>
      <c r="M219" s="226" t="s">
        <v>1</v>
      </c>
      <c r="N219" s="227" t="s">
        <v>41</v>
      </c>
      <c r="O219" s="92"/>
      <c r="P219" s="228">
        <f>O219*H219</f>
        <v>0</v>
      </c>
      <c r="Q219" s="228">
        <v>0.00182</v>
      </c>
      <c r="R219" s="228">
        <f>Q219*H219</f>
        <v>0.790608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143</v>
      </c>
      <c r="AT219" s="230" t="s">
        <v>138</v>
      </c>
      <c r="AU219" s="230" t="s">
        <v>86</v>
      </c>
      <c r="AY219" s="18" t="s">
        <v>136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143</v>
      </c>
      <c r="BM219" s="230" t="s">
        <v>943</v>
      </c>
    </row>
    <row r="220" s="2" customFormat="1">
      <c r="A220" s="39"/>
      <c r="B220" s="40"/>
      <c r="C220" s="41"/>
      <c r="D220" s="234" t="s">
        <v>354</v>
      </c>
      <c r="E220" s="41"/>
      <c r="F220" s="286" t="s">
        <v>944</v>
      </c>
      <c r="G220" s="41"/>
      <c r="H220" s="41"/>
      <c r="I220" s="287"/>
      <c r="J220" s="41"/>
      <c r="K220" s="41"/>
      <c r="L220" s="45"/>
      <c r="M220" s="288"/>
      <c r="N220" s="289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354</v>
      </c>
      <c r="AU220" s="18" t="s">
        <v>86</v>
      </c>
    </row>
    <row r="221" s="13" customFormat="1">
      <c r="A221" s="13"/>
      <c r="B221" s="232"/>
      <c r="C221" s="233"/>
      <c r="D221" s="234" t="s">
        <v>145</v>
      </c>
      <c r="E221" s="235" t="s">
        <v>1</v>
      </c>
      <c r="F221" s="236" t="s">
        <v>849</v>
      </c>
      <c r="G221" s="233"/>
      <c r="H221" s="237">
        <v>22.68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145</v>
      </c>
      <c r="AU221" s="243" t="s">
        <v>86</v>
      </c>
      <c r="AV221" s="13" t="s">
        <v>86</v>
      </c>
      <c r="AW221" s="13" t="s">
        <v>32</v>
      </c>
      <c r="AX221" s="13" t="s">
        <v>76</v>
      </c>
      <c r="AY221" s="243" t="s">
        <v>136</v>
      </c>
    </row>
    <row r="222" s="13" customFormat="1">
      <c r="A222" s="13"/>
      <c r="B222" s="232"/>
      <c r="C222" s="233"/>
      <c r="D222" s="234" t="s">
        <v>145</v>
      </c>
      <c r="E222" s="235" t="s">
        <v>1</v>
      </c>
      <c r="F222" s="236" t="s">
        <v>945</v>
      </c>
      <c r="G222" s="233"/>
      <c r="H222" s="237">
        <v>6.15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145</v>
      </c>
      <c r="AU222" s="243" t="s">
        <v>86</v>
      </c>
      <c r="AV222" s="13" t="s">
        <v>86</v>
      </c>
      <c r="AW222" s="13" t="s">
        <v>32</v>
      </c>
      <c r="AX222" s="13" t="s">
        <v>76</v>
      </c>
      <c r="AY222" s="243" t="s">
        <v>136</v>
      </c>
    </row>
    <row r="223" s="13" customFormat="1">
      <c r="A223" s="13"/>
      <c r="B223" s="232"/>
      <c r="C223" s="233"/>
      <c r="D223" s="234" t="s">
        <v>145</v>
      </c>
      <c r="E223" s="235" t="s">
        <v>1</v>
      </c>
      <c r="F223" s="236" t="s">
        <v>329</v>
      </c>
      <c r="G223" s="233"/>
      <c r="H223" s="237">
        <v>207.36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145</v>
      </c>
      <c r="AU223" s="243" t="s">
        <v>86</v>
      </c>
      <c r="AV223" s="13" t="s">
        <v>86</v>
      </c>
      <c r="AW223" s="13" t="s">
        <v>32</v>
      </c>
      <c r="AX223" s="13" t="s">
        <v>76</v>
      </c>
      <c r="AY223" s="243" t="s">
        <v>136</v>
      </c>
    </row>
    <row r="224" s="13" customFormat="1">
      <c r="A224" s="13"/>
      <c r="B224" s="232"/>
      <c r="C224" s="233"/>
      <c r="D224" s="234" t="s">
        <v>145</v>
      </c>
      <c r="E224" s="235" t="s">
        <v>1</v>
      </c>
      <c r="F224" s="236" t="s">
        <v>330</v>
      </c>
      <c r="G224" s="233"/>
      <c r="H224" s="237">
        <v>-46.485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145</v>
      </c>
      <c r="AU224" s="243" t="s">
        <v>86</v>
      </c>
      <c r="AV224" s="13" t="s">
        <v>86</v>
      </c>
      <c r="AW224" s="13" t="s">
        <v>32</v>
      </c>
      <c r="AX224" s="13" t="s">
        <v>76</v>
      </c>
      <c r="AY224" s="243" t="s">
        <v>136</v>
      </c>
    </row>
    <row r="225" s="13" customFormat="1">
      <c r="A225" s="13"/>
      <c r="B225" s="232"/>
      <c r="C225" s="233"/>
      <c r="D225" s="234" t="s">
        <v>145</v>
      </c>
      <c r="E225" s="235" t="s">
        <v>1</v>
      </c>
      <c r="F225" s="236" t="s">
        <v>331</v>
      </c>
      <c r="G225" s="233"/>
      <c r="H225" s="237">
        <v>17.280000000000002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145</v>
      </c>
      <c r="AU225" s="243" t="s">
        <v>86</v>
      </c>
      <c r="AV225" s="13" t="s">
        <v>86</v>
      </c>
      <c r="AW225" s="13" t="s">
        <v>32</v>
      </c>
      <c r="AX225" s="13" t="s">
        <v>76</v>
      </c>
      <c r="AY225" s="243" t="s">
        <v>136</v>
      </c>
    </row>
    <row r="226" s="13" customFormat="1">
      <c r="A226" s="13"/>
      <c r="B226" s="232"/>
      <c r="C226" s="233"/>
      <c r="D226" s="234" t="s">
        <v>145</v>
      </c>
      <c r="E226" s="235" t="s">
        <v>1</v>
      </c>
      <c r="F226" s="236" t="s">
        <v>332</v>
      </c>
      <c r="G226" s="233"/>
      <c r="H226" s="237">
        <v>1.8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145</v>
      </c>
      <c r="AU226" s="243" t="s">
        <v>86</v>
      </c>
      <c r="AV226" s="13" t="s">
        <v>86</v>
      </c>
      <c r="AW226" s="13" t="s">
        <v>32</v>
      </c>
      <c r="AX226" s="13" t="s">
        <v>76</v>
      </c>
      <c r="AY226" s="243" t="s">
        <v>136</v>
      </c>
    </row>
    <row r="227" s="13" customFormat="1">
      <c r="A227" s="13"/>
      <c r="B227" s="232"/>
      <c r="C227" s="233"/>
      <c r="D227" s="234" t="s">
        <v>145</v>
      </c>
      <c r="E227" s="235" t="s">
        <v>1</v>
      </c>
      <c r="F227" s="236" t="s">
        <v>333</v>
      </c>
      <c r="G227" s="233"/>
      <c r="H227" s="237">
        <v>12.42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145</v>
      </c>
      <c r="AU227" s="243" t="s">
        <v>86</v>
      </c>
      <c r="AV227" s="13" t="s">
        <v>86</v>
      </c>
      <c r="AW227" s="13" t="s">
        <v>32</v>
      </c>
      <c r="AX227" s="13" t="s">
        <v>76</v>
      </c>
      <c r="AY227" s="243" t="s">
        <v>136</v>
      </c>
    </row>
    <row r="228" s="13" customFormat="1">
      <c r="A228" s="13"/>
      <c r="B228" s="232"/>
      <c r="C228" s="233"/>
      <c r="D228" s="234" t="s">
        <v>145</v>
      </c>
      <c r="E228" s="235" t="s">
        <v>1</v>
      </c>
      <c r="F228" s="236" t="s">
        <v>334</v>
      </c>
      <c r="G228" s="233"/>
      <c r="H228" s="237">
        <v>1.71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145</v>
      </c>
      <c r="AU228" s="243" t="s">
        <v>86</v>
      </c>
      <c r="AV228" s="13" t="s">
        <v>86</v>
      </c>
      <c r="AW228" s="13" t="s">
        <v>32</v>
      </c>
      <c r="AX228" s="13" t="s">
        <v>76</v>
      </c>
      <c r="AY228" s="243" t="s">
        <v>136</v>
      </c>
    </row>
    <row r="229" s="16" customFormat="1">
      <c r="A229" s="16"/>
      <c r="B229" s="275"/>
      <c r="C229" s="276"/>
      <c r="D229" s="234" t="s">
        <v>145</v>
      </c>
      <c r="E229" s="277" t="s">
        <v>1</v>
      </c>
      <c r="F229" s="278" t="s">
        <v>298</v>
      </c>
      <c r="G229" s="276"/>
      <c r="H229" s="279">
        <v>222.915</v>
      </c>
      <c r="I229" s="280"/>
      <c r="J229" s="276"/>
      <c r="K229" s="276"/>
      <c r="L229" s="281"/>
      <c r="M229" s="282"/>
      <c r="N229" s="283"/>
      <c r="O229" s="283"/>
      <c r="P229" s="283"/>
      <c r="Q229" s="283"/>
      <c r="R229" s="283"/>
      <c r="S229" s="283"/>
      <c r="T229" s="284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85" t="s">
        <v>145</v>
      </c>
      <c r="AU229" s="285" t="s">
        <v>86</v>
      </c>
      <c r="AV229" s="16" t="s">
        <v>154</v>
      </c>
      <c r="AW229" s="16" t="s">
        <v>32</v>
      </c>
      <c r="AX229" s="16" t="s">
        <v>76</v>
      </c>
      <c r="AY229" s="285" t="s">
        <v>136</v>
      </c>
    </row>
    <row r="230" s="13" customFormat="1">
      <c r="A230" s="13"/>
      <c r="B230" s="232"/>
      <c r="C230" s="233"/>
      <c r="D230" s="234" t="s">
        <v>145</v>
      </c>
      <c r="E230" s="235" t="s">
        <v>1</v>
      </c>
      <c r="F230" s="236" t="s">
        <v>335</v>
      </c>
      <c r="G230" s="233"/>
      <c r="H230" s="237">
        <v>207.36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145</v>
      </c>
      <c r="AU230" s="243" t="s">
        <v>86</v>
      </c>
      <c r="AV230" s="13" t="s">
        <v>86</v>
      </c>
      <c r="AW230" s="13" t="s">
        <v>32</v>
      </c>
      <c r="AX230" s="13" t="s">
        <v>76</v>
      </c>
      <c r="AY230" s="243" t="s">
        <v>136</v>
      </c>
    </row>
    <row r="231" s="13" customFormat="1">
      <c r="A231" s="13"/>
      <c r="B231" s="232"/>
      <c r="C231" s="233"/>
      <c r="D231" s="234" t="s">
        <v>145</v>
      </c>
      <c r="E231" s="235" t="s">
        <v>1</v>
      </c>
      <c r="F231" s="236" t="s">
        <v>336</v>
      </c>
      <c r="G231" s="233"/>
      <c r="H231" s="237">
        <v>-35.729999999999996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145</v>
      </c>
      <c r="AU231" s="243" t="s">
        <v>86</v>
      </c>
      <c r="AV231" s="13" t="s">
        <v>86</v>
      </c>
      <c r="AW231" s="13" t="s">
        <v>32</v>
      </c>
      <c r="AX231" s="13" t="s">
        <v>76</v>
      </c>
      <c r="AY231" s="243" t="s">
        <v>136</v>
      </c>
    </row>
    <row r="232" s="13" customFormat="1">
      <c r="A232" s="13"/>
      <c r="B232" s="232"/>
      <c r="C232" s="233"/>
      <c r="D232" s="234" t="s">
        <v>145</v>
      </c>
      <c r="E232" s="235" t="s">
        <v>1</v>
      </c>
      <c r="F232" s="236" t="s">
        <v>337</v>
      </c>
      <c r="G232" s="233"/>
      <c r="H232" s="237">
        <v>12.960000000000002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145</v>
      </c>
      <c r="AU232" s="243" t="s">
        <v>86</v>
      </c>
      <c r="AV232" s="13" t="s">
        <v>86</v>
      </c>
      <c r="AW232" s="13" t="s">
        <v>32</v>
      </c>
      <c r="AX232" s="13" t="s">
        <v>76</v>
      </c>
      <c r="AY232" s="243" t="s">
        <v>136</v>
      </c>
    </row>
    <row r="233" s="13" customFormat="1">
      <c r="A233" s="13"/>
      <c r="B233" s="232"/>
      <c r="C233" s="233"/>
      <c r="D233" s="234" t="s">
        <v>145</v>
      </c>
      <c r="E233" s="235" t="s">
        <v>1</v>
      </c>
      <c r="F233" s="236" t="s">
        <v>338</v>
      </c>
      <c r="G233" s="233"/>
      <c r="H233" s="237">
        <v>5.4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145</v>
      </c>
      <c r="AU233" s="243" t="s">
        <v>86</v>
      </c>
      <c r="AV233" s="13" t="s">
        <v>86</v>
      </c>
      <c r="AW233" s="13" t="s">
        <v>32</v>
      </c>
      <c r="AX233" s="13" t="s">
        <v>76</v>
      </c>
      <c r="AY233" s="243" t="s">
        <v>136</v>
      </c>
    </row>
    <row r="234" s="13" customFormat="1">
      <c r="A234" s="13"/>
      <c r="B234" s="232"/>
      <c r="C234" s="233"/>
      <c r="D234" s="234" t="s">
        <v>145</v>
      </c>
      <c r="E234" s="235" t="s">
        <v>1</v>
      </c>
      <c r="F234" s="236" t="s">
        <v>339</v>
      </c>
      <c r="G234" s="233"/>
      <c r="H234" s="237">
        <v>20.16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145</v>
      </c>
      <c r="AU234" s="243" t="s">
        <v>86</v>
      </c>
      <c r="AV234" s="13" t="s">
        <v>86</v>
      </c>
      <c r="AW234" s="13" t="s">
        <v>32</v>
      </c>
      <c r="AX234" s="13" t="s">
        <v>76</v>
      </c>
      <c r="AY234" s="243" t="s">
        <v>136</v>
      </c>
    </row>
    <row r="235" s="13" customFormat="1">
      <c r="A235" s="13"/>
      <c r="B235" s="232"/>
      <c r="C235" s="233"/>
      <c r="D235" s="234" t="s">
        <v>145</v>
      </c>
      <c r="E235" s="235" t="s">
        <v>1</v>
      </c>
      <c r="F235" s="236" t="s">
        <v>340</v>
      </c>
      <c r="G235" s="233"/>
      <c r="H235" s="237">
        <v>1.335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145</v>
      </c>
      <c r="AU235" s="243" t="s">
        <v>86</v>
      </c>
      <c r="AV235" s="13" t="s">
        <v>86</v>
      </c>
      <c r="AW235" s="13" t="s">
        <v>32</v>
      </c>
      <c r="AX235" s="13" t="s">
        <v>76</v>
      </c>
      <c r="AY235" s="243" t="s">
        <v>136</v>
      </c>
    </row>
    <row r="236" s="16" customFormat="1">
      <c r="A236" s="16"/>
      <c r="B236" s="275"/>
      <c r="C236" s="276"/>
      <c r="D236" s="234" t="s">
        <v>145</v>
      </c>
      <c r="E236" s="277" t="s">
        <v>1</v>
      </c>
      <c r="F236" s="278" t="s">
        <v>298</v>
      </c>
      <c r="G236" s="276"/>
      <c r="H236" s="279">
        <v>211.48500000000003</v>
      </c>
      <c r="I236" s="280"/>
      <c r="J236" s="276"/>
      <c r="K236" s="276"/>
      <c r="L236" s="281"/>
      <c r="M236" s="282"/>
      <c r="N236" s="283"/>
      <c r="O236" s="283"/>
      <c r="P236" s="283"/>
      <c r="Q236" s="283"/>
      <c r="R236" s="283"/>
      <c r="S236" s="283"/>
      <c r="T236" s="284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85" t="s">
        <v>145</v>
      </c>
      <c r="AU236" s="285" t="s">
        <v>86</v>
      </c>
      <c r="AV236" s="16" t="s">
        <v>154</v>
      </c>
      <c r="AW236" s="16" t="s">
        <v>32</v>
      </c>
      <c r="AX236" s="16" t="s">
        <v>76</v>
      </c>
      <c r="AY236" s="285" t="s">
        <v>136</v>
      </c>
    </row>
    <row r="237" s="14" customFormat="1">
      <c r="A237" s="14"/>
      <c r="B237" s="244"/>
      <c r="C237" s="245"/>
      <c r="D237" s="234" t="s">
        <v>145</v>
      </c>
      <c r="E237" s="246" t="s">
        <v>1</v>
      </c>
      <c r="F237" s="247" t="s">
        <v>148</v>
      </c>
      <c r="G237" s="245"/>
      <c r="H237" s="248">
        <v>434.39999999999992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145</v>
      </c>
      <c r="AU237" s="254" t="s">
        <v>86</v>
      </c>
      <c r="AV237" s="14" t="s">
        <v>143</v>
      </c>
      <c r="AW237" s="14" t="s">
        <v>32</v>
      </c>
      <c r="AX237" s="14" t="s">
        <v>84</v>
      </c>
      <c r="AY237" s="254" t="s">
        <v>136</v>
      </c>
    </row>
    <row r="238" s="12" customFormat="1" ht="22.8" customHeight="1">
      <c r="A238" s="12"/>
      <c r="B238" s="203"/>
      <c r="C238" s="204"/>
      <c r="D238" s="205" t="s">
        <v>75</v>
      </c>
      <c r="E238" s="217" t="s">
        <v>500</v>
      </c>
      <c r="F238" s="217" t="s">
        <v>501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SUM(P239:P241)</f>
        <v>0</v>
      </c>
      <c r="Q238" s="211"/>
      <c r="R238" s="212">
        <f>SUM(R239:R241)</f>
        <v>0</v>
      </c>
      <c r="S238" s="211"/>
      <c r="T238" s="213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84</v>
      </c>
      <c r="AT238" s="215" t="s">
        <v>75</v>
      </c>
      <c r="AU238" s="215" t="s">
        <v>84</v>
      </c>
      <c r="AY238" s="214" t="s">
        <v>136</v>
      </c>
      <c r="BK238" s="216">
        <f>SUM(BK239:BK241)</f>
        <v>0</v>
      </c>
    </row>
    <row r="239" s="2" customFormat="1" ht="21.75" customHeight="1">
      <c r="A239" s="39"/>
      <c r="B239" s="40"/>
      <c r="C239" s="219" t="s">
        <v>564</v>
      </c>
      <c r="D239" s="219" t="s">
        <v>138</v>
      </c>
      <c r="E239" s="220" t="s">
        <v>503</v>
      </c>
      <c r="F239" s="221" t="s">
        <v>504</v>
      </c>
      <c r="G239" s="222" t="s">
        <v>182</v>
      </c>
      <c r="H239" s="223">
        <v>14.438</v>
      </c>
      <c r="I239" s="224"/>
      <c r="J239" s="225">
        <f>ROUND(I239*H239,2)</f>
        <v>0</v>
      </c>
      <c r="K239" s="221" t="s">
        <v>142</v>
      </c>
      <c r="L239" s="45"/>
      <c r="M239" s="226" t="s">
        <v>1</v>
      </c>
      <c r="N239" s="227" t="s">
        <v>41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143</v>
      </c>
      <c r="AT239" s="230" t="s">
        <v>138</v>
      </c>
      <c r="AU239" s="230" t="s">
        <v>86</v>
      </c>
      <c r="AY239" s="18" t="s">
        <v>136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84</v>
      </c>
      <c r="BK239" s="231">
        <f>ROUND(I239*H239,2)</f>
        <v>0</v>
      </c>
      <c r="BL239" s="18" t="s">
        <v>143</v>
      </c>
      <c r="BM239" s="230" t="s">
        <v>505</v>
      </c>
    </row>
    <row r="240" s="2" customFormat="1" ht="24.15" customHeight="1">
      <c r="A240" s="39"/>
      <c r="B240" s="40"/>
      <c r="C240" s="219" t="s">
        <v>569</v>
      </c>
      <c r="D240" s="219" t="s">
        <v>138</v>
      </c>
      <c r="E240" s="220" t="s">
        <v>507</v>
      </c>
      <c r="F240" s="221" t="s">
        <v>508</v>
      </c>
      <c r="G240" s="222" t="s">
        <v>182</v>
      </c>
      <c r="H240" s="223">
        <v>14.438</v>
      </c>
      <c r="I240" s="224"/>
      <c r="J240" s="225">
        <f>ROUND(I240*H240,2)</f>
        <v>0</v>
      </c>
      <c r="K240" s="221" t="s">
        <v>142</v>
      </c>
      <c r="L240" s="45"/>
      <c r="M240" s="226" t="s">
        <v>1</v>
      </c>
      <c r="N240" s="227" t="s">
        <v>41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143</v>
      </c>
      <c r="AT240" s="230" t="s">
        <v>138</v>
      </c>
      <c r="AU240" s="230" t="s">
        <v>86</v>
      </c>
      <c r="AY240" s="18" t="s">
        <v>136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84</v>
      </c>
      <c r="BK240" s="231">
        <f>ROUND(I240*H240,2)</f>
        <v>0</v>
      </c>
      <c r="BL240" s="18" t="s">
        <v>143</v>
      </c>
      <c r="BM240" s="230" t="s">
        <v>509</v>
      </c>
    </row>
    <row r="241" s="2" customFormat="1" ht="33" customHeight="1">
      <c r="A241" s="39"/>
      <c r="B241" s="40"/>
      <c r="C241" s="219" t="s">
        <v>573</v>
      </c>
      <c r="D241" s="219" t="s">
        <v>138</v>
      </c>
      <c r="E241" s="220" t="s">
        <v>511</v>
      </c>
      <c r="F241" s="221" t="s">
        <v>512</v>
      </c>
      <c r="G241" s="222" t="s">
        <v>513</v>
      </c>
      <c r="H241" s="223">
        <v>1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41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143</v>
      </c>
      <c r="AT241" s="230" t="s">
        <v>138</v>
      </c>
      <c r="AU241" s="230" t="s">
        <v>86</v>
      </c>
      <c r="AY241" s="18" t="s">
        <v>136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84</v>
      </c>
      <c r="BK241" s="231">
        <f>ROUND(I241*H241,2)</f>
        <v>0</v>
      </c>
      <c r="BL241" s="18" t="s">
        <v>143</v>
      </c>
      <c r="BM241" s="230" t="s">
        <v>514</v>
      </c>
    </row>
    <row r="242" s="12" customFormat="1" ht="25.92" customHeight="1">
      <c r="A242" s="12"/>
      <c r="B242" s="203"/>
      <c r="C242" s="204"/>
      <c r="D242" s="205" t="s">
        <v>75</v>
      </c>
      <c r="E242" s="206" t="s">
        <v>515</v>
      </c>
      <c r="F242" s="206" t="s">
        <v>516</v>
      </c>
      <c r="G242" s="204"/>
      <c r="H242" s="204"/>
      <c r="I242" s="207"/>
      <c r="J242" s="208">
        <f>BK242</f>
        <v>0</v>
      </c>
      <c r="K242" s="204"/>
      <c r="L242" s="209"/>
      <c r="M242" s="210"/>
      <c r="N242" s="211"/>
      <c r="O242" s="211"/>
      <c r="P242" s="212">
        <f>P243</f>
        <v>0</v>
      </c>
      <c r="Q242" s="211"/>
      <c r="R242" s="212">
        <f>R243</f>
        <v>1.1703999999999998</v>
      </c>
      <c r="S242" s="211"/>
      <c r="T242" s="213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4" t="s">
        <v>86</v>
      </c>
      <c r="AT242" s="215" t="s">
        <v>75</v>
      </c>
      <c r="AU242" s="215" t="s">
        <v>76</v>
      </c>
      <c r="AY242" s="214" t="s">
        <v>136</v>
      </c>
      <c r="BK242" s="216">
        <f>BK243</f>
        <v>0</v>
      </c>
    </row>
    <row r="243" s="12" customFormat="1" ht="22.8" customHeight="1">
      <c r="A243" s="12"/>
      <c r="B243" s="203"/>
      <c r="C243" s="204"/>
      <c r="D243" s="205" t="s">
        <v>75</v>
      </c>
      <c r="E243" s="217" t="s">
        <v>946</v>
      </c>
      <c r="F243" s="217" t="s">
        <v>947</v>
      </c>
      <c r="G243" s="204"/>
      <c r="H243" s="204"/>
      <c r="I243" s="207"/>
      <c r="J243" s="218">
        <f>BK243</f>
        <v>0</v>
      </c>
      <c r="K243" s="204"/>
      <c r="L243" s="209"/>
      <c r="M243" s="210"/>
      <c r="N243" s="211"/>
      <c r="O243" s="211"/>
      <c r="P243" s="212">
        <f>SUM(P244:P253)</f>
        <v>0</v>
      </c>
      <c r="Q243" s="211"/>
      <c r="R243" s="212">
        <f>SUM(R244:R253)</f>
        <v>1.1703999999999998</v>
      </c>
      <c r="S243" s="211"/>
      <c r="T243" s="213">
        <f>SUM(T244:T253)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86</v>
      </c>
      <c r="AT243" s="215" t="s">
        <v>75</v>
      </c>
      <c r="AU243" s="215" t="s">
        <v>84</v>
      </c>
      <c r="AY243" s="214" t="s">
        <v>136</v>
      </c>
      <c r="BK243" s="216">
        <f>SUM(BK244:BK253)</f>
        <v>0</v>
      </c>
    </row>
    <row r="244" s="2" customFormat="1" ht="24.15" customHeight="1">
      <c r="A244" s="39"/>
      <c r="B244" s="40"/>
      <c r="C244" s="219" t="s">
        <v>644</v>
      </c>
      <c r="D244" s="219" t="s">
        <v>138</v>
      </c>
      <c r="E244" s="220" t="s">
        <v>948</v>
      </c>
      <c r="F244" s="221" t="s">
        <v>949</v>
      </c>
      <c r="G244" s="222" t="s">
        <v>141</v>
      </c>
      <c r="H244" s="223">
        <v>152</v>
      </c>
      <c r="I244" s="224"/>
      <c r="J244" s="225">
        <f>ROUND(I244*H244,2)</f>
        <v>0</v>
      </c>
      <c r="K244" s="221" t="s">
        <v>142</v>
      </c>
      <c r="L244" s="45"/>
      <c r="M244" s="226" t="s">
        <v>1</v>
      </c>
      <c r="N244" s="227" t="s">
        <v>41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229</v>
      </c>
      <c r="AT244" s="230" t="s">
        <v>138</v>
      </c>
      <c r="AU244" s="230" t="s">
        <v>86</v>
      </c>
      <c r="AY244" s="18" t="s">
        <v>136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84</v>
      </c>
      <c r="BK244" s="231">
        <f>ROUND(I244*H244,2)</f>
        <v>0</v>
      </c>
      <c r="BL244" s="18" t="s">
        <v>229</v>
      </c>
      <c r="BM244" s="230" t="s">
        <v>950</v>
      </c>
    </row>
    <row r="245" s="13" customFormat="1">
      <c r="A245" s="13"/>
      <c r="B245" s="232"/>
      <c r="C245" s="233"/>
      <c r="D245" s="234" t="s">
        <v>145</v>
      </c>
      <c r="E245" s="235" t="s">
        <v>1</v>
      </c>
      <c r="F245" s="236" t="s">
        <v>951</v>
      </c>
      <c r="G245" s="233"/>
      <c r="H245" s="237">
        <v>152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145</v>
      </c>
      <c r="AU245" s="243" t="s">
        <v>86</v>
      </c>
      <c r="AV245" s="13" t="s">
        <v>86</v>
      </c>
      <c r="AW245" s="13" t="s">
        <v>32</v>
      </c>
      <c r="AX245" s="13" t="s">
        <v>84</v>
      </c>
      <c r="AY245" s="243" t="s">
        <v>136</v>
      </c>
    </row>
    <row r="246" s="2" customFormat="1" ht="16.5" customHeight="1">
      <c r="A246" s="39"/>
      <c r="B246" s="40"/>
      <c r="C246" s="255" t="s">
        <v>651</v>
      </c>
      <c r="D246" s="255" t="s">
        <v>201</v>
      </c>
      <c r="E246" s="256" t="s">
        <v>952</v>
      </c>
      <c r="F246" s="257" t="s">
        <v>953</v>
      </c>
      <c r="G246" s="258" t="s">
        <v>141</v>
      </c>
      <c r="H246" s="259">
        <v>334.39999999999996</v>
      </c>
      <c r="I246" s="260"/>
      <c r="J246" s="261">
        <f>ROUND(I246*H246,2)</f>
        <v>0</v>
      </c>
      <c r="K246" s="257" t="s">
        <v>142</v>
      </c>
      <c r="L246" s="262"/>
      <c r="M246" s="263" t="s">
        <v>1</v>
      </c>
      <c r="N246" s="264" t="s">
        <v>41</v>
      </c>
      <c r="O246" s="92"/>
      <c r="P246" s="228">
        <f>O246*H246</f>
        <v>0</v>
      </c>
      <c r="Q246" s="228">
        <v>0.0035</v>
      </c>
      <c r="R246" s="228">
        <f>Q246*H246</f>
        <v>1.1703999999999998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369</v>
      </c>
      <c r="AT246" s="230" t="s">
        <v>201</v>
      </c>
      <c r="AU246" s="230" t="s">
        <v>86</v>
      </c>
      <c r="AY246" s="18" t="s">
        <v>136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229</v>
      </c>
      <c r="BM246" s="230" t="s">
        <v>954</v>
      </c>
    </row>
    <row r="247" s="13" customFormat="1">
      <c r="A247" s="13"/>
      <c r="B247" s="232"/>
      <c r="C247" s="233"/>
      <c r="D247" s="234" t="s">
        <v>145</v>
      </c>
      <c r="E247" s="233"/>
      <c r="F247" s="236" t="s">
        <v>955</v>
      </c>
      <c r="G247" s="233"/>
      <c r="H247" s="237">
        <v>334.39999999999996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145</v>
      </c>
      <c r="AU247" s="243" t="s">
        <v>86</v>
      </c>
      <c r="AV247" s="13" t="s">
        <v>86</v>
      </c>
      <c r="AW247" s="13" t="s">
        <v>4</v>
      </c>
      <c r="AX247" s="13" t="s">
        <v>84</v>
      </c>
      <c r="AY247" s="243" t="s">
        <v>136</v>
      </c>
    </row>
    <row r="248" s="2" customFormat="1" ht="24.15" customHeight="1">
      <c r="A248" s="39"/>
      <c r="B248" s="40"/>
      <c r="C248" s="219" t="s">
        <v>656</v>
      </c>
      <c r="D248" s="219" t="s">
        <v>138</v>
      </c>
      <c r="E248" s="220" t="s">
        <v>956</v>
      </c>
      <c r="F248" s="221" t="s">
        <v>957</v>
      </c>
      <c r="G248" s="222" t="s">
        <v>556</v>
      </c>
      <c r="H248" s="290"/>
      <c r="I248" s="224"/>
      <c r="J248" s="225">
        <f>ROUND(I248*H248,2)</f>
        <v>0</v>
      </c>
      <c r="K248" s="221" t="s">
        <v>142</v>
      </c>
      <c r="L248" s="45"/>
      <c r="M248" s="226" t="s">
        <v>1</v>
      </c>
      <c r="N248" s="227" t="s">
        <v>41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229</v>
      </c>
      <c r="AT248" s="230" t="s">
        <v>138</v>
      </c>
      <c r="AU248" s="230" t="s">
        <v>86</v>
      </c>
      <c r="AY248" s="18" t="s">
        <v>136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229</v>
      </c>
      <c r="BM248" s="230" t="s">
        <v>958</v>
      </c>
    </row>
    <row r="249" s="2" customFormat="1" ht="24.15" customHeight="1">
      <c r="A249" s="39"/>
      <c r="B249" s="40"/>
      <c r="C249" s="219" t="s">
        <v>660</v>
      </c>
      <c r="D249" s="219" t="s">
        <v>138</v>
      </c>
      <c r="E249" s="220" t="s">
        <v>959</v>
      </c>
      <c r="F249" s="221" t="s">
        <v>960</v>
      </c>
      <c r="G249" s="222" t="s">
        <v>556</v>
      </c>
      <c r="H249" s="290"/>
      <c r="I249" s="224"/>
      <c r="J249" s="225">
        <f>ROUND(I249*H249,2)</f>
        <v>0</v>
      </c>
      <c r="K249" s="221" t="s">
        <v>142</v>
      </c>
      <c r="L249" s="45"/>
      <c r="M249" s="226" t="s">
        <v>1</v>
      </c>
      <c r="N249" s="227" t="s">
        <v>41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229</v>
      </c>
      <c r="AT249" s="230" t="s">
        <v>138</v>
      </c>
      <c r="AU249" s="230" t="s">
        <v>86</v>
      </c>
      <c r="AY249" s="18" t="s">
        <v>136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84</v>
      </c>
      <c r="BK249" s="231">
        <f>ROUND(I249*H249,2)</f>
        <v>0</v>
      </c>
      <c r="BL249" s="18" t="s">
        <v>229</v>
      </c>
      <c r="BM249" s="230" t="s">
        <v>961</v>
      </c>
    </row>
    <row r="250" s="2" customFormat="1" ht="16.5" customHeight="1">
      <c r="A250" s="39"/>
      <c r="B250" s="40"/>
      <c r="C250" s="219" t="s">
        <v>665</v>
      </c>
      <c r="D250" s="219" t="s">
        <v>138</v>
      </c>
      <c r="E250" s="220" t="s">
        <v>962</v>
      </c>
      <c r="F250" s="221" t="s">
        <v>963</v>
      </c>
      <c r="G250" s="222" t="s">
        <v>141</v>
      </c>
      <c r="H250" s="223">
        <v>152</v>
      </c>
      <c r="I250" s="224"/>
      <c r="J250" s="225">
        <f>ROUND(I250*H250,2)</f>
        <v>0</v>
      </c>
      <c r="K250" s="221" t="s">
        <v>1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229</v>
      </c>
      <c r="AT250" s="230" t="s">
        <v>138</v>
      </c>
      <c r="AU250" s="230" t="s">
        <v>86</v>
      </c>
      <c r="AY250" s="18" t="s">
        <v>136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84</v>
      </c>
      <c r="BK250" s="231">
        <f>ROUND(I250*H250,2)</f>
        <v>0</v>
      </c>
      <c r="BL250" s="18" t="s">
        <v>229</v>
      </c>
      <c r="BM250" s="230" t="s">
        <v>964</v>
      </c>
    </row>
    <row r="251" s="13" customFormat="1">
      <c r="A251" s="13"/>
      <c r="B251" s="232"/>
      <c r="C251" s="233"/>
      <c r="D251" s="234" t="s">
        <v>145</v>
      </c>
      <c r="E251" s="235" t="s">
        <v>1</v>
      </c>
      <c r="F251" s="236" t="s">
        <v>951</v>
      </c>
      <c r="G251" s="233"/>
      <c r="H251" s="237">
        <v>152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145</v>
      </c>
      <c r="AU251" s="243" t="s">
        <v>86</v>
      </c>
      <c r="AV251" s="13" t="s">
        <v>86</v>
      </c>
      <c r="AW251" s="13" t="s">
        <v>32</v>
      </c>
      <c r="AX251" s="13" t="s">
        <v>84</v>
      </c>
      <c r="AY251" s="243" t="s">
        <v>136</v>
      </c>
    </row>
    <row r="252" s="2" customFormat="1" ht="16.5" customHeight="1">
      <c r="A252" s="39"/>
      <c r="B252" s="40"/>
      <c r="C252" s="219" t="s">
        <v>674</v>
      </c>
      <c r="D252" s="219" t="s">
        <v>138</v>
      </c>
      <c r="E252" s="220" t="s">
        <v>965</v>
      </c>
      <c r="F252" s="221" t="s">
        <v>966</v>
      </c>
      <c r="G252" s="222" t="s">
        <v>141</v>
      </c>
      <c r="H252" s="223">
        <v>152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229</v>
      </c>
      <c r="AT252" s="230" t="s">
        <v>138</v>
      </c>
      <c r="AU252" s="230" t="s">
        <v>86</v>
      </c>
      <c r="AY252" s="18" t="s">
        <v>136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229</v>
      </c>
      <c r="BM252" s="230" t="s">
        <v>967</v>
      </c>
    </row>
    <row r="253" s="13" customFormat="1">
      <c r="A253" s="13"/>
      <c r="B253" s="232"/>
      <c r="C253" s="233"/>
      <c r="D253" s="234" t="s">
        <v>145</v>
      </c>
      <c r="E253" s="235" t="s">
        <v>1</v>
      </c>
      <c r="F253" s="236" t="s">
        <v>951</v>
      </c>
      <c r="G253" s="233"/>
      <c r="H253" s="237">
        <v>152</v>
      </c>
      <c r="I253" s="238"/>
      <c r="J253" s="233"/>
      <c r="K253" s="233"/>
      <c r="L253" s="239"/>
      <c r="M253" s="291"/>
      <c r="N253" s="292"/>
      <c r="O253" s="292"/>
      <c r="P253" s="292"/>
      <c r="Q253" s="292"/>
      <c r="R253" s="292"/>
      <c r="S253" s="292"/>
      <c r="T253" s="29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145</v>
      </c>
      <c r="AU253" s="243" t="s">
        <v>86</v>
      </c>
      <c r="AV253" s="13" t="s">
        <v>86</v>
      </c>
      <c r="AW253" s="13" t="s">
        <v>32</v>
      </c>
      <c r="AX253" s="13" t="s">
        <v>84</v>
      </c>
      <c r="AY253" s="243" t="s">
        <v>136</v>
      </c>
    </row>
    <row r="254" s="2" customFormat="1" ht="6.96" customHeight="1">
      <c r="A254" s="39"/>
      <c r="B254" s="67"/>
      <c r="C254" s="68"/>
      <c r="D254" s="68"/>
      <c r="E254" s="68"/>
      <c r="F254" s="68"/>
      <c r="G254" s="68"/>
      <c r="H254" s="68"/>
      <c r="I254" s="68"/>
      <c r="J254" s="68"/>
      <c r="K254" s="68"/>
      <c r="L254" s="45"/>
      <c r="M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</row>
  </sheetData>
  <sheetProtection sheet="1" autoFilter="0" formatColumns="0" formatRows="0" objects="1" scenarios="1" spinCount="100000" saltValue="qaXIS7f34F6740KAIcSbqaJ9cOwmv0duraLtcWBPw6qrEZ+SqZwHTXM0um7z/Q5j66cp+Y7MHFDbw+9GqZRDqQ==" hashValue="rzJ2MjeyBjMwUTmy9exSjAAohF8O/8rZAi+APAD6h7i4xZGLTc19N+WCefxT63NxYEwlmxAldUcrZzOtSrPaWA==" algorithmName="SHA-512" password="CC35"/>
  <autoFilter ref="C120:K25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Stavební úpravy bytových domů - ul. Štefánikova č. p. 290    v Bohumíně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968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93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969</v>
      </c>
      <c r="G12" s="39"/>
      <c r="H12" s="39"/>
      <c r="I12" s="141" t="s">
        <v>22</v>
      </c>
      <c r="J12" s="145" t="str">
        <f>'Rekapitulace stavby'!AN8</f>
        <v>17. 3. 2022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970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ROUND((SUM(BE118:BE139)),  2)</f>
        <v>0</v>
      </c>
      <c r="G33" s="39"/>
      <c r="H33" s="39"/>
      <c r="I33" s="156">
        <v>0.21</v>
      </c>
      <c r="J33" s="155">
        <f>ROUND(((SUM(BE118:BE139))*I33),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ROUND((SUM(BF118:BF139)),  2)</f>
        <v>0</v>
      </c>
      <c r="G34" s="39"/>
      <c r="H34" s="39"/>
      <c r="I34" s="156">
        <v>0.15</v>
      </c>
      <c r="J34" s="155">
        <f>ROUND(((SUM(BF118:BF139))*I34),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ROUND((SUM(BG118:BG139)),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ROUND((SUM(BH118:BH139)),  2)</f>
        <v>0</v>
      </c>
      <c r="G36" s="39"/>
      <c r="H36" s="39"/>
      <c r="I36" s="156">
        <v>0.15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ROUND((SUM(BI118:BI139)),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Stavební úpravy bytových domů - ul. Štefánikova č. p. 290    v Bohumíně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002 - Ostatní a vedlejší náklady - opravy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Ostrava - POruba</v>
      </c>
      <c r="G89" s="41"/>
      <c r="H89" s="41"/>
      <c r="I89" s="33" t="s">
        <v>22</v>
      </c>
      <c r="J89" s="80" t="str">
        <f>IF(J12="","",J12)</f>
        <v>17. 3. 2022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Moravskoslezský kraj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971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972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121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6.25" customHeight="1">
      <c r="A108" s="39"/>
      <c r="B108" s="40"/>
      <c r="C108" s="41"/>
      <c r="D108" s="41"/>
      <c r="E108" s="175" t="str">
        <f>E7</f>
        <v xml:space="preserve">Stavební úpravy bytových domů - ul. Štefánikova č. p. 290    v Bohumíně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98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002 - Ostatní a vedlejší náklady - opravy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Ostrava - POruba</v>
      </c>
      <c r="G112" s="41"/>
      <c r="H112" s="41"/>
      <c r="I112" s="33" t="s">
        <v>22</v>
      </c>
      <c r="J112" s="80" t="str">
        <f>IF(J12="","",J12)</f>
        <v>17. 3. 2022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Moravskoslezský kraj</v>
      </c>
      <c r="G114" s="41"/>
      <c r="H114" s="41"/>
      <c r="I114" s="33" t="s">
        <v>30</v>
      </c>
      <c r="J114" s="37" t="str">
        <f>E21</f>
        <v>ATRIS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33</v>
      </c>
      <c r="J115" s="37" t="str">
        <f>E24</f>
        <v>Barbora Kyšková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122</v>
      </c>
      <c r="D117" s="195" t="s">
        <v>61</v>
      </c>
      <c r="E117" s="195" t="s">
        <v>57</v>
      </c>
      <c r="F117" s="195" t="s">
        <v>58</v>
      </c>
      <c r="G117" s="195" t="s">
        <v>123</v>
      </c>
      <c r="H117" s="195" t="s">
        <v>124</v>
      </c>
      <c r="I117" s="195" t="s">
        <v>125</v>
      </c>
      <c r="J117" s="195" t="s">
        <v>102</v>
      </c>
      <c r="K117" s="196" t="s">
        <v>126</v>
      </c>
      <c r="L117" s="197"/>
      <c r="M117" s="101" t="s">
        <v>1</v>
      </c>
      <c r="N117" s="102" t="s">
        <v>40</v>
      </c>
      <c r="O117" s="102" t="s">
        <v>127</v>
      </c>
      <c r="P117" s="102" t="s">
        <v>128</v>
      </c>
      <c r="Q117" s="102" t="s">
        <v>129</v>
      </c>
      <c r="R117" s="102" t="s">
        <v>130</v>
      </c>
      <c r="S117" s="102" t="s">
        <v>131</v>
      </c>
      <c r="T117" s="103" t="s">
        <v>132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133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75</v>
      </c>
      <c r="AU118" s="18" t="s">
        <v>104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973</v>
      </c>
      <c r="F119" s="206" t="s">
        <v>973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164</v>
      </c>
      <c r="AT119" s="215" t="s">
        <v>75</v>
      </c>
      <c r="AU119" s="215" t="s">
        <v>76</v>
      </c>
      <c r="AY119" s="214" t="s">
        <v>136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974</v>
      </c>
      <c r="F120" s="217" t="s">
        <v>975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SUM(P121:P139)</f>
        <v>0</v>
      </c>
      <c r="Q120" s="211"/>
      <c r="R120" s="212">
        <f>SUM(R121:R139)</f>
        <v>0</v>
      </c>
      <c r="S120" s="211"/>
      <c r="T120" s="213">
        <f>SUM(T121:T139)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164</v>
      </c>
      <c r="AT120" s="215" t="s">
        <v>75</v>
      </c>
      <c r="AU120" s="215" t="s">
        <v>84</v>
      </c>
      <c r="AY120" s="214" t="s">
        <v>136</v>
      </c>
      <c r="BK120" s="216">
        <f>SUM(BK121:BK139)</f>
        <v>0</v>
      </c>
    </row>
    <row r="121" s="2" customFormat="1" ht="16.5" customHeight="1">
      <c r="A121" s="39"/>
      <c r="B121" s="40"/>
      <c r="C121" s="219" t="s">
        <v>84</v>
      </c>
      <c r="D121" s="219" t="s">
        <v>138</v>
      </c>
      <c r="E121" s="220" t="s">
        <v>976</v>
      </c>
      <c r="F121" s="221" t="s">
        <v>977</v>
      </c>
      <c r="G121" s="222" t="s">
        <v>513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42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143</v>
      </c>
      <c r="AT121" s="230" t="s">
        <v>138</v>
      </c>
      <c r="AU121" s="230" t="s">
        <v>86</v>
      </c>
      <c r="AY121" s="18" t="s">
        <v>136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86</v>
      </c>
      <c r="BK121" s="231">
        <f>ROUND(I121*H121,2)</f>
        <v>0</v>
      </c>
      <c r="BL121" s="18" t="s">
        <v>143</v>
      </c>
      <c r="BM121" s="230" t="s">
        <v>978</v>
      </c>
    </row>
    <row r="122" s="2" customFormat="1">
      <c r="A122" s="39"/>
      <c r="B122" s="40"/>
      <c r="C122" s="41"/>
      <c r="D122" s="234" t="s">
        <v>354</v>
      </c>
      <c r="E122" s="41"/>
      <c r="F122" s="286" t="s">
        <v>979</v>
      </c>
      <c r="G122" s="41"/>
      <c r="H122" s="41"/>
      <c r="I122" s="287"/>
      <c r="J122" s="41"/>
      <c r="K122" s="41"/>
      <c r="L122" s="45"/>
      <c r="M122" s="288"/>
      <c r="N122" s="289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354</v>
      </c>
      <c r="AU122" s="18" t="s">
        <v>86</v>
      </c>
    </row>
    <row r="123" s="2" customFormat="1" ht="16.5" customHeight="1">
      <c r="A123" s="39"/>
      <c r="B123" s="40"/>
      <c r="C123" s="219" t="s">
        <v>86</v>
      </c>
      <c r="D123" s="219" t="s">
        <v>138</v>
      </c>
      <c r="E123" s="220" t="s">
        <v>980</v>
      </c>
      <c r="F123" s="221" t="s">
        <v>981</v>
      </c>
      <c r="G123" s="222" t="s">
        <v>513</v>
      </c>
      <c r="H123" s="223">
        <v>1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143</v>
      </c>
      <c r="AT123" s="230" t="s">
        <v>138</v>
      </c>
      <c r="AU123" s="230" t="s">
        <v>86</v>
      </c>
      <c r="AY123" s="18" t="s">
        <v>136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86</v>
      </c>
      <c r="BK123" s="231">
        <f>ROUND(I123*H123,2)</f>
        <v>0</v>
      </c>
      <c r="BL123" s="18" t="s">
        <v>143</v>
      </c>
      <c r="BM123" s="230" t="s">
        <v>982</v>
      </c>
    </row>
    <row r="124" s="2" customFormat="1">
      <c r="A124" s="39"/>
      <c r="B124" s="40"/>
      <c r="C124" s="41"/>
      <c r="D124" s="234" t="s">
        <v>354</v>
      </c>
      <c r="E124" s="41"/>
      <c r="F124" s="286" t="s">
        <v>983</v>
      </c>
      <c r="G124" s="41"/>
      <c r="H124" s="41"/>
      <c r="I124" s="287"/>
      <c r="J124" s="41"/>
      <c r="K124" s="41"/>
      <c r="L124" s="45"/>
      <c r="M124" s="288"/>
      <c r="N124" s="289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354</v>
      </c>
      <c r="AU124" s="18" t="s">
        <v>86</v>
      </c>
    </row>
    <row r="125" s="2" customFormat="1" ht="24.15" customHeight="1">
      <c r="A125" s="39"/>
      <c r="B125" s="40"/>
      <c r="C125" s="219" t="s">
        <v>154</v>
      </c>
      <c r="D125" s="219" t="s">
        <v>138</v>
      </c>
      <c r="E125" s="220" t="s">
        <v>984</v>
      </c>
      <c r="F125" s="221" t="s">
        <v>985</v>
      </c>
      <c r="G125" s="222" t="s">
        <v>513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143</v>
      </c>
      <c r="AT125" s="230" t="s">
        <v>138</v>
      </c>
      <c r="AU125" s="230" t="s">
        <v>86</v>
      </c>
      <c r="AY125" s="18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143</v>
      </c>
      <c r="BM125" s="230" t="s">
        <v>986</v>
      </c>
    </row>
    <row r="126" s="2" customFormat="1">
      <c r="A126" s="39"/>
      <c r="B126" s="40"/>
      <c r="C126" s="41"/>
      <c r="D126" s="234" t="s">
        <v>354</v>
      </c>
      <c r="E126" s="41"/>
      <c r="F126" s="286" t="s">
        <v>987</v>
      </c>
      <c r="G126" s="41"/>
      <c r="H126" s="41"/>
      <c r="I126" s="287"/>
      <c r="J126" s="41"/>
      <c r="K126" s="41"/>
      <c r="L126" s="45"/>
      <c r="M126" s="288"/>
      <c r="N126" s="289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354</v>
      </c>
      <c r="AU126" s="18" t="s">
        <v>86</v>
      </c>
    </row>
    <row r="127" s="2" customFormat="1" ht="24.15" customHeight="1">
      <c r="A127" s="39"/>
      <c r="B127" s="40"/>
      <c r="C127" s="219" t="s">
        <v>143</v>
      </c>
      <c r="D127" s="219" t="s">
        <v>138</v>
      </c>
      <c r="E127" s="220" t="s">
        <v>988</v>
      </c>
      <c r="F127" s="221" t="s">
        <v>989</v>
      </c>
      <c r="G127" s="222" t="s">
        <v>513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143</v>
      </c>
      <c r="AT127" s="230" t="s">
        <v>138</v>
      </c>
      <c r="AU127" s="230" t="s">
        <v>86</v>
      </c>
      <c r="AY127" s="18" t="s">
        <v>136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143</v>
      </c>
      <c r="BM127" s="230" t="s">
        <v>990</v>
      </c>
    </row>
    <row r="128" s="2" customFormat="1" ht="24.15" customHeight="1">
      <c r="A128" s="39"/>
      <c r="B128" s="40"/>
      <c r="C128" s="219" t="s">
        <v>164</v>
      </c>
      <c r="D128" s="219" t="s">
        <v>138</v>
      </c>
      <c r="E128" s="220" t="s">
        <v>991</v>
      </c>
      <c r="F128" s="221" t="s">
        <v>992</v>
      </c>
      <c r="G128" s="222" t="s">
        <v>513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143</v>
      </c>
      <c r="AT128" s="230" t="s">
        <v>138</v>
      </c>
      <c r="AU128" s="230" t="s">
        <v>86</v>
      </c>
      <c r="AY128" s="18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143</v>
      </c>
      <c r="BM128" s="230" t="s">
        <v>993</v>
      </c>
    </row>
    <row r="129" s="2" customFormat="1" ht="16.5" customHeight="1">
      <c r="A129" s="39"/>
      <c r="B129" s="40"/>
      <c r="C129" s="219" t="s">
        <v>169</v>
      </c>
      <c r="D129" s="219" t="s">
        <v>138</v>
      </c>
      <c r="E129" s="220" t="s">
        <v>994</v>
      </c>
      <c r="F129" s="221" t="s">
        <v>995</v>
      </c>
      <c r="G129" s="222" t="s">
        <v>513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143</v>
      </c>
      <c r="AT129" s="230" t="s">
        <v>138</v>
      </c>
      <c r="AU129" s="230" t="s">
        <v>86</v>
      </c>
      <c r="AY129" s="18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143</v>
      </c>
      <c r="BM129" s="230" t="s">
        <v>996</v>
      </c>
    </row>
    <row r="130" s="2" customFormat="1">
      <c r="A130" s="39"/>
      <c r="B130" s="40"/>
      <c r="C130" s="41"/>
      <c r="D130" s="234" t="s">
        <v>354</v>
      </c>
      <c r="E130" s="41"/>
      <c r="F130" s="286" t="s">
        <v>997</v>
      </c>
      <c r="G130" s="41"/>
      <c r="H130" s="41"/>
      <c r="I130" s="287"/>
      <c r="J130" s="41"/>
      <c r="K130" s="41"/>
      <c r="L130" s="45"/>
      <c r="M130" s="288"/>
      <c r="N130" s="289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354</v>
      </c>
      <c r="AU130" s="18" t="s">
        <v>86</v>
      </c>
    </row>
    <row r="131" s="2" customFormat="1" ht="16.5" customHeight="1">
      <c r="A131" s="39"/>
      <c r="B131" s="40"/>
      <c r="C131" s="219" t="s">
        <v>174</v>
      </c>
      <c r="D131" s="219" t="s">
        <v>138</v>
      </c>
      <c r="E131" s="220" t="s">
        <v>998</v>
      </c>
      <c r="F131" s="221" t="s">
        <v>999</v>
      </c>
      <c r="G131" s="222" t="s">
        <v>513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143</v>
      </c>
      <c r="AT131" s="230" t="s">
        <v>138</v>
      </c>
      <c r="AU131" s="230" t="s">
        <v>86</v>
      </c>
      <c r="AY131" s="18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143</v>
      </c>
      <c r="BM131" s="230" t="s">
        <v>1000</v>
      </c>
    </row>
    <row r="132" s="2" customFormat="1">
      <c r="A132" s="39"/>
      <c r="B132" s="40"/>
      <c r="C132" s="41"/>
      <c r="D132" s="234" t="s">
        <v>354</v>
      </c>
      <c r="E132" s="41"/>
      <c r="F132" s="286" t="s">
        <v>1001</v>
      </c>
      <c r="G132" s="41"/>
      <c r="H132" s="41"/>
      <c r="I132" s="287"/>
      <c r="J132" s="41"/>
      <c r="K132" s="41"/>
      <c r="L132" s="45"/>
      <c r="M132" s="288"/>
      <c r="N132" s="289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354</v>
      </c>
      <c r="AU132" s="18" t="s">
        <v>86</v>
      </c>
    </row>
    <row r="133" s="2" customFormat="1" ht="16.5" customHeight="1">
      <c r="A133" s="39"/>
      <c r="B133" s="40"/>
      <c r="C133" s="219" t="s">
        <v>179</v>
      </c>
      <c r="D133" s="219" t="s">
        <v>138</v>
      </c>
      <c r="E133" s="220" t="s">
        <v>1002</v>
      </c>
      <c r="F133" s="221" t="s">
        <v>1003</v>
      </c>
      <c r="G133" s="222" t="s">
        <v>513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143</v>
      </c>
      <c r="AT133" s="230" t="s">
        <v>138</v>
      </c>
      <c r="AU133" s="230" t="s">
        <v>86</v>
      </c>
      <c r="AY133" s="18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143</v>
      </c>
      <c r="BM133" s="230" t="s">
        <v>1004</v>
      </c>
    </row>
    <row r="134" s="2" customFormat="1">
      <c r="A134" s="39"/>
      <c r="B134" s="40"/>
      <c r="C134" s="41"/>
      <c r="D134" s="234" t="s">
        <v>354</v>
      </c>
      <c r="E134" s="41"/>
      <c r="F134" s="286" t="s">
        <v>1005</v>
      </c>
      <c r="G134" s="41"/>
      <c r="H134" s="41"/>
      <c r="I134" s="287"/>
      <c r="J134" s="41"/>
      <c r="K134" s="41"/>
      <c r="L134" s="45"/>
      <c r="M134" s="288"/>
      <c r="N134" s="289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354</v>
      </c>
      <c r="AU134" s="18" t="s">
        <v>86</v>
      </c>
    </row>
    <row r="135" s="2" customFormat="1" ht="16.5" customHeight="1">
      <c r="A135" s="39"/>
      <c r="B135" s="40"/>
      <c r="C135" s="219" t="s">
        <v>185</v>
      </c>
      <c r="D135" s="219" t="s">
        <v>138</v>
      </c>
      <c r="E135" s="220" t="s">
        <v>1006</v>
      </c>
      <c r="F135" s="221" t="s">
        <v>1007</v>
      </c>
      <c r="G135" s="222" t="s">
        <v>513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42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143</v>
      </c>
      <c r="AT135" s="230" t="s">
        <v>138</v>
      </c>
      <c r="AU135" s="230" t="s">
        <v>86</v>
      </c>
      <c r="AY135" s="18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143</v>
      </c>
      <c r="BM135" s="230" t="s">
        <v>1008</v>
      </c>
    </row>
    <row r="136" s="2" customFormat="1" ht="16.5" customHeight="1">
      <c r="A136" s="39"/>
      <c r="B136" s="40"/>
      <c r="C136" s="219" t="s">
        <v>189</v>
      </c>
      <c r="D136" s="219" t="s">
        <v>138</v>
      </c>
      <c r="E136" s="220" t="s">
        <v>1009</v>
      </c>
      <c r="F136" s="221" t="s">
        <v>1010</v>
      </c>
      <c r="G136" s="222" t="s">
        <v>513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143</v>
      </c>
      <c r="AT136" s="230" t="s">
        <v>138</v>
      </c>
      <c r="AU136" s="230" t="s">
        <v>86</v>
      </c>
      <c r="AY136" s="18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143</v>
      </c>
      <c r="BM136" s="230" t="s">
        <v>1011</v>
      </c>
    </row>
    <row r="137" s="2" customFormat="1" ht="24.15" customHeight="1">
      <c r="A137" s="39"/>
      <c r="B137" s="40"/>
      <c r="C137" s="219" t="s">
        <v>1012</v>
      </c>
      <c r="D137" s="219" t="s">
        <v>138</v>
      </c>
      <c r="E137" s="220" t="s">
        <v>1013</v>
      </c>
      <c r="F137" s="221" t="s">
        <v>1014</v>
      </c>
      <c r="G137" s="222" t="s">
        <v>204</v>
      </c>
      <c r="H137" s="223">
        <v>4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143</v>
      </c>
      <c r="AT137" s="230" t="s">
        <v>138</v>
      </c>
      <c r="AU137" s="230" t="s">
        <v>86</v>
      </c>
      <c r="AY137" s="18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143</v>
      </c>
      <c r="BM137" s="230" t="s">
        <v>1015</v>
      </c>
    </row>
    <row r="138" s="2" customFormat="1" ht="24.15" customHeight="1">
      <c r="A138" s="39"/>
      <c r="B138" s="40"/>
      <c r="C138" s="219" t="s">
        <v>208</v>
      </c>
      <c r="D138" s="219" t="s">
        <v>138</v>
      </c>
      <c r="E138" s="220" t="s">
        <v>1016</v>
      </c>
      <c r="F138" s="221" t="s">
        <v>1017</v>
      </c>
      <c r="G138" s="222" t="s">
        <v>513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143</v>
      </c>
      <c r="AT138" s="230" t="s">
        <v>138</v>
      </c>
      <c r="AU138" s="230" t="s">
        <v>86</v>
      </c>
      <c r="AY138" s="18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143</v>
      </c>
      <c r="BM138" s="230" t="s">
        <v>1018</v>
      </c>
    </row>
    <row r="139" s="2" customFormat="1" ht="16.5" customHeight="1">
      <c r="A139" s="39"/>
      <c r="B139" s="40"/>
      <c r="C139" s="219" t="s">
        <v>215</v>
      </c>
      <c r="D139" s="219" t="s">
        <v>138</v>
      </c>
      <c r="E139" s="220" t="s">
        <v>1019</v>
      </c>
      <c r="F139" s="221" t="s">
        <v>1020</v>
      </c>
      <c r="G139" s="222" t="s">
        <v>513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94" t="s">
        <v>1</v>
      </c>
      <c r="N139" s="295" t="s">
        <v>42</v>
      </c>
      <c r="O139" s="296"/>
      <c r="P139" s="297">
        <f>O139*H139</f>
        <v>0</v>
      </c>
      <c r="Q139" s="297">
        <v>0</v>
      </c>
      <c r="R139" s="297">
        <f>Q139*H139</f>
        <v>0</v>
      </c>
      <c r="S139" s="297">
        <v>0</v>
      </c>
      <c r="T139" s="29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143</v>
      </c>
      <c r="AT139" s="230" t="s">
        <v>138</v>
      </c>
      <c r="AU139" s="230" t="s">
        <v>86</v>
      </c>
      <c r="AY139" s="18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143</v>
      </c>
      <c r="BM139" s="230" t="s">
        <v>1021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68"/>
      <c r="J140" s="68"/>
      <c r="K140" s="68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TaqTOCiRFt8e9C/7un2DOkwdgaDQMnjSEkQJNA1A+FhWbgdvujsd7QwCcOYopCc0o3qO6yIem5g8GIfRxba9Cg==" hashValue="KMb+OfUyjSnVWkJ91ZxmyvfyDWUhdZfmJ1VmqYXb6nZI3L/gMZsvp6TBJzXTH3N/DnGU18jCJpx3tfGB3rWK6g==" algorithmName="SHA-512" password="CC35"/>
  <autoFilter ref="C117:K13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Stavební úpravy bytových domů - ul. Štefánikova č. p. 290    v Bohumíně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1023</v>
      </c>
      <c r="G12" s="39"/>
      <c r="H12" s="39"/>
      <c r="I12" s="141" t="s">
        <v>22</v>
      </c>
      <c r="J12" s="145" t="str">
        <f>'Rekapitulace stavby'!AN8</f>
        <v>17. 3. 2022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Bohumín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ATRIS s.r.o.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Barbora Kyšková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ROUND((SUM(BE121:BE168)),  2)</f>
        <v>0</v>
      </c>
      <c r="G33" s="39"/>
      <c r="H33" s="39"/>
      <c r="I33" s="156">
        <v>0.21</v>
      </c>
      <c r="J33" s="155">
        <f>ROUND(((SUM(BE121:BE168))*I33),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ROUND((SUM(BF121:BF168)),  2)</f>
        <v>0</v>
      </c>
      <c r="G34" s="39"/>
      <c r="H34" s="39"/>
      <c r="I34" s="156">
        <v>0.15</v>
      </c>
      <c r="J34" s="155">
        <f>ROUND(((SUM(BF121:BF168))*I34),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ROUND((SUM(BG121:BG168)),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ROUND((SUM(BH121:BH168)),  2)</f>
        <v>0</v>
      </c>
      <c r="G36" s="39"/>
      <c r="H36" s="39"/>
      <c r="I36" s="156">
        <v>0.15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ROUND((SUM(BI121:BI168)),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Stavební úpravy bytových domů - ul. Štefánikova č. p. 290    v Bohumíně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003 - Hromosvod - opravy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1024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1025</v>
      </c>
      <c r="E98" s="183"/>
      <c r="F98" s="183"/>
      <c r="G98" s="183"/>
      <c r="H98" s="183"/>
      <c r="I98" s="183"/>
      <c r="J98" s="184">
        <f>J137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1026</v>
      </c>
      <c r="E99" s="183"/>
      <c r="F99" s="183"/>
      <c r="G99" s="183"/>
      <c r="H99" s="183"/>
      <c r="I99" s="183"/>
      <c r="J99" s="184">
        <f>J140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1027</v>
      </c>
      <c r="E100" s="183"/>
      <c r="F100" s="183"/>
      <c r="G100" s="183"/>
      <c r="H100" s="183"/>
      <c r="I100" s="183"/>
      <c r="J100" s="184">
        <f>J161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1028</v>
      </c>
      <c r="E101" s="183"/>
      <c r="F101" s="183"/>
      <c r="G101" s="183"/>
      <c r="H101" s="183"/>
      <c r="I101" s="183"/>
      <c r="J101" s="184">
        <f>J165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121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5" t="str">
        <f>E7</f>
        <v xml:space="preserve">Stavební úpravy bytových domů - ul. Štefánikova č. p. 290    v Bohumíně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 xml:space="preserve">003 - Hromosvod - opravy 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17. 3. 2022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Bohumín</v>
      </c>
      <c r="G117" s="41"/>
      <c r="H117" s="41"/>
      <c r="I117" s="33" t="s">
        <v>30</v>
      </c>
      <c r="J117" s="37" t="str">
        <f>E21</f>
        <v>ATRIS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Barbora Kyšková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122</v>
      </c>
      <c r="D120" s="195" t="s">
        <v>61</v>
      </c>
      <c r="E120" s="195" t="s">
        <v>57</v>
      </c>
      <c r="F120" s="195" t="s">
        <v>58</v>
      </c>
      <c r="G120" s="195" t="s">
        <v>123</v>
      </c>
      <c r="H120" s="195" t="s">
        <v>124</v>
      </c>
      <c r="I120" s="195" t="s">
        <v>125</v>
      </c>
      <c r="J120" s="195" t="s">
        <v>102</v>
      </c>
      <c r="K120" s="196" t="s">
        <v>126</v>
      </c>
      <c r="L120" s="197"/>
      <c r="M120" s="101" t="s">
        <v>1</v>
      </c>
      <c r="N120" s="102" t="s">
        <v>40</v>
      </c>
      <c r="O120" s="102" t="s">
        <v>127</v>
      </c>
      <c r="P120" s="102" t="s">
        <v>128</v>
      </c>
      <c r="Q120" s="102" t="s">
        <v>129</v>
      </c>
      <c r="R120" s="102" t="s">
        <v>130</v>
      </c>
      <c r="S120" s="102" t="s">
        <v>131</v>
      </c>
      <c r="T120" s="103" t="s">
        <v>132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133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P122+P137+P140+P161+P165</f>
        <v>0</v>
      </c>
      <c r="Q121" s="105"/>
      <c r="R121" s="200">
        <f>R122+R137+R140+R161+R165</f>
        <v>0</v>
      </c>
      <c r="S121" s="105"/>
      <c r="T121" s="201">
        <f>T122+T137+T140+T161+T165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104</v>
      </c>
      <c r="BK121" s="202">
        <f>BK122+BK137+BK140+BK161+BK165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1029</v>
      </c>
      <c r="F122" s="206" t="s">
        <v>1030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SUM(P123:P136)</f>
        <v>0</v>
      </c>
      <c r="Q122" s="211"/>
      <c r="R122" s="212">
        <f>SUM(R123:R136)</f>
        <v>0</v>
      </c>
      <c r="S122" s="211"/>
      <c r="T122" s="213">
        <f>SUM(T123:T136)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76</v>
      </c>
      <c r="AY122" s="214" t="s">
        <v>136</v>
      </c>
      <c r="BK122" s="216">
        <f>SUM(BK123:BK136)</f>
        <v>0</v>
      </c>
    </row>
    <row r="123" s="2" customFormat="1" ht="24.15" customHeight="1">
      <c r="A123" s="39"/>
      <c r="B123" s="40"/>
      <c r="C123" s="219" t="s">
        <v>84</v>
      </c>
      <c r="D123" s="219" t="s">
        <v>138</v>
      </c>
      <c r="E123" s="220" t="s">
        <v>1031</v>
      </c>
      <c r="F123" s="221" t="s">
        <v>1032</v>
      </c>
      <c r="G123" s="222" t="s">
        <v>1033</v>
      </c>
      <c r="H123" s="223">
        <v>1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143</v>
      </c>
      <c r="AT123" s="230" t="s">
        <v>138</v>
      </c>
      <c r="AU123" s="230" t="s">
        <v>84</v>
      </c>
      <c r="AY123" s="18" t="s">
        <v>136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143</v>
      </c>
      <c r="BM123" s="230" t="s">
        <v>86</v>
      </c>
    </row>
    <row r="124" s="2" customFormat="1" ht="21.75" customHeight="1">
      <c r="A124" s="39"/>
      <c r="B124" s="40"/>
      <c r="C124" s="219" t="s">
        <v>86</v>
      </c>
      <c r="D124" s="219" t="s">
        <v>138</v>
      </c>
      <c r="E124" s="220" t="s">
        <v>1034</v>
      </c>
      <c r="F124" s="221" t="s">
        <v>1035</v>
      </c>
      <c r="G124" s="222" t="s">
        <v>197</v>
      </c>
      <c r="H124" s="223">
        <v>35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143</v>
      </c>
      <c r="AT124" s="230" t="s">
        <v>138</v>
      </c>
      <c r="AU124" s="230" t="s">
        <v>84</v>
      </c>
      <c r="AY124" s="18" t="s">
        <v>136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143</v>
      </c>
      <c r="BM124" s="230" t="s">
        <v>143</v>
      </c>
    </row>
    <row r="125" s="2" customFormat="1" ht="21.75" customHeight="1">
      <c r="A125" s="39"/>
      <c r="B125" s="40"/>
      <c r="C125" s="219" t="s">
        <v>154</v>
      </c>
      <c r="D125" s="219" t="s">
        <v>138</v>
      </c>
      <c r="E125" s="220" t="s">
        <v>1036</v>
      </c>
      <c r="F125" s="221" t="s">
        <v>1037</v>
      </c>
      <c r="G125" s="222" t="s">
        <v>197</v>
      </c>
      <c r="H125" s="223">
        <v>25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143</v>
      </c>
      <c r="AT125" s="230" t="s">
        <v>138</v>
      </c>
      <c r="AU125" s="230" t="s">
        <v>84</v>
      </c>
      <c r="AY125" s="18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143</v>
      </c>
      <c r="BM125" s="230" t="s">
        <v>169</v>
      </c>
    </row>
    <row r="126" s="2" customFormat="1" ht="16.5" customHeight="1">
      <c r="A126" s="39"/>
      <c r="B126" s="40"/>
      <c r="C126" s="219" t="s">
        <v>143</v>
      </c>
      <c r="D126" s="219" t="s">
        <v>138</v>
      </c>
      <c r="E126" s="220" t="s">
        <v>1038</v>
      </c>
      <c r="F126" s="221" t="s">
        <v>1039</v>
      </c>
      <c r="G126" s="222" t="s">
        <v>197</v>
      </c>
      <c r="H126" s="223">
        <v>36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143</v>
      </c>
      <c r="AT126" s="230" t="s">
        <v>138</v>
      </c>
      <c r="AU126" s="230" t="s">
        <v>84</v>
      </c>
      <c r="AY126" s="18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143</v>
      </c>
      <c r="BM126" s="230" t="s">
        <v>179</v>
      </c>
    </row>
    <row r="127" s="2" customFormat="1" ht="16.5" customHeight="1">
      <c r="A127" s="39"/>
      <c r="B127" s="40"/>
      <c r="C127" s="219" t="s">
        <v>164</v>
      </c>
      <c r="D127" s="219" t="s">
        <v>138</v>
      </c>
      <c r="E127" s="220" t="s">
        <v>1038</v>
      </c>
      <c r="F127" s="221" t="s">
        <v>1039</v>
      </c>
      <c r="G127" s="222" t="s">
        <v>197</v>
      </c>
      <c r="H127" s="223">
        <v>52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143</v>
      </c>
      <c r="AT127" s="230" t="s">
        <v>138</v>
      </c>
      <c r="AU127" s="230" t="s">
        <v>84</v>
      </c>
      <c r="AY127" s="18" t="s">
        <v>136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143</v>
      </c>
      <c r="BM127" s="230" t="s">
        <v>189</v>
      </c>
    </row>
    <row r="128" s="2" customFormat="1" ht="16.5" customHeight="1">
      <c r="A128" s="39"/>
      <c r="B128" s="40"/>
      <c r="C128" s="219" t="s">
        <v>169</v>
      </c>
      <c r="D128" s="219" t="s">
        <v>138</v>
      </c>
      <c r="E128" s="220" t="s">
        <v>1038</v>
      </c>
      <c r="F128" s="221" t="s">
        <v>1039</v>
      </c>
      <c r="G128" s="222" t="s">
        <v>197</v>
      </c>
      <c r="H128" s="223">
        <v>16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143</v>
      </c>
      <c r="AT128" s="230" t="s">
        <v>138</v>
      </c>
      <c r="AU128" s="230" t="s">
        <v>84</v>
      </c>
      <c r="AY128" s="18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143</v>
      </c>
      <c r="BM128" s="230" t="s">
        <v>208</v>
      </c>
    </row>
    <row r="129" s="2" customFormat="1" ht="16.5" customHeight="1">
      <c r="A129" s="39"/>
      <c r="B129" s="40"/>
      <c r="C129" s="219" t="s">
        <v>174</v>
      </c>
      <c r="D129" s="219" t="s">
        <v>138</v>
      </c>
      <c r="E129" s="220" t="s">
        <v>1038</v>
      </c>
      <c r="F129" s="221" t="s">
        <v>1039</v>
      </c>
      <c r="G129" s="222" t="s">
        <v>197</v>
      </c>
      <c r="H129" s="223">
        <v>2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143</v>
      </c>
      <c r="AT129" s="230" t="s">
        <v>138</v>
      </c>
      <c r="AU129" s="230" t="s">
        <v>84</v>
      </c>
      <c r="AY129" s="18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143</v>
      </c>
      <c r="BM129" s="230" t="s">
        <v>219</v>
      </c>
    </row>
    <row r="130" s="2" customFormat="1" ht="16.5" customHeight="1">
      <c r="A130" s="39"/>
      <c r="B130" s="40"/>
      <c r="C130" s="219" t="s">
        <v>179</v>
      </c>
      <c r="D130" s="219" t="s">
        <v>138</v>
      </c>
      <c r="E130" s="220" t="s">
        <v>1040</v>
      </c>
      <c r="F130" s="221" t="s">
        <v>1041</v>
      </c>
      <c r="G130" s="222" t="s">
        <v>1033</v>
      </c>
      <c r="H130" s="223">
        <v>28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143</v>
      </c>
      <c r="AT130" s="230" t="s">
        <v>138</v>
      </c>
      <c r="AU130" s="230" t="s">
        <v>84</v>
      </c>
      <c r="AY130" s="18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143</v>
      </c>
      <c r="BM130" s="230" t="s">
        <v>229</v>
      </c>
    </row>
    <row r="131" s="2" customFormat="1" ht="16.5" customHeight="1">
      <c r="A131" s="39"/>
      <c r="B131" s="40"/>
      <c r="C131" s="219" t="s">
        <v>185</v>
      </c>
      <c r="D131" s="219" t="s">
        <v>138</v>
      </c>
      <c r="E131" s="220" t="s">
        <v>1042</v>
      </c>
      <c r="F131" s="221" t="s">
        <v>1043</v>
      </c>
      <c r="G131" s="222" t="s">
        <v>1033</v>
      </c>
      <c r="H131" s="223">
        <v>10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143</v>
      </c>
      <c r="AT131" s="230" t="s">
        <v>138</v>
      </c>
      <c r="AU131" s="230" t="s">
        <v>84</v>
      </c>
      <c r="AY131" s="18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143</v>
      </c>
      <c r="BM131" s="230" t="s">
        <v>244</v>
      </c>
    </row>
    <row r="132" s="2" customFormat="1" ht="16.5" customHeight="1">
      <c r="A132" s="39"/>
      <c r="B132" s="40"/>
      <c r="C132" s="219" t="s">
        <v>189</v>
      </c>
      <c r="D132" s="219" t="s">
        <v>138</v>
      </c>
      <c r="E132" s="220" t="s">
        <v>1044</v>
      </c>
      <c r="F132" s="221" t="s">
        <v>1045</v>
      </c>
      <c r="G132" s="222" t="s">
        <v>1033</v>
      </c>
      <c r="H132" s="223">
        <v>4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143</v>
      </c>
      <c r="AT132" s="230" t="s">
        <v>138</v>
      </c>
      <c r="AU132" s="230" t="s">
        <v>84</v>
      </c>
      <c r="AY132" s="18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143</v>
      </c>
      <c r="BM132" s="230" t="s">
        <v>1046</v>
      </c>
    </row>
    <row r="133" s="2" customFormat="1" ht="16.5" customHeight="1">
      <c r="A133" s="39"/>
      <c r="B133" s="40"/>
      <c r="C133" s="219" t="s">
        <v>1012</v>
      </c>
      <c r="D133" s="219" t="s">
        <v>138</v>
      </c>
      <c r="E133" s="220" t="s">
        <v>1047</v>
      </c>
      <c r="F133" s="221" t="s">
        <v>1048</v>
      </c>
      <c r="G133" s="222" t="s">
        <v>1033</v>
      </c>
      <c r="H133" s="223">
        <v>6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143</v>
      </c>
      <c r="AT133" s="230" t="s">
        <v>138</v>
      </c>
      <c r="AU133" s="230" t="s">
        <v>84</v>
      </c>
      <c r="AY133" s="18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143</v>
      </c>
      <c r="BM133" s="230" t="s">
        <v>272</v>
      </c>
    </row>
    <row r="134" s="2" customFormat="1" ht="16.5" customHeight="1">
      <c r="A134" s="39"/>
      <c r="B134" s="40"/>
      <c r="C134" s="219" t="s">
        <v>208</v>
      </c>
      <c r="D134" s="219" t="s">
        <v>138</v>
      </c>
      <c r="E134" s="220" t="s">
        <v>1049</v>
      </c>
      <c r="F134" s="221" t="s">
        <v>1050</v>
      </c>
      <c r="G134" s="222" t="s">
        <v>1033</v>
      </c>
      <c r="H134" s="223">
        <v>7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143</v>
      </c>
      <c r="AT134" s="230" t="s">
        <v>138</v>
      </c>
      <c r="AU134" s="230" t="s">
        <v>84</v>
      </c>
      <c r="AY134" s="18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143</v>
      </c>
      <c r="BM134" s="230" t="s">
        <v>282</v>
      </c>
    </row>
    <row r="135" s="2" customFormat="1" ht="21.75" customHeight="1">
      <c r="A135" s="39"/>
      <c r="B135" s="40"/>
      <c r="C135" s="219" t="s">
        <v>215</v>
      </c>
      <c r="D135" s="219" t="s">
        <v>138</v>
      </c>
      <c r="E135" s="220" t="s">
        <v>1051</v>
      </c>
      <c r="F135" s="221" t="s">
        <v>1052</v>
      </c>
      <c r="G135" s="222" t="s">
        <v>1033</v>
      </c>
      <c r="H135" s="223">
        <v>3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143</v>
      </c>
      <c r="AT135" s="230" t="s">
        <v>138</v>
      </c>
      <c r="AU135" s="230" t="s">
        <v>84</v>
      </c>
      <c r="AY135" s="18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143</v>
      </c>
      <c r="BM135" s="230" t="s">
        <v>309</v>
      </c>
    </row>
    <row r="136" s="2" customFormat="1" ht="16.5" customHeight="1">
      <c r="A136" s="39"/>
      <c r="B136" s="40"/>
      <c r="C136" s="219" t="s">
        <v>219</v>
      </c>
      <c r="D136" s="219" t="s">
        <v>138</v>
      </c>
      <c r="E136" s="220" t="s">
        <v>1053</v>
      </c>
      <c r="F136" s="221" t="s">
        <v>1054</v>
      </c>
      <c r="G136" s="222" t="s">
        <v>1033</v>
      </c>
      <c r="H136" s="223">
        <v>2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143</v>
      </c>
      <c r="AT136" s="230" t="s">
        <v>138</v>
      </c>
      <c r="AU136" s="230" t="s">
        <v>84</v>
      </c>
      <c r="AY136" s="18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143</v>
      </c>
      <c r="BM136" s="230" t="s">
        <v>345</v>
      </c>
    </row>
    <row r="137" s="12" customFormat="1" ht="25.92" customHeight="1">
      <c r="A137" s="12"/>
      <c r="B137" s="203"/>
      <c r="C137" s="204"/>
      <c r="D137" s="205" t="s">
        <v>75</v>
      </c>
      <c r="E137" s="206" t="s">
        <v>1055</v>
      </c>
      <c r="F137" s="206" t="s">
        <v>137</v>
      </c>
      <c r="G137" s="204"/>
      <c r="H137" s="204"/>
      <c r="I137" s="207"/>
      <c r="J137" s="208">
        <f>BK137</f>
        <v>0</v>
      </c>
      <c r="K137" s="204"/>
      <c r="L137" s="209"/>
      <c r="M137" s="210"/>
      <c r="N137" s="211"/>
      <c r="O137" s="211"/>
      <c r="P137" s="212">
        <f>SUM(P138:P139)</f>
        <v>0</v>
      </c>
      <c r="Q137" s="211"/>
      <c r="R137" s="212">
        <f>SUM(R138:R139)</f>
        <v>0</v>
      </c>
      <c r="S137" s="211"/>
      <c r="T137" s="21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84</v>
      </c>
      <c r="AT137" s="215" t="s">
        <v>75</v>
      </c>
      <c r="AU137" s="215" t="s">
        <v>76</v>
      </c>
      <c r="AY137" s="214" t="s">
        <v>136</v>
      </c>
      <c r="BK137" s="216">
        <f>SUM(BK138:BK139)</f>
        <v>0</v>
      </c>
    </row>
    <row r="138" s="2" customFormat="1" ht="16.5" customHeight="1">
      <c r="A138" s="39"/>
      <c r="B138" s="40"/>
      <c r="C138" s="219" t="s">
        <v>8</v>
      </c>
      <c r="D138" s="219" t="s">
        <v>138</v>
      </c>
      <c r="E138" s="220" t="s">
        <v>1056</v>
      </c>
      <c r="F138" s="221" t="s">
        <v>1057</v>
      </c>
      <c r="G138" s="222" t="s">
        <v>197</v>
      </c>
      <c r="H138" s="223">
        <v>55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143</v>
      </c>
      <c r="AT138" s="230" t="s">
        <v>138</v>
      </c>
      <c r="AU138" s="230" t="s">
        <v>84</v>
      </c>
      <c r="AY138" s="18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143</v>
      </c>
      <c r="BM138" s="230" t="s">
        <v>356</v>
      </c>
    </row>
    <row r="139" s="2" customFormat="1" ht="16.5" customHeight="1">
      <c r="A139" s="39"/>
      <c r="B139" s="40"/>
      <c r="C139" s="219" t="s">
        <v>229</v>
      </c>
      <c r="D139" s="219" t="s">
        <v>138</v>
      </c>
      <c r="E139" s="220" t="s">
        <v>1058</v>
      </c>
      <c r="F139" s="221" t="s">
        <v>1059</v>
      </c>
      <c r="G139" s="222" t="s">
        <v>197</v>
      </c>
      <c r="H139" s="223">
        <v>55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143</v>
      </c>
      <c r="AT139" s="230" t="s">
        <v>138</v>
      </c>
      <c r="AU139" s="230" t="s">
        <v>84</v>
      </c>
      <c r="AY139" s="18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143</v>
      </c>
      <c r="BM139" s="230" t="s">
        <v>369</v>
      </c>
    </row>
    <row r="140" s="12" customFormat="1" ht="25.92" customHeight="1">
      <c r="A140" s="12"/>
      <c r="B140" s="203"/>
      <c r="C140" s="204"/>
      <c r="D140" s="205" t="s">
        <v>75</v>
      </c>
      <c r="E140" s="206" t="s">
        <v>1060</v>
      </c>
      <c r="F140" s="206" t="s">
        <v>1061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SUM(P141:P160)</f>
        <v>0</v>
      </c>
      <c r="Q140" s="211"/>
      <c r="R140" s="212">
        <f>SUM(R141:R160)</f>
        <v>0</v>
      </c>
      <c r="S140" s="211"/>
      <c r="T140" s="213">
        <f>SUM(T141:T160)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76</v>
      </c>
      <c r="AY140" s="214" t="s">
        <v>136</v>
      </c>
      <c r="BK140" s="216">
        <f>SUM(BK141:BK160)</f>
        <v>0</v>
      </c>
    </row>
    <row r="141" s="2" customFormat="1" ht="16.5" customHeight="1">
      <c r="A141" s="39"/>
      <c r="B141" s="40"/>
      <c r="C141" s="219" t="s">
        <v>239</v>
      </c>
      <c r="D141" s="219" t="s">
        <v>138</v>
      </c>
      <c r="E141" s="220" t="s">
        <v>1062</v>
      </c>
      <c r="F141" s="221" t="s">
        <v>1063</v>
      </c>
      <c r="G141" s="222" t="s">
        <v>1064</v>
      </c>
      <c r="H141" s="223">
        <v>15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143</v>
      </c>
      <c r="AT141" s="230" t="s">
        <v>138</v>
      </c>
      <c r="AU141" s="230" t="s">
        <v>84</v>
      </c>
      <c r="AY141" s="18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143</v>
      </c>
      <c r="BM141" s="230" t="s">
        <v>379</v>
      </c>
    </row>
    <row r="142" s="2" customFormat="1" ht="16.5" customHeight="1">
      <c r="A142" s="39"/>
      <c r="B142" s="40"/>
      <c r="C142" s="219" t="s">
        <v>244</v>
      </c>
      <c r="D142" s="219" t="s">
        <v>138</v>
      </c>
      <c r="E142" s="220" t="s">
        <v>1065</v>
      </c>
      <c r="F142" s="221" t="s">
        <v>1066</v>
      </c>
      <c r="G142" s="222" t="s">
        <v>1067</v>
      </c>
      <c r="H142" s="223">
        <v>4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143</v>
      </c>
      <c r="AT142" s="230" t="s">
        <v>138</v>
      </c>
      <c r="AU142" s="230" t="s">
        <v>84</v>
      </c>
      <c r="AY142" s="18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143</v>
      </c>
      <c r="BM142" s="230" t="s">
        <v>387</v>
      </c>
    </row>
    <row r="143" s="2" customFormat="1" ht="16.5" customHeight="1">
      <c r="A143" s="39"/>
      <c r="B143" s="40"/>
      <c r="C143" s="219" t="s">
        <v>249</v>
      </c>
      <c r="D143" s="219" t="s">
        <v>138</v>
      </c>
      <c r="E143" s="220" t="s">
        <v>1068</v>
      </c>
      <c r="F143" s="221" t="s">
        <v>1069</v>
      </c>
      <c r="G143" s="222" t="s">
        <v>1067</v>
      </c>
      <c r="H143" s="223">
        <v>7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143</v>
      </c>
      <c r="AT143" s="230" t="s">
        <v>138</v>
      </c>
      <c r="AU143" s="230" t="s">
        <v>84</v>
      </c>
      <c r="AY143" s="18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143</v>
      </c>
      <c r="BM143" s="230" t="s">
        <v>395</v>
      </c>
    </row>
    <row r="144" s="2" customFormat="1" ht="16.5" customHeight="1">
      <c r="A144" s="39"/>
      <c r="B144" s="40"/>
      <c r="C144" s="219" t="s">
        <v>1046</v>
      </c>
      <c r="D144" s="219" t="s">
        <v>138</v>
      </c>
      <c r="E144" s="220" t="s">
        <v>1070</v>
      </c>
      <c r="F144" s="221" t="s">
        <v>1071</v>
      </c>
      <c r="G144" s="222" t="s">
        <v>1067</v>
      </c>
      <c r="H144" s="223">
        <v>25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143</v>
      </c>
      <c r="AT144" s="230" t="s">
        <v>138</v>
      </c>
      <c r="AU144" s="230" t="s">
        <v>84</v>
      </c>
      <c r="AY144" s="18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143</v>
      </c>
      <c r="BM144" s="230" t="s">
        <v>405</v>
      </c>
    </row>
    <row r="145" s="2" customFormat="1" ht="16.5" customHeight="1">
      <c r="A145" s="39"/>
      <c r="B145" s="40"/>
      <c r="C145" s="219" t="s">
        <v>7</v>
      </c>
      <c r="D145" s="219" t="s">
        <v>138</v>
      </c>
      <c r="E145" s="220" t="s">
        <v>1072</v>
      </c>
      <c r="F145" s="221" t="s">
        <v>1073</v>
      </c>
      <c r="G145" s="222" t="s">
        <v>1067</v>
      </c>
      <c r="H145" s="223">
        <v>16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143</v>
      </c>
      <c r="AT145" s="230" t="s">
        <v>138</v>
      </c>
      <c r="AU145" s="230" t="s">
        <v>84</v>
      </c>
      <c r="AY145" s="18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143</v>
      </c>
      <c r="BM145" s="230" t="s">
        <v>414</v>
      </c>
    </row>
    <row r="146" s="2" customFormat="1" ht="16.5" customHeight="1">
      <c r="A146" s="39"/>
      <c r="B146" s="40"/>
      <c r="C146" s="219" t="s">
        <v>272</v>
      </c>
      <c r="D146" s="219" t="s">
        <v>138</v>
      </c>
      <c r="E146" s="220" t="s">
        <v>1074</v>
      </c>
      <c r="F146" s="221" t="s">
        <v>1075</v>
      </c>
      <c r="G146" s="222" t="s">
        <v>1067</v>
      </c>
      <c r="H146" s="223">
        <v>4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143</v>
      </c>
      <c r="AT146" s="230" t="s">
        <v>138</v>
      </c>
      <c r="AU146" s="230" t="s">
        <v>84</v>
      </c>
      <c r="AY146" s="18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143</v>
      </c>
      <c r="BM146" s="230" t="s">
        <v>428</v>
      </c>
    </row>
    <row r="147" s="2" customFormat="1" ht="16.5" customHeight="1">
      <c r="A147" s="39"/>
      <c r="B147" s="40"/>
      <c r="C147" s="219" t="s">
        <v>277</v>
      </c>
      <c r="D147" s="219" t="s">
        <v>138</v>
      </c>
      <c r="E147" s="220" t="s">
        <v>1076</v>
      </c>
      <c r="F147" s="221" t="s">
        <v>1077</v>
      </c>
      <c r="G147" s="222" t="s">
        <v>1067</v>
      </c>
      <c r="H147" s="223">
        <v>28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143</v>
      </c>
      <c r="AT147" s="230" t="s">
        <v>138</v>
      </c>
      <c r="AU147" s="230" t="s">
        <v>84</v>
      </c>
      <c r="AY147" s="18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143</v>
      </c>
      <c r="BM147" s="230" t="s">
        <v>436</v>
      </c>
    </row>
    <row r="148" s="2" customFormat="1" ht="16.5" customHeight="1">
      <c r="A148" s="39"/>
      <c r="B148" s="40"/>
      <c r="C148" s="219" t="s">
        <v>282</v>
      </c>
      <c r="D148" s="219" t="s">
        <v>138</v>
      </c>
      <c r="E148" s="220" t="s">
        <v>1078</v>
      </c>
      <c r="F148" s="221" t="s">
        <v>1079</v>
      </c>
      <c r="G148" s="222" t="s">
        <v>1067</v>
      </c>
      <c r="H148" s="223">
        <v>6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143</v>
      </c>
      <c r="AT148" s="230" t="s">
        <v>138</v>
      </c>
      <c r="AU148" s="230" t="s">
        <v>84</v>
      </c>
      <c r="AY148" s="18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143</v>
      </c>
      <c r="BM148" s="230" t="s">
        <v>444</v>
      </c>
    </row>
    <row r="149" s="2" customFormat="1" ht="16.5" customHeight="1">
      <c r="A149" s="39"/>
      <c r="B149" s="40"/>
      <c r="C149" s="219" t="s">
        <v>287</v>
      </c>
      <c r="D149" s="219" t="s">
        <v>138</v>
      </c>
      <c r="E149" s="220" t="s">
        <v>1080</v>
      </c>
      <c r="F149" s="221" t="s">
        <v>1081</v>
      </c>
      <c r="G149" s="222" t="s">
        <v>1067</v>
      </c>
      <c r="H149" s="223">
        <v>2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143</v>
      </c>
      <c r="AT149" s="230" t="s">
        <v>138</v>
      </c>
      <c r="AU149" s="230" t="s">
        <v>84</v>
      </c>
      <c r="AY149" s="18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143</v>
      </c>
      <c r="BM149" s="230" t="s">
        <v>455</v>
      </c>
    </row>
    <row r="150" s="2" customFormat="1" ht="16.5" customHeight="1">
      <c r="A150" s="39"/>
      <c r="B150" s="40"/>
      <c r="C150" s="219" t="s">
        <v>309</v>
      </c>
      <c r="D150" s="219" t="s">
        <v>138</v>
      </c>
      <c r="E150" s="220" t="s">
        <v>1082</v>
      </c>
      <c r="F150" s="221" t="s">
        <v>1083</v>
      </c>
      <c r="G150" s="222" t="s">
        <v>1067</v>
      </c>
      <c r="H150" s="223">
        <v>10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143</v>
      </c>
      <c r="AT150" s="230" t="s">
        <v>138</v>
      </c>
      <c r="AU150" s="230" t="s">
        <v>84</v>
      </c>
      <c r="AY150" s="18" t="s">
        <v>136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143</v>
      </c>
      <c r="BM150" s="230" t="s">
        <v>468</v>
      </c>
    </row>
    <row r="151" s="2" customFormat="1" ht="16.5" customHeight="1">
      <c r="A151" s="39"/>
      <c r="B151" s="40"/>
      <c r="C151" s="219" t="s">
        <v>324</v>
      </c>
      <c r="D151" s="219" t="s">
        <v>138</v>
      </c>
      <c r="E151" s="220" t="s">
        <v>1084</v>
      </c>
      <c r="F151" s="221" t="s">
        <v>1085</v>
      </c>
      <c r="G151" s="222" t="s">
        <v>1064</v>
      </c>
      <c r="H151" s="223">
        <v>35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143</v>
      </c>
      <c r="AT151" s="230" t="s">
        <v>138</v>
      </c>
      <c r="AU151" s="230" t="s">
        <v>84</v>
      </c>
      <c r="AY151" s="18" t="s">
        <v>136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143</v>
      </c>
      <c r="BM151" s="230" t="s">
        <v>476</v>
      </c>
    </row>
    <row r="152" s="2" customFormat="1" ht="16.5" customHeight="1">
      <c r="A152" s="39"/>
      <c r="B152" s="40"/>
      <c r="C152" s="219" t="s">
        <v>345</v>
      </c>
      <c r="D152" s="219" t="s">
        <v>138</v>
      </c>
      <c r="E152" s="220" t="s">
        <v>1086</v>
      </c>
      <c r="F152" s="221" t="s">
        <v>1087</v>
      </c>
      <c r="G152" s="222" t="s">
        <v>1067</v>
      </c>
      <c r="H152" s="223">
        <v>3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143</v>
      </c>
      <c r="AT152" s="230" t="s">
        <v>138</v>
      </c>
      <c r="AU152" s="230" t="s">
        <v>84</v>
      </c>
      <c r="AY152" s="18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143</v>
      </c>
      <c r="BM152" s="230" t="s">
        <v>485</v>
      </c>
    </row>
    <row r="153" s="2" customFormat="1" ht="16.5" customHeight="1">
      <c r="A153" s="39"/>
      <c r="B153" s="40"/>
      <c r="C153" s="219" t="s">
        <v>350</v>
      </c>
      <c r="D153" s="219" t="s">
        <v>138</v>
      </c>
      <c r="E153" s="220" t="s">
        <v>1088</v>
      </c>
      <c r="F153" s="221" t="s">
        <v>1089</v>
      </c>
      <c r="G153" s="222" t="s">
        <v>1090</v>
      </c>
      <c r="H153" s="223">
        <v>36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143</v>
      </c>
      <c r="AT153" s="230" t="s">
        <v>138</v>
      </c>
      <c r="AU153" s="230" t="s">
        <v>84</v>
      </c>
      <c r="AY153" s="18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143</v>
      </c>
      <c r="BM153" s="230" t="s">
        <v>492</v>
      </c>
    </row>
    <row r="154" s="2" customFormat="1" ht="16.5" customHeight="1">
      <c r="A154" s="39"/>
      <c r="B154" s="40"/>
      <c r="C154" s="219" t="s">
        <v>356</v>
      </c>
      <c r="D154" s="219" t="s">
        <v>138</v>
      </c>
      <c r="E154" s="220" t="s">
        <v>1091</v>
      </c>
      <c r="F154" s="221" t="s">
        <v>1092</v>
      </c>
      <c r="G154" s="222" t="s">
        <v>1090</v>
      </c>
      <c r="H154" s="223">
        <v>2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143</v>
      </c>
      <c r="AT154" s="230" t="s">
        <v>138</v>
      </c>
      <c r="AU154" s="230" t="s">
        <v>84</v>
      </c>
      <c r="AY154" s="18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143</v>
      </c>
      <c r="BM154" s="230" t="s">
        <v>502</v>
      </c>
    </row>
    <row r="155" s="2" customFormat="1" ht="16.5" customHeight="1">
      <c r="A155" s="39"/>
      <c r="B155" s="40"/>
      <c r="C155" s="219" t="s">
        <v>363</v>
      </c>
      <c r="D155" s="219" t="s">
        <v>138</v>
      </c>
      <c r="E155" s="220" t="s">
        <v>1093</v>
      </c>
      <c r="F155" s="221" t="s">
        <v>1094</v>
      </c>
      <c r="G155" s="222" t="s">
        <v>1095</v>
      </c>
      <c r="H155" s="223">
        <v>5.11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143</v>
      </c>
      <c r="AT155" s="230" t="s">
        <v>138</v>
      </c>
      <c r="AU155" s="230" t="s">
        <v>84</v>
      </c>
      <c r="AY155" s="18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143</v>
      </c>
      <c r="BM155" s="230" t="s">
        <v>510</v>
      </c>
    </row>
    <row r="156" s="2" customFormat="1" ht="16.5" customHeight="1">
      <c r="A156" s="39"/>
      <c r="B156" s="40"/>
      <c r="C156" s="219" t="s">
        <v>369</v>
      </c>
      <c r="D156" s="219" t="s">
        <v>138</v>
      </c>
      <c r="E156" s="220" t="s">
        <v>1093</v>
      </c>
      <c r="F156" s="221" t="s">
        <v>1094</v>
      </c>
      <c r="G156" s="222" t="s">
        <v>1095</v>
      </c>
      <c r="H156" s="223">
        <v>7.38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143</v>
      </c>
      <c r="AT156" s="230" t="s">
        <v>138</v>
      </c>
      <c r="AU156" s="230" t="s">
        <v>84</v>
      </c>
      <c r="AY156" s="18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143</v>
      </c>
      <c r="BM156" s="230" t="s">
        <v>523</v>
      </c>
    </row>
    <row r="157" s="2" customFormat="1" ht="16.5" customHeight="1">
      <c r="A157" s="39"/>
      <c r="B157" s="40"/>
      <c r="C157" s="219" t="s">
        <v>374</v>
      </c>
      <c r="D157" s="219" t="s">
        <v>138</v>
      </c>
      <c r="E157" s="220" t="s">
        <v>1093</v>
      </c>
      <c r="F157" s="221" t="s">
        <v>1094</v>
      </c>
      <c r="G157" s="222" t="s">
        <v>1095</v>
      </c>
      <c r="H157" s="223">
        <v>2.27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143</v>
      </c>
      <c r="AT157" s="230" t="s">
        <v>138</v>
      </c>
      <c r="AU157" s="230" t="s">
        <v>84</v>
      </c>
      <c r="AY157" s="18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143</v>
      </c>
      <c r="BM157" s="230" t="s">
        <v>533</v>
      </c>
    </row>
    <row r="158" s="2" customFormat="1" ht="24.15" customHeight="1">
      <c r="A158" s="39"/>
      <c r="B158" s="40"/>
      <c r="C158" s="219" t="s">
        <v>379</v>
      </c>
      <c r="D158" s="219" t="s">
        <v>138</v>
      </c>
      <c r="E158" s="220" t="s">
        <v>1096</v>
      </c>
      <c r="F158" s="221" t="s">
        <v>1097</v>
      </c>
      <c r="G158" s="222" t="s">
        <v>1090</v>
      </c>
      <c r="H158" s="223">
        <v>1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143</v>
      </c>
      <c r="AT158" s="230" t="s">
        <v>138</v>
      </c>
      <c r="AU158" s="230" t="s">
        <v>84</v>
      </c>
      <c r="AY158" s="18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143</v>
      </c>
      <c r="BM158" s="230" t="s">
        <v>543</v>
      </c>
    </row>
    <row r="159" s="2" customFormat="1" ht="16.5" customHeight="1">
      <c r="A159" s="39"/>
      <c r="B159" s="40"/>
      <c r="C159" s="219" t="s">
        <v>383</v>
      </c>
      <c r="D159" s="219" t="s">
        <v>138</v>
      </c>
      <c r="E159" s="220" t="s">
        <v>1098</v>
      </c>
      <c r="F159" s="221" t="s">
        <v>1099</v>
      </c>
      <c r="G159" s="222" t="s">
        <v>1090</v>
      </c>
      <c r="H159" s="223">
        <v>2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143</v>
      </c>
      <c r="AT159" s="230" t="s">
        <v>138</v>
      </c>
      <c r="AU159" s="230" t="s">
        <v>84</v>
      </c>
      <c r="AY159" s="18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143</v>
      </c>
      <c r="BM159" s="230" t="s">
        <v>553</v>
      </c>
    </row>
    <row r="160" s="2" customFormat="1" ht="16.5" customHeight="1">
      <c r="A160" s="39"/>
      <c r="B160" s="40"/>
      <c r="C160" s="219" t="s">
        <v>387</v>
      </c>
      <c r="D160" s="219" t="s">
        <v>138</v>
      </c>
      <c r="E160" s="220" t="s">
        <v>1100</v>
      </c>
      <c r="F160" s="221" t="s">
        <v>1101</v>
      </c>
      <c r="G160" s="222" t="s">
        <v>201</v>
      </c>
      <c r="H160" s="223">
        <v>3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143</v>
      </c>
      <c r="AT160" s="230" t="s">
        <v>138</v>
      </c>
      <c r="AU160" s="230" t="s">
        <v>84</v>
      </c>
      <c r="AY160" s="18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143</v>
      </c>
      <c r="BM160" s="230" t="s">
        <v>564</v>
      </c>
    </row>
    <row r="161" s="12" customFormat="1" ht="25.92" customHeight="1">
      <c r="A161" s="12"/>
      <c r="B161" s="203"/>
      <c r="C161" s="204"/>
      <c r="D161" s="205" t="s">
        <v>75</v>
      </c>
      <c r="E161" s="206" t="s">
        <v>1102</v>
      </c>
      <c r="F161" s="206" t="s">
        <v>1103</v>
      </c>
      <c r="G161" s="204"/>
      <c r="H161" s="204"/>
      <c r="I161" s="207"/>
      <c r="J161" s="208">
        <f>BK161</f>
        <v>0</v>
      </c>
      <c r="K161" s="204"/>
      <c r="L161" s="209"/>
      <c r="M161" s="210"/>
      <c r="N161" s="211"/>
      <c r="O161" s="211"/>
      <c r="P161" s="212">
        <f>SUM(P162:P164)</f>
        <v>0</v>
      </c>
      <c r="Q161" s="211"/>
      <c r="R161" s="212">
        <f>SUM(R162:R164)</f>
        <v>0</v>
      </c>
      <c r="S161" s="211"/>
      <c r="T161" s="213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84</v>
      </c>
      <c r="AT161" s="215" t="s">
        <v>75</v>
      </c>
      <c r="AU161" s="215" t="s">
        <v>76</v>
      </c>
      <c r="AY161" s="214" t="s">
        <v>136</v>
      </c>
      <c r="BK161" s="216">
        <f>SUM(BK162:BK164)</f>
        <v>0</v>
      </c>
    </row>
    <row r="162" s="2" customFormat="1" ht="16.5" customHeight="1">
      <c r="A162" s="39"/>
      <c r="B162" s="40"/>
      <c r="C162" s="219" t="s">
        <v>391</v>
      </c>
      <c r="D162" s="219" t="s">
        <v>138</v>
      </c>
      <c r="E162" s="220" t="s">
        <v>1104</v>
      </c>
      <c r="F162" s="221" t="s">
        <v>1105</v>
      </c>
      <c r="G162" s="222" t="s">
        <v>1106</v>
      </c>
      <c r="H162" s="223">
        <v>5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143</v>
      </c>
      <c r="AT162" s="230" t="s">
        <v>138</v>
      </c>
      <c r="AU162" s="230" t="s">
        <v>84</v>
      </c>
      <c r="AY162" s="18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143</v>
      </c>
      <c r="BM162" s="230" t="s">
        <v>573</v>
      </c>
    </row>
    <row r="163" s="2" customFormat="1" ht="16.5" customHeight="1">
      <c r="A163" s="39"/>
      <c r="B163" s="40"/>
      <c r="C163" s="219" t="s">
        <v>395</v>
      </c>
      <c r="D163" s="219" t="s">
        <v>138</v>
      </c>
      <c r="E163" s="220" t="s">
        <v>1107</v>
      </c>
      <c r="F163" s="221" t="s">
        <v>1108</v>
      </c>
      <c r="G163" s="222" t="s">
        <v>1106</v>
      </c>
      <c r="H163" s="223">
        <v>16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143</v>
      </c>
      <c r="AT163" s="230" t="s">
        <v>138</v>
      </c>
      <c r="AU163" s="230" t="s">
        <v>84</v>
      </c>
      <c r="AY163" s="18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143</v>
      </c>
      <c r="BM163" s="230" t="s">
        <v>584</v>
      </c>
    </row>
    <row r="164" s="2" customFormat="1" ht="16.5" customHeight="1">
      <c r="A164" s="39"/>
      <c r="B164" s="40"/>
      <c r="C164" s="219" t="s">
        <v>400</v>
      </c>
      <c r="D164" s="219" t="s">
        <v>138</v>
      </c>
      <c r="E164" s="220" t="s">
        <v>1109</v>
      </c>
      <c r="F164" s="221" t="s">
        <v>1110</v>
      </c>
      <c r="G164" s="222" t="s">
        <v>1106</v>
      </c>
      <c r="H164" s="223">
        <v>8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143</v>
      </c>
      <c r="AT164" s="230" t="s">
        <v>138</v>
      </c>
      <c r="AU164" s="230" t="s">
        <v>84</v>
      </c>
      <c r="AY164" s="18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143</v>
      </c>
      <c r="BM164" s="230" t="s">
        <v>1111</v>
      </c>
    </row>
    <row r="165" s="12" customFormat="1" ht="25.92" customHeight="1">
      <c r="A165" s="12"/>
      <c r="B165" s="203"/>
      <c r="C165" s="204"/>
      <c r="D165" s="205" t="s">
        <v>75</v>
      </c>
      <c r="E165" s="206" t="s">
        <v>1112</v>
      </c>
      <c r="F165" s="206" t="s">
        <v>1103</v>
      </c>
      <c r="G165" s="204"/>
      <c r="H165" s="204"/>
      <c r="I165" s="207"/>
      <c r="J165" s="208">
        <f>BK165</f>
        <v>0</v>
      </c>
      <c r="K165" s="204"/>
      <c r="L165" s="209"/>
      <c r="M165" s="210"/>
      <c r="N165" s="211"/>
      <c r="O165" s="211"/>
      <c r="P165" s="212">
        <f>SUM(P166:P168)</f>
        <v>0</v>
      </c>
      <c r="Q165" s="211"/>
      <c r="R165" s="212">
        <f>SUM(R166:R168)</f>
        <v>0</v>
      </c>
      <c r="S165" s="211"/>
      <c r="T165" s="213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84</v>
      </c>
      <c r="AT165" s="215" t="s">
        <v>75</v>
      </c>
      <c r="AU165" s="215" t="s">
        <v>76</v>
      </c>
      <c r="AY165" s="214" t="s">
        <v>136</v>
      </c>
      <c r="BK165" s="216">
        <f>SUM(BK166:BK168)</f>
        <v>0</v>
      </c>
    </row>
    <row r="166" s="2" customFormat="1" ht="16.5" customHeight="1">
      <c r="A166" s="39"/>
      <c r="B166" s="40"/>
      <c r="C166" s="219" t="s">
        <v>405</v>
      </c>
      <c r="D166" s="219" t="s">
        <v>138</v>
      </c>
      <c r="E166" s="220" t="s">
        <v>783</v>
      </c>
      <c r="F166" s="221" t="s">
        <v>1113</v>
      </c>
      <c r="G166" s="222" t="s">
        <v>513</v>
      </c>
      <c r="H166" s="223">
        <v>1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143</v>
      </c>
      <c r="AT166" s="230" t="s">
        <v>138</v>
      </c>
      <c r="AU166" s="230" t="s">
        <v>84</v>
      </c>
      <c r="AY166" s="18" t="s">
        <v>136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143</v>
      </c>
      <c r="BM166" s="230" t="s">
        <v>1114</v>
      </c>
    </row>
    <row r="167" s="2" customFormat="1" ht="16.5" customHeight="1">
      <c r="A167" s="39"/>
      <c r="B167" s="40"/>
      <c r="C167" s="219" t="s">
        <v>409</v>
      </c>
      <c r="D167" s="219" t="s">
        <v>138</v>
      </c>
      <c r="E167" s="220" t="s">
        <v>698</v>
      </c>
      <c r="F167" s="221" t="s">
        <v>1115</v>
      </c>
      <c r="G167" s="222" t="s">
        <v>513</v>
      </c>
      <c r="H167" s="223">
        <v>1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143</v>
      </c>
      <c r="AT167" s="230" t="s">
        <v>138</v>
      </c>
      <c r="AU167" s="230" t="s">
        <v>84</v>
      </c>
      <c r="AY167" s="18" t="s">
        <v>136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143</v>
      </c>
      <c r="BM167" s="230" t="s">
        <v>1116</v>
      </c>
    </row>
    <row r="168" s="2" customFormat="1" ht="16.5" customHeight="1">
      <c r="A168" s="39"/>
      <c r="B168" s="40"/>
      <c r="C168" s="219" t="s">
        <v>414</v>
      </c>
      <c r="D168" s="219" t="s">
        <v>138</v>
      </c>
      <c r="E168" s="220" t="s">
        <v>703</v>
      </c>
      <c r="F168" s="221" t="s">
        <v>1117</v>
      </c>
      <c r="G168" s="222" t="s">
        <v>513</v>
      </c>
      <c r="H168" s="223">
        <v>1</v>
      </c>
      <c r="I168" s="224"/>
      <c r="J168" s="225">
        <f>ROUND(I168*H168,2)</f>
        <v>0</v>
      </c>
      <c r="K168" s="221" t="s">
        <v>1</v>
      </c>
      <c r="L168" s="45"/>
      <c r="M168" s="294" t="s">
        <v>1</v>
      </c>
      <c r="N168" s="295" t="s">
        <v>41</v>
      </c>
      <c r="O168" s="296"/>
      <c r="P168" s="297">
        <f>O168*H168</f>
        <v>0</v>
      </c>
      <c r="Q168" s="297">
        <v>0</v>
      </c>
      <c r="R168" s="297">
        <f>Q168*H168</f>
        <v>0</v>
      </c>
      <c r="S168" s="297">
        <v>0</v>
      </c>
      <c r="T168" s="29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143</v>
      </c>
      <c r="AT168" s="230" t="s">
        <v>138</v>
      </c>
      <c r="AU168" s="230" t="s">
        <v>84</v>
      </c>
      <c r="AY168" s="18" t="s">
        <v>136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143</v>
      </c>
      <c r="BM168" s="230" t="s">
        <v>1118</v>
      </c>
    </row>
    <row r="169" s="2" customFormat="1" ht="6.96" customHeight="1">
      <c r="A169" s="39"/>
      <c r="B169" s="67"/>
      <c r="C169" s="68"/>
      <c r="D169" s="68"/>
      <c r="E169" s="68"/>
      <c r="F169" s="68"/>
      <c r="G169" s="68"/>
      <c r="H169" s="68"/>
      <c r="I169" s="68"/>
      <c r="J169" s="68"/>
      <c r="K169" s="68"/>
      <c r="L169" s="45"/>
      <c r="M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</sheetData>
  <sheetProtection sheet="1" autoFilter="0" formatColumns="0" formatRows="0" objects="1" scenarios="1" spinCount="100000" saltValue="EsVYN1/JQGN3Z69LEDwgoRzVOMzUatYz5SZKBYUpZ56hkj9Ll35FhEPv5cADsaFrgd3TQAovA12Q2ViC1Y7ETQ==" hashValue="BFOFYzSl6Z6UsoptuqG+FDp0w5NekBeU11JiQxPsWUFM9O8Lt9BKwlyhRF5CZG8MSAgWHG7EY7RSOb3UfZ9nlw==" algorithmName="SHA-512" password="CC35"/>
  <autoFilter ref="C120:K16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2022-05-23T05:26:41Z</dcterms:created>
  <dcterms:modified xsi:type="dcterms:W3CDTF">2022-05-23T05:26:56Z</dcterms:modified>
</cp:coreProperties>
</file>