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21480" yWindow="59176" windowWidth="29040" windowHeight="15840" activeTab="2"/>
  </bookViews>
  <sheets>
    <sheet name="Souhrn" sheetId="1" r:id="rId1"/>
    <sheet name="Rozpočet" sheetId="2" r:id="rId2"/>
    <sheet name="Poznámky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<sst xmlns="http://schemas.openxmlformats.org/spreadsheetml/2006/main" count="220" uniqueCount="140">
  <si>
    <t>CENOVÁ NABÍDKA</t>
  </si>
  <si>
    <t>Oprava elektroinstalace spol. prostor po požáru, Nerudova 1158, Bohumín</t>
  </si>
  <si>
    <t>CELKOVÁ CENA BEZ DPH:</t>
  </si>
  <si>
    <t>DPH:</t>
  </si>
  <si>
    <t>%</t>
  </si>
  <si>
    <t>CELKOVÁ CENA S DPH:</t>
  </si>
  <si>
    <t>AD1) Výměna stoupacích vedení</t>
  </si>
  <si>
    <t>Demontáž stávajících stoupacích vedení. Demontáž stávajících stoupacích svorkovnic. Demontáž instalačních trubek.</t>
  </si>
  <si>
    <t>Instalace vodičů stoupacího vedení. Instalace vodičů ochranného pospojování.</t>
  </si>
  <si>
    <t xml:space="preserve">Ukončení a připojení vodičů stoupacího vedení. Montáž svorkovnic ochranného pospojování. Instalace vodičů </t>
  </si>
  <si>
    <t>ochranného pospojování. Ukončení a připojení vodičů ochranného pospojování. Odzkoušení a oživení.</t>
  </si>
  <si>
    <t>AD2) Výměna přívodů k výtahům</t>
  </si>
  <si>
    <t>AD3) Instalace LV a přívodů k výtahům</t>
  </si>
  <si>
    <t>Demontáž stávajících svítidel, odpojení a demontáž stávajících kabelových vedení, demontáž a odpojení vypínačů.</t>
  </si>
  <si>
    <t>Demontáž rozvaděčů ve sklepních prostorech. Instalace LV. Instalace nových svítidel, instalace, ukončení a připojení</t>
  </si>
  <si>
    <t>nových kabelových souborů. Nová svítidla budou osazeny LED zdroji. Montáž instalačních a propojovacích krabic.</t>
  </si>
  <si>
    <t>Ukončení kabelů v krabicích, osazení svorkovnicemi. Odzkoušení a oživení. Sekání a prostupy kabelových tras.</t>
  </si>
  <si>
    <t>AD4) Přívody k bytům</t>
  </si>
  <si>
    <t>Demontáž a ukončení stávajícíh přívodů k jednotlivým bytů. Instalace a ukončení kabelů. Zhotovení průrazů,</t>
  </si>
  <si>
    <t>zatáhnutí kabelů, připojení kabelů, odzkoušení a oživení. Utěsnění prostupu.</t>
  </si>
  <si>
    <t>AD5) Oprava rozvaděče spol. prostor</t>
  </si>
  <si>
    <t>Demontáž stávajícího rozvaděčového roštu, příprava a očištštění prostoru. Ukončení a demontáž kabelů a vodičů.</t>
  </si>
  <si>
    <t>Montáž roštu, zatáhnutí vodičů a ukončení a připojení. Kontrola, odzkoušení a oživení.</t>
  </si>
  <si>
    <t>AD6) Protipožární ucpávky</t>
  </si>
  <si>
    <t>Demontáž stávajících protipožárních ucpávek. Vyčistění, případné sekání kabelových prostupů. Přípravné práce</t>
  </si>
  <si>
    <t>na protipožárních ucpávkách. Montáž protipožární ucpávky, označení a zpracování dokumentace.</t>
  </si>
  <si>
    <t>AD7) Oprava rozvaděčů RE</t>
  </si>
  <si>
    <t>Demontáž stávajcí výzbroje, elektroměrů, trubek, krabic. vyčistění, instalace výzbroje, vydrátování, odzkoušení</t>
  </si>
  <si>
    <t>a oživení. Komunikace s ČEZ. Výroba nových krycích plechů pro hl. jističe. Oprava šasi rozvaděče, rozvaděčových</t>
  </si>
  <si>
    <t>zámků, povrchová úprava nátěrem. Označení rozvaděčů, popisy jednotlivých přístrojů a svorkovnic.</t>
  </si>
  <si>
    <t>AD8) Přepětové ochrany</t>
  </si>
  <si>
    <t>Příprava na montáž přepěťových ochran, komunikace s ČEZ. Vysekání kapsy pro montáž rozvaděčů přepěťových</t>
  </si>
  <si>
    <t xml:space="preserve">ochran. Usazení rozvaděčů, isntalace ochranných trubek, zatáhnutí vodičů, ukončení a připojení vodičů. </t>
  </si>
  <si>
    <t xml:space="preserve">Označení a odzkoušení a oživení rozvaděče. </t>
  </si>
  <si>
    <t>AD9) TD</t>
  </si>
  <si>
    <t>Součástí výchozí revize je prohlídka, zkoušení, měření elektroinstalace spol. prostor. Vypracování výchozí</t>
  </si>
  <si>
    <t>revizní zprávy. Konzultace s dozorem. Odzkoušení NO. Elektrorevize přívodů k výtahům.</t>
  </si>
  <si>
    <t>AD10) DT</t>
  </si>
  <si>
    <t xml:space="preserve">Demontáž a odpojení stávajících DT, tabla, zdrojů, kabeláže, apod. Montáž tabla, zdrojů, ad. Programování </t>
  </si>
  <si>
    <t>a oživení systému, montáž jednotlivých účastnických telefonů, prostupy do jednotlivých bytů, instalace</t>
  </si>
  <si>
    <t xml:space="preserve">nového vedení DT, ukončení a připojení kabelů do jednotlivých přístrojů. Označení a odzoušení a oživení </t>
  </si>
  <si>
    <t>sytému DT.</t>
  </si>
  <si>
    <t>Odpojení stoupacích vedení. Montáž svorkovnic stoupacího vedení. Montáž instalačních trubek.</t>
  </si>
  <si>
    <t>Položka</t>
  </si>
  <si>
    <t>Výměna stoupacích vedení</t>
  </si>
  <si>
    <t>Vodič H07Z-K 1x50</t>
  </si>
  <si>
    <t>MJ</t>
  </si>
  <si>
    <t>Počet</t>
  </si>
  <si>
    <t>Kč/MJ</t>
  </si>
  <si>
    <t xml:space="preserve">Cena </t>
  </si>
  <si>
    <t>m</t>
  </si>
  <si>
    <t>Vodič CYA 1x35 ZŽ</t>
  </si>
  <si>
    <t>Instalační trubky pevná/ohebná 40/50</t>
  </si>
  <si>
    <t>Stoupací svorkovnice krytá 1pól OBL 70/25-1</t>
  </si>
  <si>
    <t>ks</t>
  </si>
  <si>
    <t>Drobný kotvící a spoj. Materiál (šrouby, svorky, stahovací pásky, úchyty, apod.), SET</t>
  </si>
  <si>
    <t>Práce - výměna stoupacího vedení</t>
  </si>
  <si>
    <t>hod</t>
  </si>
  <si>
    <t>Výměna přívodů k výtahům</t>
  </si>
  <si>
    <t>Kabel CXKH-R 5x6</t>
  </si>
  <si>
    <t>Instalační trubky pevná/ohebná 32</t>
  </si>
  <si>
    <t>Instalace LV + přívodů ke svtítidlům</t>
  </si>
  <si>
    <t>Kabel CXKH-R 3x1,5</t>
  </si>
  <si>
    <t>Kabel CXKH-R 5x1,5</t>
  </si>
  <si>
    <t>Kabel CYKY 3x2,5</t>
  </si>
  <si>
    <t>Drobný kotvící a spoj. mat. (šrouby, svorky, stahovací pásky, úchyty, apod.) SET</t>
  </si>
  <si>
    <t>Svorkovnice krabicová wago set</t>
  </si>
  <si>
    <t>Instalační krabice odbočné s víčkem VLK 80</t>
  </si>
  <si>
    <t>ABB klasik bílý vyp č.6</t>
  </si>
  <si>
    <t xml:space="preserve">instalační krabice pod tlačítka - krabice přístrojová </t>
  </si>
  <si>
    <t>tlačítka s doutnavkou  ABB tango (vč. rámečku, klapky)</t>
  </si>
  <si>
    <t>tlačítka bílá s popiskem ABB tango- zvonky (vč. rámečku a klapky)</t>
  </si>
  <si>
    <t>Demontáž a nová montáž provizor. osv. - materiál použit z provizorního osv.</t>
  </si>
  <si>
    <t>Montáž nových svítidel do sklepních prostor</t>
  </si>
  <si>
    <t>Instalační lišta LV 120x40 vč. přepážky + rohů, spojek, rozpěrek apod.</t>
  </si>
  <si>
    <t>Instalační lišta LV 35x25</t>
  </si>
  <si>
    <t>Zásuvka v akumulátorovně IP 44 abb praktik</t>
  </si>
  <si>
    <t xml:space="preserve">Práce výměna svítidel </t>
  </si>
  <si>
    <t>Přívody k bytům</t>
  </si>
  <si>
    <t>Kabel CXKH-R 3x6</t>
  </si>
  <si>
    <t>Práce výměna přívodních vedení k bytům</t>
  </si>
  <si>
    <t>Oprava rozvaděče společných prostor</t>
  </si>
  <si>
    <t>Rošt rozvaděč spol. prostor vč. certifikace - výroba namíru</t>
  </si>
  <si>
    <t>Jističe s nadproudovou ochranou 6kA OEZ</t>
  </si>
  <si>
    <t>Jističe 10/16A OEZ</t>
  </si>
  <si>
    <t>Materiál na opravu rozvaděče vč. zámků (barva, zámky, uchycení, plech, apod.)</t>
  </si>
  <si>
    <t>Zásuvky do rozvaděče</t>
  </si>
  <si>
    <t>Práce oprava a výměna rozvaděče</t>
  </si>
  <si>
    <t>Protipožární ucpávky</t>
  </si>
  <si>
    <t>Protipožární ucpávky - materiál</t>
  </si>
  <si>
    <t>Protipožární ucpávky - práce</t>
  </si>
  <si>
    <t>Protipožární ucpávky - dokumentace</t>
  </si>
  <si>
    <t>Oprava rozvaděčů RE</t>
  </si>
  <si>
    <t>Jistič 1fáz. 25A /20A OEZ</t>
  </si>
  <si>
    <t>Jistič 3fáz. 50A OEZ</t>
  </si>
  <si>
    <t>Jistič 3fáz. 25A OEZ</t>
  </si>
  <si>
    <t>Zásuvka rozvaděč</t>
  </si>
  <si>
    <t>Drobný materiál DIN lišty, fáz. lišta, kotvení, spojovací mat, apod. SET</t>
  </si>
  <si>
    <t>Svorka řadová wago 2006-1201</t>
  </si>
  <si>
    <t>Svorka řadová wago zelenožlutá 2006-1207</t>
  </si>
  <si>
    <t>Vodiče pro vydrátování ER CY 1x6 SET</t>
  </si>
  <si>
    <t>Instalační trubky pevná/ohebná 25/32/40/50</t>
  </si>
  <si>
    <t>Krabice isntalační s víčkem 125x125</t>
  </si>
  <si>
    <t>Mat. na opravu rozvaděče vč. zámků, nového krycího plechu, skel apod. SET</t>
  </si>
  <si>
    <t>Práce repase rozvaděčů</t>
  </si>
  <si>
    <t>Přepěťové ochrany</t>
  </si>
  <si>
    <t>Přepětové ochr. spol. prostor DEHN 255 v instalačním rozvaděči RPO/PNP1P/V,FU</t>
  </si>
  <si>
    <t>Kabely pro napojení (instal. trubka, CYA 1x50) SET</t>
  </si>
  <si>
    <t>Práce instalace přěpěťových ochran</t>
  </si>
  <si>
    <t>Domovní telefon</t>
  </si>
  <si>
    <t>DT laskomex účastník</t>
  </si>
  <si>
    <t>DT ústředna, zesilovač, zdroj, tablo,rozlišovač vyzv., SET</t>
  </si>
  <si>
    <t>JYSTY 2x2x0,8</t>
  </si>
  <si>
    <t>Svorkovnice krabicová</t>
  </si>
  <si>
    <t>JYSTY 5x2x0,8</t>
  </si>
  <si>
    <t>Práce montáž a nastavení DT</t>
  </si>
  <si>
    <t>Evakuační a fluorescenční piktogramy</t>
  </si>
  <si>
    <t>Úklid</t>
  </si>
  <si>
    <t>Celková cena:</t>
  </si>
  <si>
    <t>trubek. Instalace, ukončení a připojení přívodních kabelů pro výtahy.</t>
  </si>
  <si>
    <t>Odpojení a demontáž stávajcích napájecích kabelů pro výtahy. Demontáž instalačních trubek, montáž instalačních</t>
  </si>
  <si>
    <t>Časový spínač CS 1-2</t>
  </si>
  <si>
    <t>Ukončení vodičů H07Z-K 1x50</t>
  </si>
  <si>
    <t>Ukončení vodičů CYA 1x35 ZŽ</t>
  </si>
  <si>
    <t>dle projektové dokumentace</t>
  </si>
  <si>
    <t>Svítidlo LED s pohybovým čidlem přisazené, 1x10W, IP43, 3000K</t>
  </si>
  <si>
    <t>Svítidlo LED přisazené, 1x10W, IP43, 3000K</t>
  </si>
  <si>
    <t>Svítidlo LED se záložním zdrojem 1h, 1x8W, s podsv. piktogramem</t>
  </si>
  <si>
    <t>Svítidlo LED do sklepních prostor, 1x21W, IP65, 3000K</t>
  </si>
  <si>
    <t>Svítidlo LED - kolovna, výtah šachta, 13a14.NP, zářivkové, 1x21W, IP65, 3000K</t>
  </si>
  <si>
    <r>
      <t>Ukončení vodičů 6mm</t>
    </r>
    <r>
      <rPr>
        <vertAlign val="superscript"/>
        <sz val="8"/>
        <color theme="1"/>
        <rFont val="Arial"/>
        <family val="2"/>
      </rPr>
      <t>2</t>
    </r>
  </si>
  <si>
    <r>
      <t>Ukončení vodičů 1,5 - 2,5 mm</t>
    </r>
    <r>
      <rPr>
        <vertAlign val="superscript"/>
        <sz val="8"/>
        <color theme="1"/>
        <rFont val="Arial"/>
        <family val="2"/>
      </rPr>
      <t>2</t>
    </r>
  </si>
  <si>
    <t>Odvoz a likvidace elektroodpadu</t>
  </si>
  <si>
    <t>Ekologická likvidace svítidel a baterií</t>
  </si>
  <si>
    <t>Výchozí elektrorevize včetně zprávy</t>
  </si>
  <si>
    <t>Odplombování a nahlášení ČEZ</t>
  </si>
  <si>
    <t>Stevební práce</t>
  </si>
  <si>
    <t>Stavební práce obsahují veškeré stavební práce - vrtání průrazů, vrtání děr k usazování komponentů, provrtávání zdí</t>
  </si>
  <si>
    <t>k průvlakům kabelů -, nutné úpravy k usazení komponentů, včetně zapravení poškození po stavebních úpravách.</t>
  </si>
  <si>
    <t>AD11) Stavební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</si>
</sst>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5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/>
    <xf numFmtId="0" fontId="2" fillId="3" borderId="1" xfId="0" applyFont="1" applyFill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center" shrinkToFit="1"/>
      <protection/>
    </xf>
    <xf numFmtId="0" fontId="2" fillId="0" borderId="0" xfId="0" applyFont="1" applyProtection="1">
      <protection/>
    </xf>
    <xf numFmtId="49" fontId="10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Protection="1">
      <protection/>
    </xf>
    <xf numFmtId="4" fontId="10" fillId="0" borderId="0" xfId="0" applyNumberFormat="1" applyFont="1" applyAlignment="1" applyProtection="1">
      <alignment horizontal="right"/>
      <protection/>
    </xf>
    <xf numFmtId="0" fontId="11" fillId="0" borderId="0" xfId="0" applyFont="1" applyProtection="1">
      <protection/>
    </xf>
    <xf numFmtId="165" fontId="5" fillId="0" borderId="2" xfId="0" applyNumberFormat="1" applyFont="1" applyBorder="1" applyProtection="1">
      <protection/>
    </xf>
    <xf numFmtId="165" fontId="8" fillId="0" borderId="0" xfId="0" applyNumberFormat="1" applyFont="1" applyProtection="1">
      <protection/>
    </xf>
    <xf numFmtId="165" fontId="7" fillId="0" borderId="0" xfId="0" applyNumberFormat="1" applyFont="1" applyProtection="1">
      <protection/>
    </xf>
    <xf numFmtId="0" fontId="6" fillId="0" borderId="0" xfId="0" applyFont="1" applyProtection="1">
      <protection/>
    </xf>
    <xf numFmtId="165" fontId="3" fillId="0" borderId="0" xfId="0" applyNumberFormat="1" applyFont="1" applyProtection="1">
      <protection/>
    </xf>
    <xf numFmtId="165" fontId="5" fillId="0" borderId="0" xfId="0" applyNumberFormat="1" applyFont="1" applyProtection="1">
      <protection locked="0"/>
    </xf>
    <xf numFmtId="165" fontId="5" fillId="0" borderId="0" xfId="0" applyNumberFormat="1" applyFont="1" applyBorder="1" applyProtection="1">
      <protection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5" fontId="2" fillId="2" borderId="3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48908-6186-4E88-BC30-1F1A1037C567}">
  <dimension ref="B2:L49"/>
  <sheetViews>
    <sheetView showGridLines="0" showRowColHeaders="0" workbookViewId="0" topLeftCell="A1">
      <selection activeCell="D11" sqref="D11"/>
    </sheetView>
  </sheetViews>
  <sheetFormatPr defaultColWidth="0" defaultRowHeight="15" zeroHeight="1"/>
  <cols>
    <col min="1" max="11" width="9.140625" style="1" customWidth="1"/>
    <col min="12" max="12" width="0" style="1" hidden="1" customWidth="1"/>
    <col min="13" max="16384" width="9.140625" style="1" hidden="1" customWidth="1"/>
  </cols>
  <sheetData>
    <row r="1" ht="15"/>
    <row r="2" spans="2:12" ht="20.2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"/>
      <c r="L2" s="2"/>
    </row>
    <row r="3" ht="15"/>
    <row r="4" spans="2:10" ht="15">
      <c r="B4" s="34" t="s">
        <v>1</v>
      </c>
      <c r="C4" s="34"/>
      <c r="D4" s="34"/>
      <c r="E4" s="34"/>
      <c r="F4" s="34"/>
      <c r="G4" s="34"/>
      <c r="H4" s="34"/>
      <c r="I4" s="34"/>
      <c r="J4" s="34"/>
    </row>
    <row r="5" ht="15"/>
    <row r="6" ht="15"/>
    <row r="7" ht="15"/>
    <row r="8" ht="15"/>
    <row r="9" ht="15" thickBot="1"/>
    <row r="10" spans="2:11" ht="16.5" thickBot="1">
      <c r="B10" s="30" t="s">
        <v>2</v>
      </c>
      <c r="C10" s="31"/>
      <c r="D10" s="31"/>
      <c r="E10" s="31"/>
      <c r="F10" s="6"/>
      <c r="G10" s="35">
        <f>Rozpočet!E110</f>
        <v>0</v>
      </c>
      <c r="H10" s="36"/>
      <c r="I10" s="36"/>
      <c r="J10" s="37"/>
      <c r="K10" s="5"/>
    </row>
    <row r="11" spans="2:11" ht="15" thickBot="1">
      <c r="B11" s="1" t="s">
        <v>3</v>
      </c>
      <c r="D11" s="12">
        <v>15</v>
      </c>
      <c r="E11" s="1" t="s">
        <v>4</v>
      </c>
      <c r="G11" s="38">
        <f>G10*D11/100</f>
        <v>0</v>
      </c>
      <c r="H11" s="38"/>
      <c r="I11" s="38"/>
      <c r="J11" s="38"/>
      <c r="K11" s="5"/>
    </row>
    <row r="12" spans="2:11" ht="16.5" thickBot="1">
      <c r="B12" s="32" t="s">
        <v>5</v>
      </c>
      <c r="C12" s="33"/>
      <c r="D12" s="33"/>
      <c r="E12" s="33"/>
      <c r="F12" s="7"/>
      <c r="G12" s="39">
        <f>G10+G11</f>
        <v>0</v>
      </c>
      <c r="H12" s="40"/>
      <c r="I12" s="40"/>
      <c r="J12" s="41"/>
      <c r="K12" s="5"/>
    </row>
    <row r="13" ht="14.25" customHeight="1"/>
    <row r="14" spans="2:11" ht="14.25" customHeight="1">
      <c r="B14" s="4"/>
      <c r="C14" s="3"/>
      <c r="D14" s="3"/>
      <c r="E14" s="3"/>
      <c r="G14" s="5"/>
      <c r="H14" s="5"/>
      <c r="I14" s="5"/>
      <c r="J14" s="5"/>
      <c r="K14" s="5"/>
    </row>
    <row r="15" ht="14.25" customHeight="1"/>
    <row r="16" ht="14.25" customHeight="1"/>
    <row r="17" ht="15"/>
    <row r="18" spans="2:11" ht="15">
      <c r="B18" s="4"/>
      <c r="C18" s="4"/>
      <c r="D18" s="4"/>
      <c r="E18" s="4"/>
      <c r="G18" s="5"/>
      <c r="H18" s="5"/>
      <c r="I18" s="5"/>
      <c r="J18" s="5"/>
      <c r="K18" s="5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pans="2:10" ht="15.75">
      <c r="B49" s="28" t="s">
        <v>124</v>
      </c>
      <c r="C49" s="28"/>
      <c r="D49" s="28"/>
      <c r="E49" s="28"/>
      <c r="F49" s="28"/>
      <c r="G49" s="28"/>
      <c r="H49" s="28"/>
      <c r="I49" s="28"/>
      <c r="J49" s="28"/>
    </row>
    <row r="50" ht="15"/>
    <row r="51" ht="15"/>
  </sheetData>
  <sheetProtection algorithmName="SHA-512" hashValue="BaH//zM8KpwSwa6qlW5o4+odo04vcEPzu6PGw5lpzJflsssGyzSqv7gFaAUbK+Alhqe67FtcKd2fgyI95zhiGw==" saltValue="GBmL5joIzB3mku0ykndwfA==" spinCount="100000" sheet="1" objects="1" scenarios="1" selectLockedCells="1"/>
  <protectedRanges>
    <protectedRange sqref="D11" name="Oblast1"/>
  </protectedRanges>
  <mergeCells count="8">
    <mergeCell ref="B49:J49"/>
    <mergeCell ref="B2:J2"/>
    <mergeCell ref="B10:E10"/>
    <mergeCell ref="B12:E12"/>
    <mergeCell ref="B4:J4"/>
    <mergeCell ref="G10:J10"/>
    <mergeCell ref="G11:J11"/>
    <mergeCell ref="G12:J12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6CE67-C6F4-45E5-BA62-60D28D53AEFB}">
  <dimension ref="A1:F110"/>
  <sheetViews>
    <sheetView showRowColHeaders="0" workbookViewId="0" topLeftCell="A1">
      <pane ySplit="1" topLeftCell="A79" activePane="bottomLeft" state="frozen"/>
      <selection pane="bottomLeft" activeCell="D107" sqref="D107"/>
    </sheetView>
  </sheetViews>
  <sheetFormatPr defaultColWidth="0" defaultRowHeight="15" zeroHeight="1"/>
  <cols>
    <col min="1" max="1" width="61.140625" style="15" bestFit="1" customWidth="1"/>
    <col min="2" max="2" width="4.00390625" style="16" bestFit="1" customWidth="1"/>
    <col min="3" max="3" width="6.140625" style="16" bestFit="1" customWidth="1"/>
    <col min="4" max="4" width="10.28125" style="17" bestFit="1" customWidth="1"/>
    <col min="5" max="5" width="16.421875" style="17" bestFit="1" customWidth="1"/>
    <col min="6" max="6" width="11.28125" style="15" hidden="1" customWidth="1"/>
    <col min="7" max="8" width="9.140625" style="15" hidden="1" customWidth="1"/>
    <col min="9" max="9" width="0" style="15" hidden="1" customWidth="1"/>
    <col min="10" max="16384" width="9.140625" style="15" hidden="1" customWidth="1"/>
  </cols>
  <sheetData>
    <row r="1" spans="1:5" s="14" customFormat="1" ht="12.75">
      <c r="A1" s="14" t="s">
        <v>43</v>
      </c>
      <c r="B1" s="14" t="s">
        <v>46</v>
      </c>
      <c r="C1" s="14" t="s">
        <v>47</v>
      </c>
      <c r="D1" s="14" t="s">
        <v>48</v>
      </c>
      <c r="E1" s="14" t="s">
        <v>49</v>
      </c>
    </row>
    <row r="2" ht="15"/>
    <row r="3" spans="1:6" s="12" customFormat="1" ht="15">
      <c r="A3" s="10" t="s">
        <v>44</v>
      </c>
      <c r="B3" s="11"/>
      <c r="E3" s="13"/>
      <c r="F3" s="18"/>
    </row>
    <row r="4" spans="1:5" ht="15">
      <c r="A4" s="19" t="s">
        <v>45</v>
      </c>
      <c r="B4" s="16" t="s">
        <v>50</v>
      </c>
      <c r="C4" s="16">
        <v>400</v>
      </c>
      <c r="D4" s="25"/>
      <c r="E4" s="17">
        <f>C4*D4</f>
        <v>0</v>
      </c>
    </row>
    <row r="5" spans="1:5" ht="15">
      <c r="A5" s="19" t="s">
        <v>51</v>
      </c>
      <c r="B5" s="16" t="s">
        <v>50</v>
      </c>
      <c r="C5" s="16">
        <v>100</v>
      </c>
      <c r="D5" s="25"/>
      <c r="E5" s="17">
        <f aca="true" t="shared" si="0" ref="E5:E11">C5*D5</f>
        <v>0</v>
      </c>
    </row>
    <row r="6" spans="1:5" ht="15">
      <c r="A6" s="19" t="s">
        <v>52</v>
      </c>
      <c r="B6" s="16" t="s">
        <v>50</v>
      </c>
      <c r="C6" s="16">
        <v>200</v>
      </c>
      <c r="D6" s="25"/>
      <c r="E6" s="17">
        <f t="shared" si="0"/>
        <v>0</v>
      </c>
    </row>
    <row r="7" spans="1:5" ht="15">
      <c r="A7" s="19" t="s">
        <v>53</v>
      </c>
      <c r="B7" s="16" t="s">
        <v>54</v>
      </c>
      <c r="C7" s="16">
        <v>70</v>
      </c>
      <c r="D7" s="25"/>
      <c r="E7" s="17">
        <f t="shared" si="0"/>
        <v>0</v>
      </c>
    </row>
    <row r="8" spans="1:5" ht="15">
      <c r="A8" s="19" t="s">
        <v>55</v>
      </c>
      <c r="B8" s="16" t="s">
        <v>54</v>
      </c>
      <c r="C8" s="16">
        <v>1</v>
      </c>
      <c r="D8" s="25"/>
      <c r="E8" s="17">
        <f t="shared" si="0"/>
        <v>0</v>
      </c>
    </row>
    <row r="9" spans="1:5" ht="15">
      <c r="A9" s="19" t="s">
        <v>56</v>
      </c>
      <c r="B9" s="16" t="s">
        <v>57</v>
      </c>
      <c r="C9" s="16">
        <v>100</v>
      </c>
      <c r="D9" s="25"/>
      <c r="E9" s="26">
        <f t="shared" si="0"/>
        <v>0</v>
      </c>
    </row>
    <row r="10" spans="1:5" ht="15">
      <c r="A10" s="19" t="s">
        <v>123</v>
      </c>
      <c r="B10" s="16" t="s">
        <v>54</v>
      </c>
      <c r="C10" s="16">
        <v>15</v>
      </c>
      <c r="D10" s="25"/>
      <c r="E10" s="26">
        <f t="shared" si="0"/>
        <v>0</v>
      </c>
    </row>
    <row r="11" spans="1:5" ht="12.75" thickBot="1">
      <c r="A11" s="19" t="s">
        <v>122</v>
      </c>
      <c r="B11" s="16" t="s">
        <v>54</v>
      </c>
      <c r="C11" s="16">
        <v>64</v>
      </c>
      <c r="D11" s="25"/>
      <c r="E11" s="20">
        <f t="shared" si="0"/>
        <v>0</v>
      </c>
    </row>
    <row r="12" ht="12.75">
      <c r="E12" s="21">
        <f>SUM(E4:E11)</f>
        <v>0</v>
      </c>
    </row>
    <row r="13" ht="15"/>
    <row r="14" ht="15">
      <c r="A14" s="10" t="s">
        <v>58</v>
      </c>
    </row>
    <row r="15" spans="1:5" ht="15">
      <c r="A15" s="19" t="s">
        <v>59</v>
      </c>
      <c r="B15" s="16" t="s">
        <v>50</v>
      </c>
      <c r="C15" s="16">
        <v>170</v>
      </c>
      <c r="D15" s="25"/>
      <c r="E15" s="17">
        <f>C15*D15</f>
        <v>0</v>
      </c>
    </row>
    <row r="16" spans="1:5" ht="15">
      <c r="A16" s="19" t="s">
        <v>60</v>
      </c>
      <c r="B16" s="16" t="s">
        <v>50</v>
      </c>
      <c r="C16" s="16">
        <v>150</v>
      </c>
      <c r="D16" s="25"/>
      <c r="E16" s="17">
        <f aca="true" t="shared" si="1" ref="E16:E19">C16*D16</f>
        <v>0</v>
      </c>
    </row>
    <row r="17" spans="1:5" ht="15">
      <c r="A17" s="19" t="s">
        <v>55</v>
      </c>
      <c r="B17" s="16" t="s">
        <v>54</v>
      </c>
      <c r="C17" s="16">
        <v>1</v>
      </c>
      <c r="D17" s="25"/>
      <c r="E17" s="17">
        <f t="shared" si="1"/>
        <v>0</v>
      </c>
    </row>
    <row r="18" spans="1:5" ht="15">
      <c r="A18" s="19" t="s">
        <v>56</v>
      </c>
      <c r="B18" s="16" t="s">
        <v>57</v>
      </c>
      <c r="C18" s="16">
        <v>45</v>
      </c>
      <c r="D18" s="25"/>
      <c r="E18" s="26">
        <f t="shared" si="1"/>
        <v>0</v>
      </c>
    </row>
    <row r="19" spans="1:5" ht="12.75" thickBot="1">
      <c r="A19" s="19" t="s">
        <v>130</v>
      </c>
      <c r="B19" s="16" t="s">
        <v>54</v>
      </c>
      <c r="C19" s="16">
        <v>20</v>
      </c>
      <c r="D19" s="25"/>
      <c r="E19" s="20">
        <f t="shared" si="1"/>
        <v>0</v>
      </c>
    </row>
    <row r="20" ht="12.75">
      <c r="E20" s="21">
        <f>SUM(E15:E19)</f>
        <v>0</v>
      </c>
    </row>
    <row r="21" ht="15"/>
    <row r="22" ht="15">
      <c r="A22" s="10" t="s">
        <v>61</v>
      </c>
    </row>
    <row r="23" spans="1:5" ht="15">
      <c r="A23" s="19" t="s">
        <v>62</v>
      </c>
      <c r="B23" s="16" t="s">
        <v>50</v>
      </c>
      <c r="C23" s="16">
        <v>1780</v>
      </c>
      <c r="D23" s="25"/>
      <c r="E23" s="17">
        <f>C23*D23</f>
        <v>0</v>
      </c>
    </row>
    <row r="24" spans="1:5" ht="15">
      <c r="A24" s="19" t="s">
        <v>63</v>
      </c>
      <c r="B24" s="16" t="s">
        <v>50</v>
      </c>
      <c r="C24" s="16">
        <v>680</v>
      </c>
      <c r="D24" s="25"/>
      <c r="E24" s="17">
        <f aca="true" t="shared" si="2" ref="E24:E44">C24*D24</f>
        <v>0</v>
      </c>
    </row>
    <row r="25" spans="1:5" ht="15">
      <c r="A25" s="19" t="s">
        <v>64</v>
      </c>
      <c r="B25" s="16" t="s">
        <v>50</v>
      </c>
      <c r="C25" s="16">
        <v>250</v>
      </c>
      <c r="D25" s="25"/>
      <c r="E25" s="17">
        <f t="shared" si="2"/>
        <v>0</v>
      </c>
    </row>
    <row r="26" spans="1:5" ht="15">
      <c r="A26" s="19" t="s">
        <v>65</v>
      </c>
      <c r="B26" s="16" t="s">
        <v>54</v>
      </c>
      <c r="C26" s="16">
        <v>1</v>
      </c>
      <c r="D26" s="25"/>
      <c r="E26" s="17">
        <f t="shared" si="2"/>
        <v>0</v>
      </c>
    </row>
    <row r="27" spans="1:5" ht="15">
      <c r="A27" s="19" t="s">
        <v>66</v>
      </c>
      <c r="B27" s="16" t="s">
        <v>54</v>
      </c>
      <c r="C27" s="16">
        <v>1</v>
      </c>
      <c r="D27" s="25"/>
      <c r="E27" s="17">
        <f t="shared" si="2"/>
        <v>0</v>
      </c>
    </row>
    <row r="28" spans="1:5" ht="15">
      <c r="A28" s="19" t="s">
        <v>67</v>
      </c>
      <c r="B28" s="16" t="s">
        <v>54</v>
      </c>
      <c r="C28" s="16">
        <v>139</v>
      </c>
      <c r="D28" s="25"/>
      <c r="E28" s="17">
        <f t="shared" si="2"/>
        <v>0</v>
      </c>
    </row>
    <row r="29" spans="1:5" ht="15">
      <c r="A29" s="19" t="s">
        <v>68</v>
      </c>
      <c r="B29" s="16" t="s">
        <v>54</v>
      </c>
      <c r="C29" s="16">
        <v>30</v>
      </c>
      <c r="D29" s="25"/>
      <c r="E29" s="17">
        <f t="shared" si="2"/>
        <v>0</v>
      </c>
    </row>
    <row r="30" spans="1:5" ht="15">
      <c r="A30" s="19" t="s">
        <v>69</v>
      </c>
      <c r="B30" s="16" t="s">
        <v>54</v>
      </c>
      <c r="C30" s="16">
        <v>158</v>
      </c>
      <c r="D30" s="25"/>
      <c r="E30" s="17">
        <f t="shared" si="2"/>
        <v>0</v>
      </c>
    </row>
    <row r="31" spans="1:5" ht="15">
      <c r="A31" s="19" t="s">
        <v>70</v>
      </c>
      <c r="B31" s="16" t="s">
        <v>54</v>
      </c>
      <c r="C31" s="16">
        <v>79</v>
      </c>
      <c r="D31" s="25"/>
      <c r="E31" s="17">
        <f t="shared" si="2"/>
        <v>0</v>
      </c>
    </row>
    <row r="32" spans="1:5" ht="15">
      <c r="A32" s="19" t="s">
        <v>71</v>
      </c>
      <c r="B32" s="16" t="s">
        <v>54</v>
      </c>
      <c r="C32" s="16">
        <v>60</v>
      </c>
      <c r="D32" s="25"/>
      <c r="E32" s="17">
        <f t="shared" si="2"/>
        <v>0</v>
      </c>
    </row>
    <row r="33" spans="1:5" ht="15">
      <c r="A33" s="19" t="s">
        <v>125</v>
      </c>
      <c r="B33" s="16" t="s">
        <v>54</v>
      </c>
      <c r="C33" s="16">
        <v>61</v>
      </c>
      <c r="D33" s="25"/>
      <c r="E33" s="17">
        <f t="shared" si="2"/>
        <v>0</v>
      </c>
    </row>
    <row r="34" spans="1:5" ht="15">
      <c r="A34" s="19" t="s">
        <v>126</v>
      </c>
      <c r="B34" s="16" t="s">
        <v>54</v>
      </c>
      <c r="C34" s="16">
        <v>42</v>
      </c>
      <c r="D34" s="25"/>
      <c r="E34" s="17">
        <f t="shared" si="2"/>
        <v>0</v>
      </c>
    </row>
    <row r="35" spans="1:5" ht="15">
      <c r="A35" s="19" t="s">
        <v>127</v>
      </c>
      <c r="B35" s="16" t="s">
        <v>54</v>
      </c>
      <c r="C35" s="16">
        <v>43</v>
      </c>
      <c r="D35" s="25"/>
      <c r="E35" s="17">
        <f t="shared" si="2"/>
        <v>0</v>
      </c>
    </row>
    <row r="36" spans="1:5" ht="15">
      <c r="A36" s="19" t="s">
        <v>128</v>
      </c>
      <c r="B36" s="16" t="s">
        <v>54</v>
      </c>
      <c r="C36" s="16">
        <v>12</v>
      </c>
      <c r="D36" s="25"/>
      <c r="E36" s="17">
        <f t="shared" si="2"/>
        <v>0</v>
      </c>
    </row>
    <row r="37" spans="1:5" ht="15">
      <c r="A37" s="19" t="s">
        <v>72</v>
      </c>
      <c r="B37" s="16" t="s">
        <v>54</v>
      </c>
      <c r="C37" s="16">
        <v>32</v>
      </c>
      <c r="D37" s="25"/>
      <c r="E37" s="17">
        <f t="shared" si="2"/>
        <v>0</v>
      </c>
    </row>
    <row r="38" spans="1:5" ht="15">
      <c r="A38" s="19" t="s">
        <v>73</v>
      </c>
      <c r="B38" s="16" t="s">
        <v>54</v>
      </c>
      <c r="C38" s="16">
        <v>11</v>
      </c>
      <c r="D38" s="25"/>
      <c r="E38" s="17">
        <f t="shared" si="2"/>
        <v>0</v>
      </c>
    </row>
    <row r="39" spans="1:5" ht="15">
      <c r="A39" s="19" t="s">
        <v>129</v>
      </c>
      <c r="B39" s="16" t="s">
        <v>54</v>
      </c>
      <c r="C39" s="16">
        <v>11</v>
      </c>
      <c r="D39" s="25"/>
      <c r="E39" s="17">
        <f t="shared" si="2"/>
        <v>0</v>
      </c>
    </row>
    <row r="40" spans="1:5" ht="15">
      <c r="A40" s="19" t="s">
        <v>74</v>
      </c>
      <c r="B40" s="16" t="s">
        <v>50</v>
      </c>
      <c r="C40" s="16">
        <v>340</v>
      </c>
      <c r="D40" s="25"/>
      <c r="E40" s="17">
        <f t="shared" si="2"/>
        <v>0</v>
      </c>
    </row>
    <row r="41" spans="1:5" ht="15">
      <c r="A41" s="19" t="s">
        <v>75</v>
      </c>
      <c r="B41" s="16" t="s">
        <v>50</v>
      </c>
      <c r="C41" s="16">
        <v>780</v>
      </c>
      <c r="D41" s="25"/>
      <c r="E41" s="17">
        <f t="shared" si="2"/>
        <v>0</v>
      </c>
    </row>
    <row r="42" spans="1:5" ht="15">
      <c r="A42" s="19" t="s">
        <v>76</v>
      </c>
      <c r="B42" s="16" t="s">
        <v>54</v>
      </c>
      <c r="C42" s="16">
        <v>1</v>
      </c>
      <c r="D42" s="25"/>
      <c r="E42" s="17">
        <f t="shared" si="2"/>
        <v>0</v>
      </c>
    </row>
    <row r="43" spans="1:5" ht="15">
      <c r="A43" s="19" t="s">
        <v>77</v>
      </c>
      <c r="B43" s="16" t="s">
        <v>57</v>
      </c>
      <c r="C43" s="16">
        <v>457</v>
      </c>
      <c r="D43" s="25"/>
      <c r="E43" s="26">
        <f t="shared" si="2"/>
        <v>0</v>
      </c>
    </row>
    <row r="44" spans="1:5" ht="12.75" thickBot="1">
      <c r="A44" s="19" t="s">
        <v>131</v>
      </c>
      <c r="B44" s="16" t="s">
        <v>54</v>
      </c>
      <c r="C44" s="16">
        <v>500</v>
      </c>
      <c r="D44" s="25"/>
      <c r="E44" s="20">
        <f t="shared" si="2"/>
        <v>0</v>
      </c>
    </row>
    <row r="45" ht="12.75">
      <c r="E45" s="21">
        <f>SUM(E23:E44)</f>
        <v>0</v>
      </c>
    </row>
    <row r="46" ht="15"/>
    <row r="47" ht="15">
      <c r="A47" s="10" t="s">
        <v>78</v>
      </c>
    </row>
    <row r="48" spans="1:5" ht="15">
      <c r="A48" s="19" t="s">
        <v>79</v>
      </c>
      <c r="B48" s="16" t="s">
        <v>50</v>
      </c>
      <c r="C48" s="16">
        <v>986</v>
      </c>
      <c r="D48" s="25"/>
      <c r="E48" s="17">
        <f>C48*D48</f>
        <v>0</v>
      </c>
    </row>
    <row r="49" spans="1:5" ht="12.75" thickBot="1">
      <c r="A49" s="19" t="s">
        <v>80</v>
      </c>
      <c r="B49" s="16" t="s">
        <v>54</v>
      </c>
      <c r="C49" s="16">
        <v>242</v>
      </c>
      <c r="D49" s="25"/>
      <c r="E49" s="20">
        <f>C49*D49</f>
        <v>0</v>
      </c>
    </row>
    <row r="50" ht="12.75">
      <c r="E50" s="21">
        <f>SUM(E48:E49)</f>
        <v>0</v>
      </c>
    </row>
    <row r="51" ht="15"/>
    <row r="52" ht="15">
      <c r="A52" s="10" t="s">
        <v>81</v>
      </c>
    </row>
    <row r="53" spans="1:5" ht="15">
      <c r="A53" s="19" t="s">
        <v>82</v>
      </c>
      <c r="B53" s="16" t="s">
        <v>54</v>
      </c>
      <c r="C53" s="16">
        <v>1</v>
      </c>
      <c r="D53" s="25"/>
      <c r="E53" s="17">
        <f>C53*D53</f>
        <v>0</v>
      </c>
    </row>
    <row r="54" spans="1:5" ht="15">
      <c r="A54" s="19" t="s">
        <v>83</v>
      </c>
      <c r="B54" s="16" t="s">
        <v>54</v>
      </c>
      <c r="C54" s="16">
        <v>29</v>
      </c>
      <c r="D54" s="25"/>
      <c r="E54" s="17">
        <f aca="true" t="shared" si="3" ref="E54:E59">C54*D54</f>
        <v>0</v>
      </c>
    </row>
    <row r="55" spans="1:5" ht="15">
      <c r="A55" s="19" t="s">
        <v>84</v>
      </c>
      <c r="B55" s="16" t="s">
        <v>54</v>
      </c>
      <c r="C55" s="16">
        <v>6</v>
      </c>
      <c r="D55" s="25"/>
      <c r="E55" s="17">
        <f t="shared" si="3"/>
        <v>0</v>
      </c>
    </row>
    <row r="56" spans="1:5" ht="15">
      <c r="A56" s="19" t="s">
        <v>85</v>
      </c>
      <c r="B56" s="16" t="s">
        <v>54</v>
      </c>
      <c r="C56" s="16">
        <v>1</v>
      </c>
      <c r="D56" s="25"/>
      <c r="E56" s="17">
        <f t="shared" si="3"/>
        <v>0</v>
      </c>
    </row>
    <row r="57" spans="1:5" ht="15">
      <c r="A57" s="19" t="s">
        <v>86</v>
      </c>
      <c r="B57" s="16" t="s">
        <v>54</v>
      </c>
      <c r="C57" s="16">
        <v>2</v>
      </c>
      <c r="D57" s="25"/>
      <c r="E57" s="17">
        <f t="shared" si="3"/>
        <v>0</v>
      </c>
    </row>
    <row r="58" spans="1:5" ht="15">
      <c r="A58" s="19" t="s">
        <v>87</v>
      </c>
      <c r="B58" s="16" t="s">
        <v>57</v>
      </c>
      <c r="C58" s="16">
        <v>87</v>
      </c>
      <c r="D58" s="25"/>
      <c r="E58" s="26">
        <f t="shared" si="3"/>
        <v>0</v>
      </c>
    </row>
    <row r="59" spans="1:5" ht="12.75" thickBot="1">
      <c r="A59" s="19" t="s">
        <v>131</v>
      </c>
      <c r="B59" s="16" t="s">
        <v>54</v>
      </c>
      <c r="C59" s="16">
        <v>120</v>
      </c>
      <c r="D59" s="25"/>
      <c r="E59" s="20">
        <f t="shared" si="3"/>
        <v>0</v>
      </c>
    </row>
    <row r="60" ht="12.75">
      <c r="E60" s="21">
        <f>SUM(E53:E59)</f>
        <v>0</v>
      </c>
    </row>
    <row r="61" ht="15"/>
    <row r="62" ht="15">
      <c r="A62" s="10" t="s">
        <v>88</v>
      </c>
    </row>
    <row r="63" spans="1:5" ht="15">
      <c r="A63" s="19" t="s">
        <v>89</v>
      </c>
      <c r="B63" s="16" t="s">
        <v>54</v>
      </c>
      <c r="C63" s="16">
        <v>15</v>
      </c>
      <c r="D63" s="25"/>
      <c r="E63" s="17">
        <f>C63*D63</f>
        <v>0</v>
      </c>
    </row>
    <row r="64" spans="1:5" ht="15">
      <c r="A64" s="19" t="s">
        <v>90</v>
      </c>
      <c r="B64" s="16" t="s">
        <v>57</v>
      </c>
      <c r="C64" s="16">
        <v>206</v>
      </c>
      <c r="D64" s="25"/>
      <c r="E64" s="17">
        <f aca="true" t="shared" si="4" ref="E64:E65">C64*D64</f>
        <v>0</v>
      </c>
    </row>
    <row r="65" spans="1:5" ht="12.75" thickBot="1">
      <c r="A65" s="19" t="s">
        <v>91</v>
      </c>
      <c r="B65" s="16" t="s">
        <v>54</v>
      </c>
      <c r="C65" s="16">
        <v>1</v>
      </c>
      <c r="D65" s="25"/>
      <c r="E65" s="20">
        <f t="shared" si="4"/>
        <v>0</v>
      </c>
    </row>
    <row r="66" ht="12.75">
      <c r="E66" s="21">
        <f>SUM(E63:E65)</f>
        <v>0</v>
      </c>
    </row>
    <row r="67" ht="15"/>
    <row r="68" ht="15">
      <c r="A68" s="10" t="s">
        <v>92</v>
      </c>
    </row>
    <row r="69" spans="1:5" ht="15">
      <c r="A69" s="19" t="s">
        <v>93</v>
      </c>
      <c r="B69" s="16" t="s">
        <v>54</v>
      </c>
      <c r="C69" s="16">
        <v>85</v>
      </c>
      <c r="D69" s="25"/>
      <c r="E69" s="17">
        <f>C69*D69</f>
        <v>0</v>
      </c>
    </row>
    <row r="70" spans="1:5" ht="15">
      <c r="A70" s="19" t="s">
        <v>94</v>
      </c>
      <c r="B70" s="16" t="s">
        <v>54</v>
      </c>
      <c r="C70" s="16">
        <v>1</v>
      </c>
      <c r="D70" s="25"/>
      <c r="E70" s="17">
        <f aca="true" t="shared" si="5" ref="E70:E83">C70*D70</f>
        <v>0</v>
      </c>
    </row>
    <row r="71" spans="1:5" ht="15">
      <c r="A71" s="19" t="s">
        <v>95</v>
      </c>
      <c r="B71" s="16" t="s">
        <v>54</v>
      </c>
      <c r="C71" s="16">
        <v>3</v>
      </c>
      <c r="D71" s="25"/>
      <c r="E71" s="17">
        <f t="shared" si="5"/>
        <v>0</v>
      </c>
    </row>
    <row r="72" spans="1:5" ht="15">
      <c r="A72" s="19" t="s">
        <v>96</v>
      </c>
      <c r="B72" s="16" t="s">
        <v>54</v>
      </c>
      <c r="C72" s="16">
        <v>3</v>
      </c>
      <c r="D72" s="25"/>
      <c r="E72" s="17">
        <f t="shared" si="5"/>
        <v>0</v>
      </c>
    </row>
    <row r="73" spans="1:5" ht="15">
      <c r="A73" s="19" t="s">
        <v>121</v>
      </c>
      <c r="B73" s="16" t="s">
        <v>54</v>
      </c>
      <c r="C73" s="16">
        <v>14</v>
      </c>
      <c r="D73" s="25"/>
      <c r="E73" s="17">
        <f t="shared" si="5"/>
        <v>0</v>
      </c>
    </row>
    <row r="74" spans="1:5" ht="15">
      <c r="A74" s="19" t="s">
        <v>67</v>
      </c>
      <c r="B74" s="16" t="s">
        <v>54</v>
      </c>
      <c r="C74" s="16">
        <v>84</v>
      </c>
      <c r="D74" s="25"/>
      <c r="E74" s="17">
        <f t="shared" si="5"/>
        <v>0</v>
      </c>
    </row>
    <row r="75" spans="1:5" ht="15">
      <c r="A75" s="19" t="s">
        <v>97</v>
      </c>
      <c r="B75" s="16" t="s">
        <v>54</v>
      </c>
      <c r="C75" s="16">
        <v>1</v>
      </c>
      <c r="D75" s="25"/>
      <c r="E75" s="17">
        <f t="shared" si="5"/>
        <v>0</v>
      </c>
    </row>
    <row r="76" spans="1:5" ht="15">
      <c r="A76" s="19" t="s">
        <v>98</v>
      </c>
      <c r="B76" s="16" t="s">
        <v>54</v>
      </c>
      <c r="C76" s="16">
        <v>210</v>
      </c>
      <c r="D76" s="25"/>
      <c r="E76" s="17">
        <f t="shared" si="5"/>
        <v>0</v>
      </c>
    </row>
    <row r="77" spans="1:5" ht="15">
      <c r="A77" s="19" t="s">
        <v>99</v>
      </c>
      <c r="B77" s="16" t="s">
        <v>54</v>
      </c>
      <c r="C77" s="16">
        <v>89</v>
      </c>
      <c r="D77" s="25"/>
      <c r="E77" s="17">
        <f t="shared" si="5"/>
        <v>0</v>
      </c>
    </row>
    <row r="78" spans="1:5" ht="15">
      <c r="A78" s="19" t="s">
        <v>100</v>
      </c>
      <c r="B78" s="16" t="s">
        <v>50</v>
      </c>
      <c r="C78" s="16">
        <v>14</v>
      </c>
      <c r="D78" s="25"/>
      <c r="E78" s="17">
        <f t="shared" si="5"/>
        <v>0</v>
      </c>
    </row>
    <row r="79" spans="1:5" ht="15">
      <c r="A79" s="19" t="s">
        <v>101</v>
      </c>
      <c r="B79" s="16" t="s">
        <v>50</v>
      </c>
      <c r="C79" s="16">
        <v>500</v>
      </c>
      <c r="D79" s="25"/>
      <c r="E79" s="17">
        <f t="shared" si="5"/>
        <v>0</v>
      </c>
    </row>
    <row r="80" spans="1:5" ht="15">
      <c r="A80" s="19" t="s">
        <v>102</v>
      </c>
      <c r="B80" s="16" t="s">
        <v>54</v>
      </c>
      <c r="C80" s="16">
        <v>14</v>
      </c>
      <c r="D80" s="25"/>
      <c r="E80" s="17">
        <f t="shared" si="5"/>
        <v>0</v>
      </c>
    </row>
    <row r="81" spans="1:5" ht="15">
      <c r="A81" s="19" t="s">
        <v>103</v>
      </c>
      <c r="B81" s="16" t="s">
        <v>54</v>
      </c>
      <c r="C81" s="16">
        <v>14</v>
      </c>
      <c r="D81" s="25"/>
      <c r="E81" s="17">
        <f t="shared" si="5"/>
        <v>0</v>
      </c>
    </row>
    <row r="82" spans="1:5" ht="15">
      <c r="A82" s="19" t="s">
        <v>104</v>
      </c>
      <c r="B82" s="16" t="s">
        <v>57</v>
      </c>
      <c r="C82" s="16">
        <v>492</v>
      </c>
      <c r="D82" s="25"/>
      <c r="E82" s="26">
        <f t="shared" si="5"/>
        <v>0</v>
      </c>
    </row>
    <row r="83" spans="1:5" ht="12.75" thickBot="1">
      <c r="A83" s="19" t="s">
        <v>130</v>
      </c>
      <c r="B83" s="16" t="s">
        <v>54</v>
      </c>
      <c r="C83" s="16">
        <v>700</v>
      </c>
      <c r="D83" s="25"/>
      <c r="E83" s="20">
        <f t="shared" si="5"/>
        <v>0</v>
      </c>
    </row>
    <row r="84" ht="12.75">
      <c r="E84" s="21">
        <f>SUM(E69:E83)</f>
        <v>0</v>
      </c>
    </row>
    <row r="85" ht="15"/>
    <row r="86" ht="15">
      <c r="A86" s="10" t="s">
        <v>105</v>
      </c>
    </row>
    <row r="87" spans="1:5" ht="15">
      <c r="A87" s="19" t="s">
        <v>106</v>
      </c>
      <c r="B87" s="16" t="s">
        <v>54</v>
      </c>
      <c r="C87" s="16">
        <v>2</v>
      </c>
      <c r="D87" s="25"/>
      <c r="E87" s="17">
        <f>C87*D87</f>
        <v>0</v>
      </c>
    </row>
    <row r="88" spans="1:5" ht="15">
      <c r="A88" s="19" t="s">
        <v>107</v>
      </c>
      <c r="B88" s="16" t="s">
        <v>54</v>
      </c>
      <c r="C88" s="16">
        <v>2</v>
      </c>
      <c r="D88" s="25"/>
      <c r="E88" s="17">
        <f aca="true" t="shared" si="6" ref="E88:E89">C88*D88</f>
        <v>0</v>
      </c>
    </row>
    <row r="89" spans="1:5" ht="12.75" thickBot="1">
      <c r="A89" s="19" t="s">
        <v>108</v>
      </c>
      <c r="B89" s="16" t="s">
        <v>57</v>
      </c>
      <c r="C89" s="16">
        <v>52</v>
      </c>
      <c r="D89" s="25"/>
      <c r="E89" s="20">
        <f t="shared" si="6"/>
        <v>0</v>
      </c>
    </row>
    <row r="90" ht="12.75">
      <c r="E90" s="21">
        <f>SUM(E87:E89)</f>
        <v>0</v>
      </c>
    </row>
    <row r="91" ht="15"/>
    <row r="92" ht="15">
      <c r="A92" s="10" t="s">
        <v>109</v>
      </c>
    </row>
    <row r="93" spans="1:5" ht="15">
      <c r="A93" s="19" t="s">
        <v>110</v>
      </c>
      <c r="B93" s="16" t="s">
        <v>54</v>
      </c>
      <c r="C93" s="16">
        <v>43</v>
      </c>
      <c r="D93" s="25"/>
      <c r="E93" s="17">
        <f>C93*D93</f>
        <v>0</v>
      </c>
    </row>
    <row r="94" spans="1:5" ht="15">
      <c r="A94" s="19" t="s">
        <v>111</v>
      </c>
      <c r="B94" s="16" t="s">
        <v>54</v>
      </c>
      <c r="C94" s="16">
        <v>1</v>
      </c>
      <c r="D94" s="25"/>
      <c r="E94" s="17">
        <f aca="true" t="shared" si="7" ref="E94:E98">C94*D94</f>
        <v>0</v>
      </c>
    </row>
    <row r="95" spans="1:5" ht="15">
      <c r="A95" s="19" t="s">
        <v>112</v>
      </c>
      <c r="B95" s="16" t="s">
        <v>50</v>
      </c>
      <c r="C95" s="16">
        <v>650</v>
      </c>
      <c r="D95" s="25"/>
      <c r="E95" s="17">
        <f t="shared" si="7"/>
        <v>0</v>
      </c>
    </row>
    <row r="96" spans="1:5" ht="15">
      <c r="A96" s="19" t="s">
        <v>113</v>
      </c>
      <c r="B96" s="16" t="s">
        <v>54</v>
      </c>
      <c r="C96" s="16">
        <v>1</v>
      </c>
      <c r="D96" s="25"/>
      <c r="E96" s="17">
        <f t="shared" si="7"/>
        <v>0</v>
      </c>
    </row>
    <row r="97" spans="1:5" ht="15">
      <c r="A97" s="19" t="s">
        <v>114</v>
      </c>
      <c r="B97" s="16" t="s">
        <v>50</v>
      </c>
      <c r="C97" s="16">
        <v>20</v>
      </c>
      <c r="D97" s="25"/>
      <c r="E97" s="17">
        <f t="shared" si="7"/>
        <v>0</v>
      </c>
    </row>
    <row r="98" spans="1:5" ht="12.75" thickBot="1">
      <c r="A98" s="19" t="s">
        <v>115</v>
      </c>
      <c r="B98" s="16" t="s">
        <v>57</v>
      </c>
      <c r="C98" s="16">
        <v>100</v>
      </c>
      <c r="D98" s="25"/>
      <c r="E98" s="20">
        <f t="shared" si="7"/>
        <v>0</v>
      </c>
    </row>
    <row r="99" ht="12.75">
      <c r="E99" s="21">
        <f>SUM(E93:E98)</f>
        <v>0</v>
      </c>
    </row>
    <row r="100" ht="15"/>
    <row r="101" spans="1:5" ht="12.75">
      <c r="A101" s="19" t="s">
        <v>132</v>
      </c>
      <c r="B101" s="16" t="s">
        <v>54</v>
      </c>
      <c r="C101" s="16">
        <v>1</v>
      </c>
      <c r="D101" s="25"/>
      <c r="E101" s="22">
        <f aca="true" t="shared" si="8" ref="E101:E107">C101*D101</f>
        <v>0</v>
      </c>
    </row>
    <row r="102" spans="1:5" ht="12.75">
      <c r="A102" s="19" t="s">
        <v>133</v>
      </c>
      <c r="B102" s="16" t="s">
        <v>54</v>
      </c>
      <c r="C102" s="16">
        <v>1</v>
      </c>
      <c r="D102" s="25"/>
      <c r="E102" s="22">
        <f t="shared" si="8"/>
        <v>0</v>
      </c>
    </row>
    <row r="103" spans="1:5" ht="12.75">
      <c r="A103" s="19" t="s">
        <v>116</v>
      </c>
      <c r="B103" s="16" t="s">
        <v>54</v>
      </c>
      <c r="C103" s="16">
        <v>60</v>
      </c>
      <c r="D103" s="25"/>
      <c r="E103" s="22">
        <f t="shared" si="8"/>
        <v>0</v>
      </c>
    </row>
    <row r="104" spans="1:5" ht="12.75">
      <c r="A104" s="19" t="s">
        <v>117</v>
      </c>
      <c r="B104" s="16" t="s">
        <v>57</v>
      </c>
      <c r="C104" s="16">
        <v>60</v>
      </c>
      <c r="D104" s="25"/>
      <c r="E104" s="22">
        <f t="shared" si="8"/>
        <v>0</v>
      </c>
    </row>
    <row r="105" spans="1:5" ht="12.75">
      <c r="A105" s="19" t="s">
        <v>135</v>
      </c>
      <c r="B105" s="16" t="s">
        <v>54</v>
      </c>
      <c r="C105" s="16">
        <v>1</v>
      </c>
      <c r="D105" s="25"/>
      <c r="E105" s="22">
        <f t="shared" si="8"/>
        <v>0</v>
      </c>
    </row>
    <row r="106" spans="1:5" ht="12.75">
      <c r="A106" s="19" t="s">
        <v>134</v>
      </c>
      <c r="B106" s="16" t="s">
        <v>54</v>
      </c>
      <c r="C106" s="16">
        <v>1</v>
      </c>
      <c r="D106" s="25"/>
      <c r="E106" s="22">
        <f t="shared" si="8"/>
        <v>0</v>
      </c>
    </row>
    <row r="107" spans="1:5" ht="12.75">
      <c r="A107" s="19" t="s">
        <v>136</v>
      </c>
      <c r="B107" s="16" t="s">
        <v>54</v>
      </c>
      <c r="C107" s="16">
        <v>1</v>
      </c>
      <c r="D107" s="25"/>
      <c r="E107" s="22">
        <f t="shared" si="8"/>
        <v>0</v>
      </c>
    </row>
    <row r="108" ht="15"/>
    <row r="109" ht="15"/>
    <row r="110" spans="1:5" ht="15.75">
      <c r="A110" s="23" t="s">
        <v>118</v>
      </c>
      <c r="E110" s="24">
        <f>E12+E20+E45+E50+E60++E66+E84+E90+E99+SUM(E101:E107)</f>
        <v>0</v>
      </c>
    </row>
    <row r="111" ht="15"/>
  </sheetData>
  <sheetProtection algorithmName="SHA-512" hashValue="h7cxk9ySRb0oiMTvbo/Z8OTRVT+PvHcbA6mo3dOiaojxf7oJxKWdViTVG3bMrRIPD9T6OTPYNMcHIk8mNyKouw==" saltValue="E++tCtltvobxzhPEnZV0kw==" spinCount="100000" sheet="1" objects="1" scenarios="1" selectLockedCells="1"/>
  <protectedRanges>
    <protectedRange sqref="D4:D11 D15:D19 D23:D44 D48:D49 D53:D59 D63:D65 D69:D83 D87:D89 D93:D98 D101:D107" name="Oblast1"/>
  </protectedRange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C256-5F1E-4E43-98C9-B0F58A923CBC}">
  <dimension ref="A1:J52"/>
  <sheetViews>
    <sheetView showGridLines="0" showRowColHeaders="0" tabSelected="1" workbookViewId="0" topLeftCell="A10">
      <selection activeCell="A51" sqref="A51"/>
    </sheetView>
  </sheetViews>
  <sheetFormatPr defaultColWidth="0" defaultRowHeight="15" zeroHeight="1"/>
  <cols>
    <col min="1" max="10" width="9.140625" style="8" customWidth="1"/>
    <col min="11" max="16384" width="9.140625" style="8" hidden="1" customWidth="1"/>
  </cols>
  <sheetData>
    <row r="1" spans="1:5" ht="12.75">
      <c r="A1" s="42" t="s">
        <v>6</v>
      </c>
      <c r="B1" s="42"/>
      <c r="C1" s="42"/>
      <c r="D1" s="42"/>
      <c r="E1" s="9"/>
    </row>
    <row r="2" spans="1:10" ht="12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2">
      <c r="A4" s="43" t="s">
        <v>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">
      <c r="A5" s="43" t="s">
        <v>9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2">
      <c r="A6" s="43" t="s">
        <v>10</v>
      </c>
      <c r="B6" s="43"/>
      <c r="C6" s="43"/>
      <c r="D6" s="43"/>
      <c r="E6" s="43"/>
      <c r="F6" s="43"/>
      <c r="G6" s="43"/>
      <c r="H6" s="43"/>
      <c r="I6" s="43"/>
      <c r="J6" s="43"/>
    </row>
    <row r="7" ht="15"/>
    <row r="8" spans="1:5" ht="12.75">
      <c r="A8" s="42" t="s">
        <v>11</v>
      </c>
      <c r="B8" s="42"/>
      <c r="C8" s="42"/>
      <c r="D8" s="42"/>
      <c r="E8" s="9"/>
    </row>
    <row r="9" spans="1:10" ht="12">
      <c r="A9" s="43" t="s">
        <v>120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2">
      <c r="A10" s="43" t="s">
        <v>119</v>
      </c>
      <c r="B10" s="43"/>
      <c r="C10" s="43"/>
      <c r="D10" s="43"/>
      <c r="E10" s="43"/>
      <c r="F10" s="43"/>
      <c r="G10" s="43"/>
      <c r="H10" s="43"/>
      <c r="I10" s="43"/>
      <c r="J10" s="43"/>
    </row>
    <row r="11" ht="15"/>
    <row r="12" spans="1:5" ht="12.75">
      <c r="A12" s="42" t="s">
        <v>12</v>
      </c>
      <c r="B12" s="42"/>
      <c r="C12" s="42"/>
      <c r="D12" s="42"/>
      <c r="E12" s="9"/>
    </row>
    <row r="13" spans="1:10" ht="12">
      <c r="A13" s="43" t="s">
        <v>13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2">
      <c r="A14" s="43" t="s">
        <v>14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2">
      <c r="A15" s="43" t="s">
        <v>15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2">
      <c r="A16" s="43" t="s">
        <v>16</v>
      </c>
      <c r="B16" s="43"/>
      <c r="C16" s="43"/>
      <c r="D16" s="43"/>
      <c r="E16" s="43"/>
      <c r="F16" s="43"/>
      <c r="G16" s="43"/>
      <c r="H16" s="43"/>
      <c r="I16" s="43"/>
      <c r="J16" s="43"/>
    </row>
    <row r="17" ht="15"/>
    <row r="18" spans="1:5" ht="12.75">
      <c r="A18" s="42" t="s">
        <v>17</v>
      </c>
      <c r="B18" s="42"/>
      <c r="C18" s="42"/>
      <c r="D18" s="42"/>
      <c r="E18" s="9"/>
    </row>
    <row r="19" spans="1:10" ht="12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2">
      <c r="A20" s="43" t="s">
        <v>19</v>
      </c>
      <c r="B20" s="43"/>
      <c r="C20" s="43"/>
      <c r="D20" s="43"/>
      <c r="E20" s="43"/>
      <c r="F20" s="43"/>
      <c r="G20" s="43"/>
      <c r="H20" s="43"/>
      <c r="I20" s="43"/>
      <c r="J20" s="43"/>
    </row>
    <row r="21" ht="15"/>
    <row r="22" spans="1:5" ht="12.75">
      <c r="A22" s="42" t="s">
        <v>20</v>
      </c>
      <c r="B22" s="42"/>
      <c r="C22" s="42"/>
      <c r="D22" s="42"/>
      <c r="E22" s="9"/>
    </row>
    <row r="23" spans="1:10" ht="12">
      <c r="A23" s="43" t="s">
        <v>21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2">
      <c r="A24" s="43" t="s">
        <v>22</v>
      </c>
      <c r="B24" s="43"/>
      <c r="C24" s="43"/>
      <c r="D24" s="43"/>
      <c r="E24" s="43"/>
      <c r="F24" s="43"/>
      <c r="G24" s="43"/>
      <c r="H24" s="43"/>
      <c r="I24" s="43"/>
      <c r="J24" s="43"/>
    </row>
    <row r="25" ht="15"/>
    <row r="26" spans="1:5" ht="12.75">
      <c r="A26" s="42" t="s">
        <v>23</v>
      </c>
      <c r="B26" s="42"/>
      <c r="C26" s="42"/>
      <c r="D26" s="42"/>
      <c r="E26" s="9"/>
    </row>
    <row r="27" spans="1:10" ht="12">
      <c r="A27" s="43" t="s">
        <v>24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2">
      <c r="A28" s="43" t="s">
        <v>25</v>
      </c>
      <c r="B28" s="43"/>
      <c r="C28" s="43"/>
      <c r="D28" s="43"/>
      <c r="E28" s="43"/>
      <c r="F28" s="43"/>
      <c r="G28" s="43"/>
      <c r="H28" s="43"/>
      <c r="I28" s="43"/>
      <c r="J28" s="43"/>
    </row>
    <row r="29" ht="15"/>
    <row r="30" spans="1:5" ht="12.75">
      <c r="A30" s="42" t="s">
        <v>26</v>
      </c>
      <c r="B30" s="42"/>
      <c r="C30" s="42"/>
      <c r="D30" s="42"/>
      <c r="E30" s="9"/>
    </row>
    <row r="31" spans="1:10" ht="12">
      <c r="A31" s="43" t="s">
        <v>27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2">
      <c r="A32" s="43" t="s">
        <v>28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2">
      <c r="A33" s="43" t="s">
        <v>29</v>
      </c>
      <c r="B33" s="43"/>
      <c r="C33" s="43"/>
      <c r="D33" s="43"/>
      <c r="E33" s="43"/>
      <c r="F33" s="43"/>
      <c r="G33" s="43"/>
      <c r="H33" s="43"/>
      <c r="I33" s="43"/>
      <c r="J33" s="43"/>
    </row>
    <row r="34" ht="15"/>
    <row r="35" spans="1:5" ht="12.75">
      <c r="A35" s="42" t="s">
        <v>30</v>
      </c>
      <c r="B35" s="42"/>
      <c r="C35" s="42"/>
      <c r="D35" s="42"/>
      <c r="E35" s="9"/>
    </row>
    <row r="36" spans="1:10" ht="12">
      <c r="A36" s="43" t="s">
        <v>31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2">
      <c r="A37" s="43" t="s">
        <v>32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2">
      <c r="A38" s="43" t="s">
        <v>33</v>
      </c>
      <c r="B38" s="43"/>
      <c r="C38" s="43"/>
      <c r="D38" s="43"/>
      <c r="E38" s="43"/>
      <c r="F38" s="43"/>
      <c r="G38" s="43"/>
      <c r="H38" s="43"/>
      <c r="I38" s="43"/>
      <c r="J38" s="43"/>
    </row>
    <row r="39" ht="15"/>
    <row r="40" spans="1:5" ht="12.75">
      <c r="A40" s="42" t="s">
        <v>34</v>
      </c>
      <c r="B40" s="42"/>
      <c r="C40" s="42"/>
      <c r="D40" s="42"/>
      <c r="E40" s="9"/>
    </row>
    <row r="41" spans="1:10" ht="12">
      <c r="A41" s="43" t="s">
        <v>35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2">
      <c r="A42" s="43" t="s">
        <v>36</v>
      </c>
      <c r="B42" s="43"/>
      <c r="C42" s="43"/>
      <c r="D42" s="43"/>
      <c r="E42" s="43"/>
      <c r="F42" s="43"/>
      <c r="G42" s="43"/>
      <c r="H42" s="43"/>
      <c r="I42" s="43"/>
      <c r="J42" s="43"/>
    </row>
    <row r="43" ht="15"/>
    <row r="44" spans="1:5" ht="12.75">
      <c r="A44" s="42" t="s">
        <v>37</v>
      </c>
      <c r="B44" s="42"/>
      <c r="C44" s="42"/>
      <c r="D44" s="42"/>
      <c r="E44" s="9"/>
    </row>
    <row r="45" spans="1:10" ht="12">
      <c r="A45" s="43" t="s">
        <v>38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">
      <c r="A46" s="43" t="s">
        <v>39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">
      <c r="A47" s="43" t="s">
        <v>40</v>
      </c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">
      <c r="A48" s="43" t="s">
        <v>41</v>
      </c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42" t="s">
        <v>139</v>
      </c>
      <c r="B50" s="42"/>
      <c r="C50" s="42"/>
      <c r="D50" s="42"/>
      <c r="E50" s="27"/>
      <c r="F50" s="27"/>
      <c r="G50" s="27"/>
      <c r="H50" s="27"/>
      <c r="I50" s="27"/>
      <c r="J50" s="27"/>
    </row>
    <row r="51" spans="1:10" ht="12">
      <c r="A51" s="27" t="s">
        <v>137</v>
      </c>
      <c r="B51" s="27"/>
      <c r="C51" s="27"/>
      <c r="D51" s="27"/>
      <c r="E51" s="27"/>
      <c r="F51" s="27"/>
      <c r="G51" s="27"/>
      <c r="H51" s="27"/>
      <c r="I51" s="27"/>
      <c r="J51" s="27"/>
    </row>
    <row r="52" ht="12">
      <c r="A52" s="27" t="s">
        <v>138</v>
      </c>
    </row>
  </sheetData>
  <sheetProtection algorithmName="SHA-512" hashValue="miN/VsizXXP6h9pM3jcUiQaGYeCKnfzd9X+3JMs9L+KrkcgwDf12cjEiY6Wft9+L09CFfUsNjfGzxp8kP6OZCw==" saltValue="gzKi456zWzXPk25j1t3cRg==" spinCount="100000" sheet="1" objects="1" scenarios="1" selectLockedCells="1" selectUnlockedCells="1"/>
  <mergeCells count="40">
    <mergeCell ref="A1:D1"/>
    <mergeCell ref="A2:J2"/>
    <mergeCell ref="A3:J3"/>
    <mergeCell ref="A16:J16"/>
    <mergeCell ref="A15:J15"/>
    <mergeCell ref="A14:J14"/>
    <mergeCell ref="A13:J13"/>
    <mergeCell ref="A12:D12"/>
    <mergeCell ref="A10:J10"/>
    <mergeCell ref="A9:J9"/>
    <mergeCell ref="A8:D8"/>
    <mergeCell ref="A6:J6"/>
    <mergeCell ref="A5:J5"/>
    <mergeCell ref="A4:J4"/>
    <mergeCell ref="A19:J19"/>
    <mergeCell ref="A18:D18"/>
    <mergeCell ref="A32:J32"/>
    <mergeCell ref="A31:J31"/>
    <mergeCell ref="A30:D30"/>
    <mergeCell ref="A28:J28"/>
    <mergeCell ref="A27:J27"/>
    <mergeCell ref="A26:D26"/>
    <mergeCell ref="A20:J20"/>
    <mergeCell ref="A38:J38"/>
    <mergeCell ref="A36:J36"/>
    <mergeCell ref="A35:D35"/>
    <mergeCell ref="A33:J33"/>
    <mergeCell ref="A37:J37"/>
    <mergeCell ref="A44:D44"/>
    <mergeCell ref="A42:J42"/>
    <mergeCell ref="A24:J24"/>
    <mergeCell ref="A23:J23"/>
    <mergeCell ref="A22:D22"/>
    <mergeCell ref="A41:J41"/>
    <mergeCell ref="A40:D40"/>
    <mergeCell ref="A50:D50"/>
    <mergeCell ref="A48:J48"/>
    <mergeCell ref="A47:J47"/>
    <mergeCell ref="A46:J46"/>
    <mergeCell ref="A45:J4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Bortlíček</dc:creator>
  <cp:keywords/>
  <dc:description/>
  <cp:lastModifiedBy>Jakub Bortlíček</cp:lastModifiedBy>
  <cp:lastPrinted>2020-12-12T22:14:30Z</cp:lastPrinted>
  <dcterms:created xsi:type="dcterms:W3CDTF">2020-12-12T14:59:06Z</dcterms:created>
  <dcterms:modified xsi:type="dcterms:W3CDTF">2020-12-17T20:15:34Z</dcterms:modified>
  <cp:category/>
  <cp:version/>
  <cp:contentType/>
  <cp:contentStatus/>
</cp:coreProperties>
</file>