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Transfer\Projekty\2026\2026-03 Bohumín\"/>
    </mc:Choice>
  </mc:AlternateContent>
  <xr:revisionPtr revIDLastSave="0" documentId="13_ncr:1_{3A4FC763-CEAE-4C69-A2CE-A629272FDD86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Rekapitulace" sheetId="6" r:id="rId1"/>
    <sheet name="000" sheetId="2" r:id="rId2"/>
    <sheet name="001" sheetId="3" r:id="rId3"/>
    <sheet name="101" sheetId="4" r:id="rId4"/>
    <sheet name="201" sheetId="5" r:id="rId5"/>
  </sheets>
  <calcPr calcId="191029"/>
</workbook>
</file>

<file path=xl/calcChain.xml><?xml version="1.0" encoding="utf-8"?>
<calcChain xmlns="http://schemas.openxmlformats.org/spreadsheetml/2006/main">
  <c r="I356" i="5" l="1"/>
  <c r="O356" i="5" s="1"/>
  <c r="O352" i="5"/>
  <c r="I352" i="5"/>
  <c r="O349" i="5"/>
  <c r="I349" i="5"/>
  <c r="O345" i="5"/>
  <c r="I345" i="5"/>
  <c r="I341" i="5"/>
  <c r="O341" i="5" s="1"/>
  <c r="O337" i="5"/>
  <c r="I337" i="5"/>
  <c r="O333" i="5"/>
  <c r="I333" i="5"/>
  <c r="O329" i="5"/>
  <c r="I329" i="5"/>
  <c r="I325" i="5"/>
  <c r="O325" i="5" s="1"/>
  <c r="O321" i="5"/>
  <c r="I321" i="5"/>
  <c r="O317" i="5"/>
  <c r="I317" i="5"/>
  <c r="O313" i="5"/>
  <c r="I313" i="5"/>
  <c r="I312" i="5" s="1"/>
  <c r="O308" i="5"/>
  <c r="I308" i="5"/>
  <c r="I304" i="5"/>
  <c r="O304" i="5" s="1"/>
  <c r="I300" i="5"/>
  <c r="O300" i="5" s="1"/>
  <c r="O296" i="5"/>
  <c r="I296" i="5"/>
  <c r="O293" i="5"/>
  <c r="I293" i="5"/>
  <c r="I289" i="5"/>
  <c r="I288" i="5" s="1"/>
  <c r="O284" i="5"/>
  <c r="I284" i="5"/>
  <c r="I280" i="5"/>
  <c r="O280" i="5" s="1"/>
  <c r="O276" i="5"/>
  <c r="I276" i="5"/>
  <c r="O272" i="5"/>
  <c r="I272" i="5"/>
  <c r="O268" i="5"/>
  <c r="I268" i="5"/>
  <c r="I267" i="5" s="1"/>
  <c r="O263" i="5"/>
  <c r="I263" i="5"/>
  <c r="I259" i="5"/>
  <c r="O259" i="5" s="1"/>
  <c r="I255" i="5"/>
  <c r="I254" i="5" s="1"/>
  <c r="I250" i="5"/>
  <c r="O250" i="5" s="1"/>
  <c r="O246" i="5"/>
  <c r="I246" i="5"/>
  <c r="O242" i="5"/>
  <c r="I242" i="5"/>
  <c r="O238" i="5"/>
  <c r="I238" i="5"/>
  <c r="I229" i="5" s="1"/>
  <c r="I234" i="5"/>
  <c r="O234" i="5" s="1"/>
  <c r="O230" i="5"/>
  <c r="I230" i="5"/>
  <c r="I225" i="5"/>
  <c r="O225" i="5" s="1"/>
  <c r="O221" i="5"/>
  <c r="I221" i="5"/>
  <c r="O217" i="5"/>
  <c r="I217" i="5"/>
  <c r="I213" i="5"/>
  <c r="O213" i="5" s="1"/>
  <c r="I209" i="5"/>
  <c r="O209" i="5" s="1"/>
  <c r="O205" i="5"/>
  <c r="I205" i="5"/>
  <c r="I201" i="5"/>
  <c r="O201" i="5" s="1"/>
  <c r="I197" i="5"/>
  <c r="O197" i="5" s="1"/>
  <c r="I193" i="5"/>
  <c r="I188" i="5" s="1"/>
  <c r="O189" i="5"/>
  <c r="I189" i="5"/>
  <c r="O184" i="5"/>
  <c r="I184" i="5"/>
  <c r="O180" i="5"/>
  <c r="I180" i="5"/>
  <c r="O176" i="5"/>
  <c r="I176" i="5"/>
  <c r="I172" i="5"/>
  <c r="O172" i="5" s="1"/>
  <c r="O168" i="5"/>
  <c r="I168" i="5"/>
  <c r="O164" i="5"/>
  <c r="I164" i="5"/>
  <c r="O160" i="5"/>
  <c r="I160" i="5"/>
  <c r="I156" i="5"/>
  <c r="O156" i="5" s="1"/>
  <c r="I151" i="5"/>
  <c r="O151" i="5" s="1"/>
  <c r="I147" i="5"/>
  <c r="O147" i="5" s="1"/>
  <c r="O143" i="5"/>
  <c r="I143" i="5"/>
  <c r="I139" i="5"/>
  <c r="O139" i="5" s="1"/>
  <c r="I135" i="5"/>
  <c r="O135" i="5" s="1"/>
  <c r="I131" i="5"/>
  <c r="I126" i="5" s="1"/>
  <c r="O127" i="5"/>
  <c r="I127" i="5"/>
  <c r="O122" i="5"/>
  <c r="I122" i="5"/>
  <c r="O118" i="5"/>
  <c r="I118" i="5"/>
  <c r="O114" i="5"/>
  <c r="I114" i="5"/>
  <c r="I113" i="5" s="1"/>
  <c r="O109" i="5"/>
  <c r="I109" i="5"/>
  <c r="I105" i="5"/>
  <c r="I104" i="5" s="1"/>
  <c r="O100" i="5"/>
  <c r="I100" i="5"/>
  <c r="I96" i="5"/>
  <c r="O96" i="5" s="1"/>
  <c r="O92" i="5"/>
  <c r="I92" i="5"/>
  <c r="I87" i="5"/>
  <c r="O87" i="5" s="1"/>
  <c r="O83" i="5"/>
  <c r="I83" i="5"/>
  <c r="O79" i="5"/>
  <c r="I79" i="5"/>
  <c r="I75" i="5"/>
  <c r="O75" i="5" s="1"/>
  <c r="I71" i="5"/>
  <c r="I70" i="5" s="1"/>
  <c r="I57" i="5"/>
  <c r="I66" i="5"/>
  <c r="O66" i="5" s="1"/>
  <c r="O62" i="5"/>
  <c r="I62" i="5"/>
  <c r="O58" i="5"/>
  <c r="I58" i="5"/>
  <c r="I29" i="5"/>
  <c r="O53" i="5"/>
  <c r="I53" i="5"/>
  <c r="O49" i="5"/>
  <c r="I49" i="5"/>
  <c r="I45" i="5"/>
  <c r="O45" i="5" s="1"/>
  <c r="I41" i="5"/>
  <c r="O41" i="5" s="1"/>
  <c r="O38" i="5"/>
  <c r="I38" i="5"/>
  <c r="O34" i="5"/>
  <c r="I34" i="5"/>
  <c r="I30" i="5"/>
  <c r="O30" i="5" s="1"/>
  <c r="O25" i="5"/>
  <c r="I25" i="5"/>
  <c r="I21" i="5"/>
  <c r="O21" i="5" s="1"/>
  <c r="O17" i="5"/>
  <c r="I17" i="5"/>
  <c r="O13" i="5"/>
  <c r="I13" i="5"/>
  <c r="O9" i="5"/>
  <c r="I9" i="5"/>
  <c r="I8" i="5" s="1"/>
  <c r="O51" i="4"/>
  <c r="I51" i="4"/>
  <c r="O48" i="4"/>
  <c r="I48" i="4"/>
  <c r="O45" i="4"/>
  <c r="I45" i="4"/>
  <c r="I41" i="4"/>
  <c r="O41" i="4" s="1"/>
  <c r="O38" i="4"/>
  <c r="I38" i="4"/>
  <c r="O35" i="4"/>
  <c r="I35" i="4"/>
  <c r="O31" i="4"/>
  <c r="I31" i="4"/>
  <c r="I27" i="4"/>
  <c r="O27" i="4" s="1"/>
  <c r="O24" i="4"/>
  <c r="I24" i="4"/>
  <c r="O20" i="4"/>
  <c r="I20" i="4"/>
  <c r="O16" i="4"/>
  <c r="I16" i="4"/>
  <c r="I13" i="4"/>
  <c r="O13" i="4" s="1"/>
  <c r="O9" i="4"/>
  <c r="D12" i="6" s="1"/>
  <c r="I9" i="4"/>
  <c r="O81" i="3"/>
  <c r="I81" i="3"/>
  <c r="I77" i="3"/>
  <c r="O77" i="3" s="1"/>
  <c r="O73" i="3"/>
  <c r="I73" i="3"/>
  <c r="O69" i="3"/>
  <c r="I69" i="3"/>
  <c r="O65" i="3"/>
  <c r="I65" i="3"/>
  <c r="I64" i="3" s="1"/>
  <c r="O60" i="3"/>
  <c r="I60" i="3"/>
  <c r="I56" i="3"/>
  <c r="O56" i="3" s="1"/>
  <c r="I52" i="3"/>
  <c r="O52" i="3" s="1"/>
  <c r="O48" i="3"/>
  <c r="I48" i="3"/>
  <c r="O44" i="3"/>
  <c r="I44" i="3"/>
  <c r="I40" i="3"/>
  <c r="I39" i="3" s="1"/>
  <c r="O35" i="3"/>
  <c r="I35" i="3"/>
  <c r="I31" i="3"/>
  <c r="O31" i="3" s="1"/>
  <c r="I27" i="3"/>
  <c r="O27" i="3" s="1"/>
  <c r="I24" i="3"/>
  <c r="O24" i="3" s="1"/>
  <c r="O21" i="3"/>
  <c r="I21" i="3"/>
  <c r="O18" i="3"/>
  <c r="I18" i="3"/>
  <c r="I14" i="3"/>
  <c r="I13" i="3" s="1"/>
  <c r="O9" i="3"/>
  <c r="I9" i="3"/>
  <c r="I8" i="3" s="1"/>
  <c r="O64" i="2"/>
  <c r="I64" i="2"/>
  <c r="I61" i="2"/>
  <c r="O61" i="2" s="1"/>
  <c r="O58" i="2"/>
  <c r="I58" i="2"/>
  <c r="I54" i="2"/>
  <c r="O54" i="2" s="1"/>
  <c r="O51" i="2"/>
  <c r="I51" i="2"/>
  <c r="I48" i="2"/>
  <c r="O48" i="2" s="1"/>
  <c r="O45" i="2"/>
  <c r="I45" i="2"/>
  <c r="I42" i="2"/>
  <c r="O42" i="2" s="1"/>
  <c r="O39" i="2"/>
  <c r="I39" i="2"/>
  <c r="I36" i="2"/>
  <c r="O36" i="2" s="1"/>
  <c r="O33" i="2"/>
  <c r="I33" i="2"/>
  <c r="I30" i="2"/>
  <c r="O30" i="2" s="1"/>
  <c r="O27" i="2"/>
  <c r="I27" i="2"/>
  <c r="I24" i="2"/>
  <c r="O24" i="2" s="1"/>
  <c r="O21" i="2"/>
  <c r="I21" i="2"/>
  <c r="I18" i="2"/>
  <c r="O18" i="2" s="1"/>
  <c r="O15" i="2"/>
  <c r="I15" i="2"/>
  <c r="I12" i="2"/>
  <c r="O12" i="2" s="1"/>
  <c r="O9" i="2"/>
  <c r="I9" i="2"/>
  <c r="I8" i="2" s="1"/>
  <c r="I3" i="2" s="1"/>
  <c r="C10" i="6" s="1"/>
  <c r="D10" i="6" l="1"/>
  <c r="E10" i="6" s="1"/>
  <c r="I3" i="5"/>
  <c r="C13" i="6" s="1"/>
  <c r="E13" i="6" s="1"/>
  <c r="D13" i="6"/>
  <c r="I30" i="3"/>
  <c r="I3" i="3" s="1"/>
  <c r="C11" i="6" s="1"/>
  <c r="O71" i="5"/>
  <c r="I91" i="5"/>
  <c r="O131" i="5"/>
  <c r="O193" i="5"/>
  <c r="O255" i="5"/>
  <c r="O14" i="3"/>
  <c r="D11" i="6" s="1"/>
  <c r="O40" i="3"/>
  <c r="O105" i="5"/>
  <c r="O289" i="5"/>
  <c r="I8" i="4"/>
  <c r="I3" i="4" s="1"/>
  <c r="C12" i="6" s="1"/>
  <c r="E12" i="6" s="1"/>
  <c r="I155" i="5"/>
  <c r="E11" i="6" l="1"/>
  <c r="C6" i="6"/>
  <c r="C7" i="6"/>
</calcChain>
</file>

<file path=xl/sharedStrings.xml><?xml version="1.0" encoding="utf-8"?>
<sst xmlns="http://schemas.openxmlformats.org/spreadsheetml/2006/main" count="1605" uniqueCount="590">
  <si>
    <t>EstiCon</t>
  </si>
  <si>
    <t>Firma:</t>
  </si>
  <si>
    <t>Rekapitulace ceny</t>
  </si>
  <si>
    <t>Stavba: 2026-03 - Most ev. č. 05-11-01 most přes potok Bajcůvka, Starý Bohumín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</si>
  <si>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</si>
  <si>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</si>
  <si>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</si>
  <si>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</si>
  <si>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</si>
  <si>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</si>
  <si>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</si>
  <si>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</si>
  <si>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Vedlejší ostatní náklady (jen rozpočtově)</t>
  </si>
  <si>
    <t>001</t>
  </si>
  <si>
    <t>Demolice</t>
  </si>
  <si>
    <t>101</t>
  </si>
  <si>
    <t>Dopravně inženýrská opatření</t>
  </si>
  <si>
    <t>201</t>
  </si>
  <si>
    <t>Most</t>
  </si>
  <si>
    <t>Soupis prací objektu</t>
  </si>
  <si>
    <t>S</t>
  </si>
  <si>
    <t>Stavba:</t>
  </si>
  <si>
    <t>2026-03</t>
  </si>
  <si>
    <t>Most ev. č. 05-11-01 most přes potok Bajcůvka, Starý Bohumín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</si>
  <si>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</si>
  <si>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</si>
  <si>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</si>
  <si>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</si>
  <si>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</si>
  <si>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</si>
  <si>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</si>
  <si>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</si>
  <si>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</si>
  <si>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</si>
  <si>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</si>
  <si>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</si>
  <si>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</si>
  <si>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</si>
  <si>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</si>
  <si>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</si>
  <si>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</si>
  <si>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02520</t>
  </si>
  <si>
    <t/>
  </si>
  <si>
    <t>ZKOUŠENÍ MATERIÁLŮ NEZÁVISLOU ZKUŠEBNOU</t>
  </si>
  <si>
    <t>KPL</t>
  </si>
  <si>
    <t>PP</t>
  </si>
  <si>
    <t>TS</t>
  </si>
  <si>
    <t>Položka zahrnuje:
- veškeré náklady spojené s objednatelem požadovanými zkouškami
Položka nezahrnuje:
- x</t>
  </si>
  <si>
    <t>02620</t>
  </si>
  <si>
    <t>ZKOUŠENÍ KONSTRUKCÍ A PRACÍ NEZÁVISLOU ZKUŠEBNOU</t>
  </si>
  <si>
    <t>02851</t>
  </si>
  <si>
    <t>PRŮZKUMNÉ PRÁCE DIAGNOSTIKY KONSTRUKCÍ NA POVRCHU</t>
  </si>
  <si>
    <t>Stanovení PaU v odstraněných asf. konstrukcích pro určení dalšího nakládání s nimi</t>
  </si>
  <si>
    <t>Položka zahrnuje:
- veškeré náklady spojené s objednatelem požadovanými pracemi
Položka nezahrnuje:
- x</t>
  </si>
  <si>
    <t>029113</t>
  </si>
  <si>
    <t>1</t>
  </si>
  <si>
    <t>OSTATNÍ POŽADAVKY - GEODETICKÉ ZAMĚŘENÍ - CELKY</t>
  </si>
  <si>
    <t>KUS</t>
  </si>
  <si>
    <t>geodetické práce na stavbě, vytyčení stáv. inž. sítí, technická pomoc pro vytyčení silničních objektů</t>
  </si>
  <si>
    <t>2</t>
  </si>
  <si>
    <t>vymezení rozsahu služebnosti (VB)</t>
  </si>
  <si>
    <t>3</t>
  </si>
  <si>
    <t>zaměření SPS pro zhotovení GP a DSPS</t>
  </si>
  <si>
    <t>4</t>
  </si>
  <si>
    <t>oddělovací geometrický plán zpracovaný na základě skutečného provedení stavby, geometrický plán pro vyznačení rozsahu věcného břemene
Zpracování digitální katastrální mapy</t>
  </si>
  <si>
    <t>02920</t>
  </si>
  <si>
    <t>OSTATNÍ POŽADAVKY - OCHRANA ŽIVOTNÍHO PROSTŘEDÍ</t>
  </si>
  <si>
    <t>záchranný odlov a transfer ryb z ohrožené oblasti a další opatření k zajištění OŽP</t>
  </si>
  <si>
    <t>02940</t>
  </si>
  <si>
    <t>OSTATNÍ POŽADAVKY - VYPRACOVÁNÍ DOKUMENTACE</t>
  </si>
  <si>
    <t>Havarijní a povodňový plán</t>
  </si>
  <si>
    <t>029412</t>
  </si>
  <si>
    <t>OSTATNÍ POŽADAVKY - VYPRACOVÁNÍ MOSTNÍHO LISTU</t>
  </si>
  <si>
    <t>02943</t>
  </si>
  <si>
    <t>OSTATNÍ POŽADAVKY - VYPRACOVÁNÍ RDS</t>
  </si>
  <si>
    <t>02944</t>
  </si>
  <si>
    <t>OSTAT POŽADAVKY - DOKUMENTACE SKUTEČ PROVEDENÍ V DIGIT FORMĚ</t>
  </si>
  <si>
    <t>02946</t>
  </si>
  <si>
    <t>OSTAT POŽADAVKY - FOTODOKUMENTACE</t>
  </si>
  <si>
    <t>Videozáznam, pasportizace objízdných tras</t>
  </si>
  <si>
    <t>Položka zahrnuje:
- fotodokumentaci zadavatelem požadovaného děje a konstrukcí v požadovaných časových intervalech
- zadavatelem specifikované výstupy (fotografie v papírovém a digitálním formátu) v požadovaném počtu
Položka nezahrnuje:
- x</t>
  </si>
  <si>
    <t>02950</t>
  </si>
  <si>
    <t>OSTATNÍ POŽADAVKY - POSUDKY, KONTROLY, REVIZNÍ ZPRÁVY</t>
  </si>
  <si>
    <t>Pasportizace staveniště a okolí vč pasportizace okolních nemovitostí</t>
  </si>
  <si>
    <t>Stanovení zatižitelnostii mostu</t>
  </si>
  <si>
    <t>02991</t>
  </si>
  <si>
    <t>OSTATNÍ POŽADAVKY - INFORMAČNÍ TABULE</t>
  </si>
  <si>
    <t>VV</t>
  </si>
  <si>
    <t>1 = 1,000 [A]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</si>
  <si>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</si>
  <si>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</si>
  <si>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</si>
  <si>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</si>
  <si>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03350</t>
  </si>
  <si>
    <t>SLUŽBY ZAJIŠŤUJÍCÍ REGUL, PŘEVED A OCHRANU VEŘEJ DOPRAVY</t>
  </si>
  <si>
    <t>návrh, projednání přechodného DZ a vydání rozhodnutí o případné uzavírce; zajištění dopravního opatření</t>
  </si>
  <si>
    <t>Položka zahrnuje:
- objednatelem povolené náklady na služby pro zhotovitele
Položka nezahrnuje:
- x</t>
  </si>
  <si>
    <t>zajištění vydání stanovení přechodného DZ a vydání rozhodnutí o případné uzavírce; zajištění dopravního opatření</t>
  </si>
  <si>
    <t>Zemní práce</t>
  </si>
  <si>
    <t>124736</t>
  </si>
  <si>
    <t>VYKOPÁVKY PRO KORYTA VODOTEČÍ TŘ. I, ODVOZ DO 12KM</t>
  </si>
  <si>
    <t>M3</t>
  </si>
  <si>
    <t>Vyčištění vodního toku od náplav, úprava nového tvaru dna,_x000D_
odvoz (10 km)</t>
  </si>
  <si>
    <t>0,35*5,4*20,7 = 39,123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</si>
  <si>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Položka nezahrnuje:
- uložení zeminy (na skládku, do násypu) ani poplatky za skládku, vykazují se v položce č.0141**</t>
  </si>
  <si>
    <t>10</t>
  </si>
  <si>
    <t>Vegetační úpravy</t>
  </si>
  <si>
    <t>11120</t>
  </si>
  <si>
    <t>ODSTRANĚNÍ KŘOVIN</t>
  </si>
  <si>
    <t>M2</t>
  </si>
  <si>
    <t>Odstranění mimolesních dřevin včetně pařezů, keřovitý porost._x000D_
Dřevní hmotu zlikvidovat.</t>
  </si>
  <si>
    <t>10 = 10,000 [A]</t>
  </si>
  <si>
    <t>Položka zahrnuje:
- odstranění křovin a stromů do průměru 100 mm
- dopravu dřevin bez ohledu na vzdálenost
- spálení na hromadách nebo štěpkování
Položka nezahrnuje:
- x</t>
  </si>
  <si>
    <t>112124</t>
  </si>
  <si>
    <t>KÁCENÍ STROMŮ D KMENE DO 0,9M, ODVOZ DO 5KM</t>
  </si>
  <si>
    <t>Položka  zahrnuje:
- poražení stromu a osekání větví
- spálení větví na hromadách nebo štěpkování
- dopravu a uložení kmenů, případné další práce s nimi dle pokynů zadávací dokumentace
Položka nezahrnuje:
- vytrhání pařezů
Způsob měření:
- kácení stromů se měří v [ks] poražených stromů (průměr stromů se měří ve výšce 1,3m nad terénem)</t>
  </si>
  <si>
    <t>112134</t>
  </si>
  <si>
    <t>KÁCENÍ STROMŮ D KMENE PŘES 0,9M, ODVOZ DO 5KM</t>
  </si>
  <si>
    <t>112224</t>
  </si>
  <si>
    <t>ODSTRANĚNÍ PAŘEZŮ D DO 0,9M, ODVOZ DO 5KM</t>
  </si>
  <si>
    <t>Položka zahrnuje zejména:
- vytrhání nebo vykopání pařezů
- veškeré zemní práce spojené s odstraněním pařezů
- dopravu a uložení pařezů, případně další práce s nimi dle pokynů zadávací dokumentace
- zásyp jam po pařezech.
Položka nezahrnuje:
- x
Způsob měření:
- počet pařezů se měří v [ks] vytrhaných nebo vykopaných pařezů, průměr pařezu je uvažován dle stromu ve výšce 1,3m nad terénem, u stávajícího pařezu se stanoví jako změřený průměr vynásobený  koeficientem 1/1,38.</t>
  </si>
  <si>
    <t>112234</t>
  </si>
  <si>
    <t>ODSTRANĚNÍ PAŘEZŮ D PŘES 0,9M, ODVOZ DO 5KM</t>
  </si>
  <si>
    <t>91</t>
  </si>
  <si>
    <t>Dokončovací práce PK</t>
  </si>
  <si>
    <t>914113</t>
  </si>
  <si>
    <t>DOPRAVNÍ ZNAČKY ZÁKLADNÍ VELIKOSTI OCELOVÉ NEREFLEXNÍ - DEMONTÁŽ</t>
  </si>
  <si>
    <t>Odstranění SDZ B13 včetně sloupku a základu,</t>
  </si>
  <si>
    <t>2 = 2,000 [A]</t>
  </si>
  <si>
    <t>Položka zahrnuje:
- odstranění, demontáž a odklizení materiálu s odvozem na předepsané místo
Položka nezahrnuje:
- x</t>
  </si>
  <si>
    <t>919111</t>
  </si>
  <si>
    <t>ŘEZÁNÍ ASFALTOVÉHO KRYTU VOZOVEK TL DO 50MM</t>
  </si>
  <si>
    <t>M</t>
  </si>
  <si>
    <t>Napojení na stávající stav</t>
  </si>
  <si>
    <t>3,9+4,1 = 8,000 [A]</t>
  </si>
  <si>
    <t>položka zahrnuje řezání vozovkové vrstvy v předepsané tloušťce, včetně spotřeby vody</t>
  </si>
  <si>
    <t>96</t>
  </si>
  <si>
    <t>Bourání konstrukcí</t>
  </si>
  <si>
    <t>113436</t>
  </si>
  <si>
    <t>ODSTRAN KRYTU ZPEVNĚNÝCH PLOCH S ASFALT POJIVEM VČET PODKLADU, ODVOZ DO 12KM</t>
  </si>
  <si>
    <t>ybourání stávajících konstrukčních vrstev vozovky,_x000D_
odvoz (10 km) oměřeno z CAD</t>
  </si>
  <si>
    <t>210*0,37 = 77,700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</si>
  <si>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</si>
  <si>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11372B</t>
  </si>
  <si>
    <t>FRÉZOVÁNÍ ZPEVNĚNÝCH PLOCH ASFALTOVÝCH - DOPRAVA</t>
  </si>
  <si>
    <t>tkm</t>
  </si>
  <si>
    <t>Doprava do 10 km Tato položka platí, pokud nedojde k odkupu materiálu zhotovitelem</t>
  </si>
  <si>
    <t>160*0,05*2,25*10 = 180,000 [A]</t>
  </si>
  <si>
    <t>Položka zahrnuje:
- samostatnou dopravu suti a vybouraných hmot.
Položka nezahrnuje:
- x
Způsob měření:
- množství se určí jako součin hmotnosti [t] a požadované vzdálenosti [km].</t>
  </si>
  <si>
    <t>113743</t>
  </si>
  <si>
    <t>FRÉZOVÁNÍ ZPEVNĚNÝCH PLOCH ASFALTOVÝCH TL. DO 50MM</t>
  </si>
  <si>
    <t>Odfrézování obrusné vrstvy v tloušťce 50 mm_x000D_
v celém dotčeném úseku_x000D_
oměřeno z CAD</t>
  </si>
  <si>
    <t>160 = 160,000 [A]</t>
  </si>
  <si>
    <t>966156</t>
  </si>
  <si>
    <t>BOURÁNÍ KONSTRUKCÍ Z PROST BETONU S ODVOZEM DO 12KM</t>
  </si>
  <si>
    <t>6,3*(2,4+3,1) = 34,650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</si>
  <si>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</si>
  <si>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966166</t>
  </si>
  <si>
    <t>BOURÁNÍ KONSTRUKCÍ ZE ŽELEZOBETONU S ODVOZEM DO 12KM</t>
  </si>
  <si>
    <t>1,6*5,4+6,3*(0,2+0,3) = 11,790 [A]</t>
  </si>
  <si>
    <t>96718</t>
  </si>
  <si>
    <t>VYBOURÁNÍ ČÁSTÍ KONSTRUKCÍ KOVOVÝCH</t>
  </si>
  <si>
    <t>T</t>
  </si>
  <si>
    <t>Odstranění ocelového zábradlí a svodidla
Odprodej na místě zhotoviteli</t>
  </si>
  <si>
    <t>2*6*30/1000 = 0,360 [A]</t>
  </si>
  <si>
    <t>Položka zahrnuje:
- veškerou manipulaci s vybouranou sutí a hmotami včetně uložení na skládku,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</si>
  <si>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990</t>
  </si>
  <si>
    <t>Poplatky za skládky</t>
  </si>
  <si>
    <t>014132</t>
  </si>
  <si>
    <t>POPLATKY ZA SKLÁDKU TYP S-NO (NEBEZPEČNÝ ODPAD)</t>
  </si>
  <si>
    <t>Vyfrézovaná živice - čerpání na základě souhlasu objednatele a na základě laboratorního rozboru.</t>
  </si>
  <si>
    <t>160*0,05*2,25 = 18,000 [A]</t>
  </si>
  <si>
    <t>Položka zahrnuje:
- veškeré poplatky provozovateli skládky související s uložením odpadu na skládce.
Položka nezahrnuje:
- x</t>
  </si>
  <si>
    <t>014202</t>
  </si>
  <si>
    <t>POPLATKY ZA ZEMNÍK -ZEMINA</t>
  </si>
  <si>
    <t>0,35*5,4*20,7*1,8 = 70,421 [A]</t>
  </si>
  <si>
    <t>zahrnuje veškeré poplatky majiteli zemníku související s nákupem zeminy (nikoliv s otvírkou zemníku)</t>
  </si>
  <si>
    <t>015120</t>
  </si>
  <si>
    <t>POPLATKY ZA LIKVIDACI ODPADŮ NEKONTAMINOVANÝCH - 17 01 02  STAVEBNÍ A DEMOLIČNÍ SUŤ (CIHLY, KAMENIVO)</t>
  </si>
  <si>
    <t>Předpoklad, že vytěžený materiál podkladu vozovky nebude možno zpětně použít do stavby</t>
  </si>
  <si>
    <t>210*0,37*2,25 = 174,825 [A]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</si>
  <si>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</si>
  <si>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015140</t>
  </si>
  <si>
    <t>POPLATKY ZA LIKVIDACI ODPADŮ NEKONTAMINOVANÝCH - 17 01 01  BETON Z DEMOLIC OBJEKTŮ, ZÁKLADŮ TV</t>
  </si>
  <si>
    <t>1,6*5,4+6,3*(0,2+0,3) = 11,790 [A]_x000D_
 6,3*(2,4+3,1) = 34,650 [B]_x000D_
Mezisoučet = 46,440 [D]_x000D_
 d*2,7 = 125,388 [C]</t>
  </si>
  <si>
    <t>015340</t>
  </si>
  <si>
    <t>POPLATKY ZA LIKVIDACI ODPADŮ NEKONTAMINOVANÝCH - 02 01 03  PAŘEZY</t>
  </si>
  <si>
    <t>10*0,15+1*0,3 = 1,800 [A]</t>
  </si>
  <si>
    <t>914</t>
  </si>
  <si>
    <t>Přechodné dopravní značení</t>
  </si>
  <si>
    <t>914112</t>
  </si>
  <si>
    <t>DOPRAVNÍ ZNACKY ZÁKLAD VELIKOSTI OCEL NEREFLEXNÍ - MONTÁŽ S PREMÍST</t>
  </si>
  <si>
    <t>B1 2 = 2,000 [C]_x000D_
E3a 100m 1 = 1,000 [G]_x000D_
E3a 700m 1 = 1,000 [A]_x000D_
Ip10a 2 = 2,000 [H]_x000D_
IS11c 3 = 3,000 [B]_x000D_
Celkové množství = 9,000</t>
  </si>
  <si>
    <t>položka zahrnuje:
- dopravu demontované znacky z docasné skládky
- osazení a montáž znacky na míste urceném projektem
- nutnou opravu poškozených cástí
nezahrnuje dodávku znacky</t>
  </si>
  <si>
    <t>DOPRAVNÍ ZNACKY ZÁKLADNÍ VELIKOSTI OCELOVÉ NEREFLEXNÍ - DEMONTÁŽ</t>
  </si>
  <si>
    <t>Položka zahrnuje odstranení, demontáž a odklizení materiálu s odvozem na predepsané místo</t>
  </si>
  <si>
    <t>914119</t>
  </si>
  <si>
    <t>DOPRAV ZNACKY ZÁKLAD VEL OCEL NEREFLEXNÍ - NÁJEMNÉ</t>
  </si>
  <si>
    <t>KSDEN</t>
  </si>
  <si>
    <t>9*30*4 = 1080,000 [A]</t>
  </si>
  <si>
    <t>položka zahrnuje sazbu za pronájem dopravních znacek a zarízení, pocet jednotek je urcen jako soucin poctu znacek a poctu dní použití</t>
  </si>
  <si>
    <t>914222</t>
  </si>
  <si>
    <t>DOPRAVNÍ ZNAČKY ZVĚTŠENÉ VELIKOSTI OCELOVÉ FÓLIE TŘ 1 - MONTÁŽ S PŘEMÍSTĚNÍM</t>
  </si>
  <si>
    <t>IS11a 1+1+1 = 3,000 [A]_x000D_
IP22 Pozor Most 05-11-01 v ulici Malá Uzavřen 2 = 2,000 [B]_x000D_
Mezisoučet = 5,000 [C]</t>
  </si>
  <si>
    <t>Položka zahrnuje:
- dopravu demontované značky z dočasné skládky
- osazení a montáž značky na místě určeném projektem
- nutnou opravu poškozených částí
Položka nezahrnuje:
- dodávku značky</t>
  </si>
  <si>
    <t>914223</t>
  </si>
  <si>
    <t>DOPRAVNÍ ZNAČKY ZVĚTŠENÉ VELIKOSTI OCELOVÉ FÓLIE TŘ 1 - DEMONTÁŽ</t>
  </si>
  <si>
    <t>914229</t>
  </si>
  <si>
    <t>DOPRAV ZNAČKY ZVĚTŠ VEL OCEL FÓLIE TŘ 1 - NÁJEMNÉ</t>
  </si>
  <si>
    <t>5*4*30 = 600,000 [A]</t>
  </si>
  <si>
    <t>Položka zahrnuje:
- sazbu za pronájem dopravních značek a zařízení
Položka nezahrnuje:
- x
Způsob měření:
- počet jednotek je určen jako součin počtu značek a počtu dní použití</t>
  </si>
  <si>
    <t>91422R</t>
  </si>
  <si>
    <t>Výroba Dopravní značky zvětšené</t>
  </si>
  <si>
    <t>kus</t>
  </si>
  <si>
    <t>IS11a 1+1+1 = 3,000 [A]_x000D_
IP22 2 = 2,000 [B]_x000D_
Celkové množství = 5,000</t>
  </si>
  <si>
    <t>916122</t>
  </si>
  <si>
    <t>DOPRAV SVĚTLO VÝSTRAŽ SOUPRAVA 3KS - MONTÁŽ S PŘESUNEM</t>
  </si>
  <si>
    <t>Položka zahrnuje:
- přemístění zařízení z dočasné skládky a jeho osazení a montáž na místě určeném projektem
- údržbu po celou dobu trvání funkce
- náhradu zničených nebo ztracených kusů
- nutnou opravu poškozených částí
- napájení z baterie včetně záložní baterie
Položka nezahrnuje:
- x</t>
  </si>
  <si>
    <t>916123</t>
  </si>
  <si>
    <t>DOPRAV SVĚTLO VÝSTRAŽ SOUPRAVA 3KS - DEMONTÁŽ</t>
  </si>
  <si>
    <t>916129</t>
  </si>
  <si>
    <t>DOPRAV SVĚTLO VÝSTRAŽ SOUPRAVA 3KS - NÁJEMNÉ</t>
  </si>
  <si>
    <t>2*4*30 = 240,000 [A]</t>
  </si>
  <si>
    <t>Položka zahrnuje:
- sazbu za pronájem zařízení
Položka nezahrnuje:
- x
Způsob měření:
- součin počtu zařízení a počtu dní použití.</t>
  </si>
  <si>
    <t>916312</t>
  </si>
  <si>
    <t>DOPRAVNÍ ZÁBRANY Z2 S FÓLIÍ TŘ 1 - MONTÁŽ S PŘESUNEM</t>
  </si>
  <si>
    <t>Položka zahrnuje:
- přemístění zařízení z dočasné skládky a jeho osazení a montáž na místě určeném projektem
- údržbu po celou dobu trvání funkce
- náhradu zničených nebo ztracených kusů
- nutnou opravu poškozených částí
Položka nezahrnuje:
- x</t>
  </si>
  <si>
    <t>916313</t>
  </si>
  <si>
    <t>DOPRAVNÍ ZÁBRANY Z2 S FÓLIÍ TŘ 1 - DEMONTÁŽ</t>
  </si>
  <si>
    <t>916319</t>
  </si>
  <si>
    <t>DOPRAVNÍ ZÁBRANY Z2 - NÁJEMNÉ</t>
  </si>
  <si>
    <t>12110</t>
  </si>
  <si>
    <t>SEJMUTÍ ORNICE NEBO LESNÍ PŮDY</t>
  </si>
  <si>
    <t>0,15*(79,5+76,9+1,4*(17,1+21,2)) = 31,503 [A]</t>
  </si>
  <si>
    <t>Položka zahrnuje:
- sejmutí ornice bez ohledu na tloušťku vrstvy
-  její vodorovnou dopravu
Položka nezahrnuje:
- uložení na trvalou skládku</t>
  </si>
  <si>
    <t>131836</t>
  </si>
  <si>
    <t>HLOUBENÍ JAM ZAPAŽ I NEPAŽ TŘ. II, ODVOZ DO 12KM</t>
  </si>
  <si>
    <t>15,7*10,5+10,9*(2,1+2,1)+15,0*10,9 = 374,130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</si>
  <si>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</si>
  <si>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17481</t>
  </si>
  <si>
    <t>ZÁSYP JAM A RÝH Z NAKUPOVANÝCH MATERIÁLŮ</t>
  </si>
  <si>
    <t>Zpětný zásyp za stojkou dovezeným materiálem_x000D_
provedeno dle ČSN 73 6244,_x000D_
hutněn na 95 % PS, resp. ID=0,80 15,7*6,6+10,9*(1,4+2,1)+15,0*6,3 = 236,270 [A]_x000D_
Zásyp za stojkou ze zeminy dle ČSN 73 6244_x000D_
hutněný na 100 % PS, resp. na Id=0,9_x000D_
hutněno po vrstvách tloušťky max. 300 mm 5,5*(1,4+2) = 18,700 [B]_x000D_
Celkové množství = 254,970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</si>
  <si>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</si>
  <si>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18220</t>
  </si>
  <si>
    <t>ROZPROSTŘENÍ ORNICE VE SVAHU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</si>
  <si>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</si>
  <si>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</si>
  <si>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</si>
  <si>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79,5+76,9+1,4*(17,1+21,2) = 210,020 [A]</t>
  </si>
  <si>
    <t>Položka zahrnuje:
- dodání předepsané travní směsi, její výsev na ornici, zalévání, první pokosení, to vše bez ohledu na sklon terénu
Položka nezahrnuje:
- x</t>
  </si>
  <si>
    <t>11</t>
  </si>
  <si>
    <t>Přípravné práce</t>
  </si>
  <si>
    <t>11511</t>
  </si>
  <si>
    <t>CERPÁNÍ VODY DO 500 L/MIN</t>
  </si>
  <si>
    <t>HOD</t>
  </si>
  <si>
    <t>40*24*2 = 1920,000 [A]</t>
  </si>
  <si>
    <t>Položka cerpání vody na povrchu zahrnuje i potrubí, pohotovost záložní cerpací soupravy a zrízení cerpací jímky. Soucástí položky je také následná demontáž a likvidace techto zarízení</t>
  </si>
  <si>
    <t>11525</t>
  </si>
  <si>
    <t>PŘEVEDENÍ VODY POTRUBÍM DN 600 NEBO ŽLABY R.O. DO 2,0M</t>
  </si>
  <si>
    <t>1*22 = 22,000 [A]</t>
  </si>
  <si>
    <t>Položka převedení vody na povrchu zahrnuje zřízení, udržování a odstranění příslušného zařízení. Převedení vody se uvádí buď průměrem potrubí (DN) nebo délkou rozvinutého obvodu žlabu (r.o.).</t>
  </si>
  <si>
    <t>11599</t>
  </si>
  <si>
    <t>Ochrana čerpacího zařízení po dobu výstavby</t>
  </si>
  <si>
    <t>-geotextílie 400g/m2
-zřízení dřevěné konstrukce</t>
  </si>
  <si>
    <t>13773</t>
  </si>
  <si>
    <t>VYKOP ŠACHT PILÍŘŮ, PILOT, STUDNÍ TŘ. I</t>
  </si>
  <si>
    <t>0,6*0,6*3,14*0,5*2 = 1,130 [A]</t>
  </si>
  <si>
    <t>kompletní provedení výkopu, vodorovná a svislá doprava, přemístění, přeložení, manipulace s výkopkem</t>
  </si>
  <si>
    <t>17710</t>
  </si>
  <si>
    <t>ZEMNÍ HRÁZKY ZE ZEMIN SE ZHUTNĚNÍM</t>
  </si>
  <si>
    <t>Tabulová stěna 1,0/1,5 - kůly, fošny a jílové těsnění_x000D_
oboustranné přehrazení toku</t>
  </si>
  <si>
    <t>2*5,7*1,0*1,5 = 17,100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</si>
  <si>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</si>
  <si>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24211</t>
  </si>
  <si>
    <t>PLÁŠŤ STUDNY Z DÍLCŮ BETONOVÝCH</t>
  </si>
  <si>
    <t>1,2*3,14*0,09*1,5*2 = 1,017 [A]</t>
  </si>
  <si>
    <t>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</t>
  </si>
  <si>
    <t>27152</t>
  </si>
  <si>
    <t>POLŠTÁŘE POD ZÁKLADY Z KAMENIVA DRCENÉHO</t>
  </si>
  <si>
    <t>0,6*0,6*3,14*0,4*2 = 0,904 [A]</t>
  </si>
  <si>
    <t>položka zahrnuje dodávku předepsaného kameniva, mimostaveništní a vnitrostaveništní dopravu a jeho uložení
není-li v zadávací dokumentaci uvedeno jinak, jedná se o nakupovaný materiál</t>
  </si>
  <si>
    <t>22</t>
  </si>
  <si>
    <t>Mikropiloty</t>
  </si>
  <si>
    <t>227821</t>
  </si>
  <si>
    <t>MIKROPILOTY KOMPLET D DO 100MM NA POVRCHU</t>
  </si>
  <si>
    <t>2*2*5*7 = 140,000 [A]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</si>
  <si>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</si>
  <si>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26622</t>
  </si>
  <si>
    <t>VRTY PRO MIKROPILOTY V PODZEMÍ DO 12M TŘ II D DO 100MM</t>
  </si>
  <si>
    <t>Položky zahrnuje:
- vlastní vrt
- všechny potřebné pomocné práce a konstrukce (spotřeba vody při vrtání s vodním výplachem, vyčištění vrtu stlačeným vzduchem, lešení a pracovní plošiny a pod.)
- polohu vrtů, jejich průměr, délku, případné vrtání s výpažnicí a její specifikaci určuje zadávací dokumentace
- platí i pro event. provádění jádrových vrtů.
Položka nezahrnuje:
- x</t>
  </si>
  <si>
    <t>281611</t>
  </si>
  <si>
    <t>INJEKTOVÁNÍ NÍZKOTLAKÉ Z CEMENTOVÝCH POJIV NA POVRCHU</t>
  </si>
  <si>
    <t>Dodatečná injektáž mikropilot</t>
  </si>
  <si>
    <t>20*5*0,2*0,2*3,14 = 12,560 [A]</t>
  </si>
  <si>
    <t>Položka zahrnuje:
- kompletní práce, které jsou nutné pro předepsanou funkci injektáže (statickou, těsnící a pod.). 
- vodní tlakové zkoušky před a po injektáži.
- veškerý materiál, výrobky a polotovary, včetně mimostaveništní a vnitrostaveništní dopravy (rovněž přesuny), včetně naložení a složení, případně s uložením.
Položka nezahrnuje:
- zřízení vrtů (vykazují se položkami 261, 262)</t>
  </si>
  <si>
    <t>27</t>
  </si>
  <si>
    <t>Základy</t>
  </si>
  <si>
    <t>21452</t>
  </si>
  <si>
    <t>SANAČNÍ VRSTVY Z KAMENIVA DRCENÉHO</t>
  </si>
  <si>
    <t>REZERVNÍ POLOŽKA_x000D_
Výměna podloží v případě nevhodné zeminy - štěrkodrť_x000D_
prolita řídkým betonem</t>
  </si>
  <si>
    <t>2*0,5*8,7*3,1 = 26,970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</si>
  <si>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</si>
  <si>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215663</t>
  </si>
  <si>
    <t>ÚPRAVA PODLOŽÍ HYDRAULICKÝMI POJIVY DO 2% HL DO 0,5M</t>
  </si>
  <si>
    <t>2*8,7*3,1 = 53,940 [A]</t>
  </si>
  <si>
    <t>Položka zahrnuje:
- zafrézování předepsaného množství hydraulického pojiva do podloží do hloubky do 0,5m
- zhutnění
- druh hydraulického pojiva stanoví zadávací dokumentace
Položka nezahrnuje:
- x</t>
  </si>
  <si>
    <t>27231</t>
  </si>
  <si>
    <t>ZÁKLADY Z PROSTÉHO BETONU</t>
  </si>
  <si>
    <t>Podkladní beton
- C12/15 X0 tl.150 mm</t>
  </si>
  <si>
    <t>0,15*2*3,25*8,85 = 8,629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</si>
  <si>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</si>
  <si>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272325</t>
  </si>
  <si>
    <t>ZÁKLADY ZE ŽELEZOBETONU DO C30/37</t>
  </si>
  <si>
    <t>Bednění a betonáž základů monolitického žb rámu
- beton C30/37 XC3, XD1, XF2, XA2</t>
  </si>
  <si>
    <t>2*0,6*2,1*7,7 = 19,404 [A]</t>
  </si>
  <si>
    <t>- dodání  cerstvého  betonu  (betonové  smesi)  požadované  kvality,  jeho  uložení  do požadovaného tvaru pri jakékoliv hustote výztuže, konzistenci cerstvého betonu a zpusobu hutnení, ošetrení a ochranu betonu,
- zhotovení nepropustného, mrazuvzdorného betonu a betonu požadované trvanlivosti a vlastností,
-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
- podperné  konstr. (skruže) a lešení všech druhu pro bednení, uložení cerstvého betonu, výztuže a doplnkových konstr., vc. požadovaných otvoru, ochranných a bezpecnostních opatrení a základu techto konstrukcí a lešení,
- vytvorení kotevních cel, kapes, nálitku, a sedel,
- zrízení  všech  požadovaných  otvoru, kapes, výklenku, prostupu, dutin, drážek a pod., vc. ztížení práce a úprav  kolem nich,
- úpravy pro osazení výztuže, doplnkových konstrukcí a vybavení,
- úpravy povrchu pro položení požadované izolace, povlaku a náteru, prípadne vyspravení,
- ztížení práce u kabelových a injektážních trubek a ostatních zarízení osazovaných do betonu,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základu,
- úpravy pro osazení zarízení ochrany konstrukce proti vlivu bludných proudu,</t>
  </si>
  <si>
    <t>272365</t>
  </si>
  <si>
    <t>VÝZTUŽ ZÁKLADU Z OCELI 10505, B500B</t>
  </si>
  <si>
    <t>19,404*0,15 = 2,911 [A]</t>
  </si>
  <si>
    <t>Položka zahrnuje veškerý materiál, výrobky a polotovary, vcetne mimostaveništní a vnitrostaveništní dopravy (rovnež presuny), vcetne naložení a složení, prípadne s uložením
- dodání betonárské výztuže v požadované kvalite, stríhání, rezání, ohýbání a spojování do všech požadovaných tvaru (vc. armakošu) a uložení s požadovaným zajištením polohy a krytí výztuže betonem,
- veškeré svary nebo jiné spoje výztuže,
- pomocné konstrukce a práce pro osazení a upevnení výztuže,
- zednické výpomoci pro montáž betonárské výztuže,
- úpravy výztuže pro osazení doplnkových konstrukcí,
- ochranu výztuže do doby jejího zabetonování,
- úpravy výztuže pro zrízení železobetonových kloubu, kotevních prvku, závesných ok a doplnkových konstrukcí,
- veškerá opatrení pro zajištení soudržnosti výztuže a betonu,
- vodivé propojení výztuže, které je soucástí ochrany konstrukce proti vlivum bludných proudu, vyvedení do merících skríní nebo míst pro merení bludných proudu (vlastní merící skríne se uvádejí položkami SD 74),
- povrchovou antikorozní úpravu výztuže,
- separaci výztuže,
- osazení merících zarízení a úpravy pro ne,
- osazení merících skríní nebo míst pro merení bludných proudu.</t>
  </si>
  <si>
    <t>Svislé konstrukce</t>
  </si>
  <si>
    <t>333325</t>
  </si>
  <si>
    <t>MOSTNÍ OPERY A KRÍDLA ZE ŽELEZOVÉHO BETONU DO C30/37</t>
  </si>
  <si>
    <t>Bednění a betonáž opěr monolitického žb rámu
-tl. 0,6m</t>
  </si>
  <si>
    <t>6,2*0,6*(3,11+3,16) = 23,324 [A]</t>
  </si>
  <si>
    <t>- dodání  cerstvého  betonu  (betonové  smesi)  požadované  kvality,  jeho  uložení  do požadovaného tvaru pri jakékoliv hustote výztuže, konzistenci cerstvého betonu a zpusobu hutnení, ošetrení a ochranu betonu,
- zhotovení nepropustného, mrazuvzdorného betonu a betonu požadované trvanlivosti a vlastností,
-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
- podperné  konstr. (skruže) a lešení všech druhu pro bednení, uložení cerstvého betonu, výztuže a doplnkových konstr., vc. požadovaných otvoru, ochranných a bezpecnostních opatrení a základu techto konstrukcí a lešení,
- vytvorení kotevních cel, kapes, nálitku, a sedel,
- zrízení  všech  požadovaných  otvoru, kapes, výklenku, prostupu, dutin, drážek a pod., vc. ztížení práce a úprav  kolem nich,
- úpravy pro osazení výztuže, doplnkových konstrukcí a vybavení,
- úpravy povrchu pro položení požadované izolace, povlaku a náteru, prípadne vyspravení,
- ztížení práce u kabelových a injektážních trubek a ostatních zarízení osazovaných do betonu,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základu,
- úpravy pro osazení zarízení ochrany konstrukce proti vlivu bludných proudu</t>
  </si>
  <si>
    <t>Bednění a betonáž mostních křídel
-tl. 0,350m</t>
  </si>
  <si>
    <t>0,35*(4,7+4,7+4,8+4,8) = 6,650 [A]</t>
  </si>
  <si>
    <t>333365</t>
  </si>
  <si>
    <t>VÝZTUŽ MOSTNÍCH OPER A KRÍDEL Z OCELI 10505, B500B</t>
  </si>
  <si>
    <t>(23,324+6,65)*0,15 = 4,496 [A]</t>
  </si>
  <si>
    <t>31</t>
  </si>
  <si>
    <t>Římsy</t>
  </si>
  <si>
    <t>317325</t>
  </si>
  <si>
    <t>ŘÍMSY ZE ŽELEZOBETONU DO C30/37</t>
  </si>
  <si>
    <t>Bednění a betonáž říms
-ocel B500B
-odhad vyztužení 180kg/m3</t>
  </si>
  <si>
    <t>0,15*(10+10) = 3,000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</si>
  <si>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</si>
  <si>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</si>
  <si>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</si>
  <si>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Výztuž říms
-ocel B500B do
-odhad vyztužení 180 kg/m3</t>
  </si>
  <si>
    <t>3*0,2 = 0,600 [A]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</si>
  <si>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</si>
  <si>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38</t>
  </si>
  <si>
    <t>Kompletní konstrukce</t>
  </si>
  <si>
    <t>33894A</t>
  </si>
  <si>
    <t>SLOUPKY OHRADNÍ A PLOTOVÉ KOVOVÉ KOTVENÉ DO PATEK NEBO BERANĚNÉ</t>
  </si>
  <si>
    <t>(22/2+1)*0,02 = 0,240 [A]</t>
  </si>
  <si>
    <t>Položka zahrnuje:
- dodání a osazení předepsaného sloupku včetně PKO
- případnou betonovou patku z předepsané třídy betonu
- nutné zemní práce
Položka nezahrnuje:
- x</t>
  </si>
  <si>
    <t>936502</t>
  </si>
  <si>
    <t>DROBNÉ DOPLŇK KONSTR KOVOVÉ POZINK</t>
  </si>
  <si>
    <t>KG</t>
  </si>
  <si>
    <t>Oplocení pletivo h=2,0m</t>
  </si>
  <si>
    <t>22,5*2*4 = 180,000 [A]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</si>
  <si>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</si>
  <si>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Odstranění stávajícího oplocení firmy DOSI</t>
  </si>
  <si>
    <t>0,24+0,18 = 0,420 [A]</t>
  </si>
  <si>
    <t>Vodorovné konstrukce</t>
  </si>
  <si>
    <t>28997C</t>
  </si>
  <si>
    <t>OPLÁŠTĚNÍ (ZPEVNĚNÍ) Z GEOTEXTILIE DO 300G/M2</t>
  </si>
  <si>
    <t>Těsnící fólie, 2x ochranná geotextilie min. 300 g/m2</t>
  </si>
  <si>
    <t>2*2*4,5*5,5*1,1 = 108,900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</si>
  <si>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</si>
  <si>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28999</t>
  </si>
  <si>
    <t>OPLÁŠTĚNÍ (ZPEVNĚNÍ) Z FÓLIE</t>
  </si>
  <si>
    <t>2*4,5*5,5 = 49,500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</si>
  <si>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</si>
  <si>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420324</t>
  </si>
  <si>
    <t>PŘECHODOVÉ DESKY MOSTNÍCH OPĚR ZE ŽELEZOBETONU C25/30</t>
  </si>
  <si>
    <t>2*5,5*0,8 = 8,800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</si>
  <si>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</si>
  <si>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420365</t>
  </si>
  <si>
    <t>VÝZTUŽ PŘECHODOVÝCH DESEK MOSTNÍCH OPĚR Z OCELI 10505, B500B</t>
  </si>
  <si>
    <t>8,8*0,12 = 1,056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</si>
  <si>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</si>
  <si>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421325</t>
  </si>
  <si>
    <t>MOSTNÍ NOSNÉ DESKOVÉ KONSTRUKCE ZE ŽELEZOBETONU C30/37</t>
  </si>
  <si>
    <t>6,2*2,1 = 13,020 [A]</t>
  </si>
  <si>
    <t>421365</t>
  </si>
  <si>
    <t>VÝZTUŽ MOSTNÍ DESKOVÉ KONSTRUKCE Z OCELI 10505, B500B</t>
  </si>
  <si>
    <t>Betonářská výztuž příčle, ocel B500B 200 kg/m3 13,02*0,15 = 1,953 [A]</t>
  </si>
  <si>
    <t>Položka zahrnuje veškerý materiál, výrobky a polotovary, vcetne mimostaveništní a vnitrostaveništní dopravy (rovnež presuny), vcetne naložení a složení, prípadne s uložením
- dodání betonárské výztuže v požadované kvalite, stríhání, rezání, ohýbání a spojování do všech požadovaných tvaru (vc. armakošu) a uložení s požadovaným zajištením polohy a krytí výztuže betonem,
- veškeré svary nebo jiné spoje výztuže,
- pomocné konstrukce a práce pro osazení a upevnení výztuže,
- zednické výpomoci pro montáž betonárské výztuže,
- úpravy výztuže pro osazení doplnkových konstrukcí,
- ochranu výztuže do doby jejího zabetonování,
- úpravy výztuže pro zrízení železobetonových kloubu, kotevních prvku, závesných ok a doplnkových konstrukcí,
- veškerá opatrení pro zajištení soudržnosti výztuže a betonu,
- vodivé propojení výztuže, které je soucástí ochrany konstrukce proti vlivum bludných proudu, vyvedení do merících skríní nebo míst pro merení bludných proudu (vlastní merící skríne se uvádejí položkami SD 74.
- povrchovou antikorozní úpravu výztuže,
- separaci výztuže,
- osazení merících zarízení a úpravy pro ne,
- osazení merících skríní nebo míst pro merení bludných proudu.</t>
  </si>
  <si>
    <t>451573</t>
  </si>
  <si>
    <t>VÝPLŇ VRSTVY Z KAMENIVA TĚŽENÉHO, INDEX ZHUTNĚNÍ ID DO 0,9</t>
  </si>
  <si>
    <t>Podsyp přechodového klínu ze ŠP 0-32</t>
  </si>
  <si>
    <t>5,5*(0,7+0,7) = 7,700 [A]</t>
  </si>
  <si>
    <t>47</t>
  </si>
  <si>
    <t>Upravy vodotečí toků</t>
  </si>
  <si>
    <t>43411</t>
  </si>
  <si>
    <t>SCHODIŠŤOVÉ STUPNĚ, Z DÍLCŮ BETON</t>
  </si>
  <si>
    <t>Dodávka a osazení prefabrikovaných schodišťových stupňů
-do betonu C16/20n XF1
-výška stupně 200mm, šířka 750mm</t>
  </si>
  <si>
    <t>0,18*0,75*0,25*10 = 0,338 [A]</t>
  </si>
  <si>
    <t>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</t>
  </si>
  <si>
    <t>451313</t>
  </si>
  <si>
    <t>PODKLADNÍ A VÝPLŇOVÉ VRSTVY Z PROSTÉHO BETONU C16/20</t>
  </si>
  <si>
    <t>Podkladní beton pod žlaby</t>
  </si>
  <si>
    <t>1,2*(4,5+3,5)*0,6*0,15 = 0,864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</si>
  <si>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</si>
  <si>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451314</t>
  </si>
  <si>
    <t>PODKLADNÍ A VÝPLŇOVÉ VRSTVY Z PROSTÉHO BETONU C25/30</t>
  </si>
  <si>
    <t>Podkladní vrstva pod kamennou dlažbu_x000D_
úpravy vodoteče - beton C 25/30 XC2_x000D_
oměřeno CAD</t>
  </si>
  <si>
    <t>schodiště 2,5*0,75*0,15 = 0,281 [A]_x000D_
dlažba 0,15*1,3*(60,2+5*6,5+72,2) = 32,156 [B]_x000D_
Celkové množství = 32,437</t>
  </si>
  <si>
    <t>465512</t>
  </si>
  <si>
    <t>DLAŽBY Z LOMOVÉHO KAMENE NA MC</t>
  </si>
  <si>
    <t>Úprava dna a svahů vodoteče
- kamenná dlažba z lomového kamene tl.200 mm
- usazená, vyspárovaná a vyklínovaná
- beton C25/30 XF3 tl.150 mm</t>
  </si>
  <si>
    <t>dno vodoteče 1,3*(60,2+5*6,5+72,2)*0,2 = 42,874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</si>
  <si>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</si>
  <si>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467314</t>
  </si>
  <si>
    <t>STUPNĚ A PRAHY VODNÍCH KORYT Z PROSTÉHO BETONU C25/30</t>
  </si>
  <si>
    <t>Betonová patka v korytě z betonu C 25/30nXF3</t>
  </si>
  <si>
    <t>0,6*0,8*(3,7+(1,5+3,0)*1,4+3,6+(2,9+2,6)*1,4) = 10,224 [A]</t>
  </si>
  <si>
    <t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</si>
  <si>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62845</t>
  </si>
  <si>
    <t>SPÁROVÁNÍ STÁVAJÍCÍCH DLAŽEB CEMENT MALTOU</t>
  </si>
  <si>
    <t>1,3*(60,2+5*6,5+72,2) = 214,370 [A]</t>
  </si>
  <si>
    <t>Položka zahrnuje:
- dodávku veškerého materiálu potřebného pro předepsanou úpravu v předepsané kvalitě
- vyčištění spar (vyškrábání), vypláchnutí spar vodou, očištění povrchu
- spárování
- odklizení suti a přebytečného materiálu
- potřebná lešení
Položka nezahrnuje:
- x</t>
  </si>
  <si>
    <t>917223</t>
  </si>
  <si>
    <t>SILNIČNÍ A CHODNÍKOVÉ OBRUBY Z BETONOVÝCH OBRUBNÍKŮ ŠÍŘ 100MM</t>
  </si>
  <si>
    <t>Lemování schodiště 2*2,5 = 5,000 [A]_x000D_
Lemování dlažby 6,3+4,8+5,2+8,5 = 24,800 [B]_x000D_
Celkové množství = 29,800</t>
  </si>
  <si>
    <t>Položka zahrnuje:
- dodání a pokládku betonových obrubníků o rozměrech předepsaných zadávací dokumentací
- betonové lože i boční betonovou opěrku
Položka nezahrnuje:
- x</t>
  </si>
  <si>
    <t>935212</t>
  </si>
  <si>
    <t>PŘÍKOPOVÉ ŽLABY Z BETON TVÁRNIC ŠÍŘ DO 600MM DO BETONU TL 100MM</t>
  </si>
  <si>
    <t>Skluzy z betonových žlabů š. 600</t>
  </si>
  <si>
    <t>4,5+3,5 = 8,000 [A]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</si>
  <si>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</si>
  <si>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5</t>
  </si>
  <si>
    <t>Komunikace</t>
  </si>
  <si>
    <t>18110</t>
  </si>
  <si>
    <t>ÚPRAVA PLÁNĚ SE ZHUTNĚNÍM V HORNINĚ TŘ. I</t>
  </si>
  <si>
    <t>CAD 198 = 198,000 [A]</t>
  </si>
  <si>
    <t>Položka zahrnuje:
- úpravu pláně včetně vyrovnání výškových rozdílů. Míru zhutnění určuje projekt.
Položka nezahrnuje:
- x</t>
  </si>
  <si>
    <t>56333</t>
  </si>
  <si>
    <t>VOZOVKOVÉ VRSTVY ZE ŠTĚRKODRTI TL. DO 150MM</t>
  </si>
  <si>
    <t>Kamenivo ŠDA 0-63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</si>
  <si>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</si>
  <si>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Kamenivo ŠDB 0-32</t>
  </si>
  <si>
    <t>56930</t>
  </si>
  <si>
    <t>ZPEVNĚNÍ KRAJNIC ZE ŠTĚRKODRTI</t>
  </si>
  <si>
    <t>Doplnění krajnic komunikace v předpolí OP1 mostu_x000D_
dovezeným materiálem, provedeno dle ČSN 73 6244,_x000D_
hutněn na 95 % PS, resp. ID=0,80</t>
  </si>
  <si>
    <t>0,75*(17,1+6,4+6,2+21,2) = 38,175 [A]</t>
  </si>
  <si>
    <t>Položka zahrnuje:
- dodání kameniva předepsané kvality a zrnitosti
- očištění podkladu
- uložení kameniva dle předepsaného technologického předpisu, zhutnění vrstvy v předepsané tloušťce
- zřízení vrstvy bez rozlišení šířky, pokládání vrstvy po etapách,
Položka nezahrnuje:
- x</t>
  </si>
  <si>
    <t>56963</t>
  </si>
  <si>
    <t>ZPEVNĚNÍ KRAJNIC Z RECYKLOVANÉHO MATERIÁLU TL DO 150MM</t>
  </si>
  <si>
    <t>Úprava krajnic živičným recyklátem v tloušťce 50 mm_x000D_
oměřeno CAD</t>
  </si>
  <si>
    <t>6,4+6,2+6,2+5,9 = 24,700 [A]</t>
  </si>
  <si>
    <t>Položka zahrnuje:
- dodání recyklátu předepsané kvality a zrnitosti
- očištění podkladu
- uložení recyklátu dle předepsaného technologického předpisu, zhutnění vrstvy v předepsané tloušťce
- zřízení vrstvy bez rozlišení šířky, pokládání vrstvy po etapách,
Položka nezahrnuje:
- postřiky, nátěry</t>
  </si>
  <si>
    <t>572211</t>
  </si>
  <si>
    <t>SPOJOVACÍ POSTŘIK Z ASFALTU DO 0,5KG/M2</t>
  </si>
  <si>
    <t>mimo most CAD 173 = 173,000 [A]_x000D_
most 5,5*6,2 = 34,100 [B]_x000D_
Celkové množství = 207,100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</si>
  <si>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</si>
  <si>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574A44</t>
  </si>
  <si>
    <t>ASFALTOVÝ BETON PRO OBRUSNÉ VRSTVY ACO 11+ TL. 50MM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</si>
  <si>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</si>
  <si>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574E66</t>
  </si>
  <si>
    <t>ASFALTOVÝ BETON PRO PODKLADNÍ VRSTVY ACP 16+, 16S TL. 70MM</t>
  </si>
  <si>
    <t>CAD 173 = 173,000 [A]</t>
  </si>
  <si>
    <t>575C65</t>
  </si>
  <si>
    <t>LITÝ ASFALT MA IV (OCHRANA MOSTNÍ IZOLACE) 16 TL. 45MM</t>
  </si>
  <si>
    <t>5,5*6,2 = 34,100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</si>
  <si>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</si>
  <si>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582611</t>
  </si>
  <si>
    <t>KRYTY Z BETON DLAŽDIC SE ZÁMKEM ŠEDÝCH TL 60MM DO LOŽE Z KAM</t>
  </si>
  <si>
    <t>(1,1+1,9)*1,55 = 4,650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</si>
  <si>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</si>
  <si>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711</t>
  </si>
  <si>
    <t>Izolace proti vodě</t>
  </si>
  <si>
    <t>Ochrana izolace - nátěry
1 x ochranná geotextilie netkaná min 300 g/m2</t>
  </si>
  <si>
    <t>2*(0,6*(2*2,1+2*7,7)+0,75*(2*7,7+2*0,6))+2*1*6,2+2*(4,7+0,35*(1+2,4))+2*(4,8+0,35*(1+2,5)) = 84,650 [A]</t>
  </si>
  <si>
    <t>Ochrana izolace na stojkách rámu a křídlech_x000D_
2 x ochranná geotextilie netkaná min 300 g/m2</t>
  </si>
  <si>
    <t>5,5*(3,11+3,16)+2*4,7+2*4,8 = 53,485 [A]</t>
  </si>
  <si>
    <t>711111</t>
  </si>
  <si>
    <t>IZOLACE BĚŽNÝCH KONSTRUKCÍ PROTI ZEMNÍ VLHKOSTI ASFALTOVÝMI NÁTĚRY</t>
  </si>
  <si>
    <t>1xNp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</si>
  <si>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</si>
  <si>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2xNa</t>
  </si>
  <si>
    <t>2*(0,6*(2*2,1+2*7,7)+0,75*(2*7,7+2*0,6))+2*1*6,2+2*(4,7+0,35*(1+2,4))+2*(4,8+0,35*(1+2,5)) = 84,650 [A]_x000D_
 a*2 = 169,300 [B]</t>
  </si>
  <si>
    <t>711442</t>
  </si>
  <si>
    <t>IZOLACE MOSTOVEK CELOPLOŠNÁ ASFALTOVÝMI PÁSY S PEČETÍCÍ VRSTVOU</t>
  </si>
  <si>
    <t>Mostní certifikovaná pásová izolace s pečetící vrstvou -příčel+stojky+ruby křídel</t>
  </si>
  <si>
    <t>– rub rámu a křídel 6,2*6,2+5,5*(3,11+3,16)+2*4,7+2*4,8 = 91,925 [B]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</si>
  <si>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</si>
  <si>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711502</t>
  </si>
  <si>
    <t>OCHRANA IZOLACE NA POVRCHU ASFALTOVÝMI PÁSY</t>
  </si>
  <si>
    <t>Ochrana izolace pod římsami 
-asfalt.pás s Al vložkou</t>
  </si>
  <si>
    <t>0,5*(10+10) = 10,000 [A]</t>
  </si>
  <si>
    <t>položka zahrnuje:
- dodání  předepsaného ochranného materiálu
- zřízení ochrany izolace</t>
  </si>
  <si>
    <t>783</t>
  </si>
  <si>
    <t>Nátěry</t>
  </si>
  <si>
    <t>78381</t>
  </si>
  <si>
    <t>NÁTĚRY BETON KONSTR TYP S1 (OS-A)</t>
  </si>
  <si>
    <t>Ochranná penetrace říms typu S1</t>
  </si>
  <si>
    <t>Ochranná penetrace říms typu S1 (0,15+0,5)*(10+10) = 13,000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</si>
  <si>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</si>
  <si>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78382</t>
  </si>
  <si>
    <t>NÁTĚRY BETON KONSTR TYP S2 (OS-B)</t>
  </si>
  <si>
    <t>Penetrační nátěr pro zvýšení přilnavosti vozovkových vrstev_x000D_
k obrubě říms</t>
  </si>
  <si>
    <t>0,075*(10+10+4*1) = 1,800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</si>
  <si>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</si>
  <si>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78383</t>
  </si>
  <si>
    <t>NÁTĚRY BETON KONSTR TYP S4 (OS-C)</t>
  </si>
  <si>
    <t>Epoxidový nátěr boků říms</t>
  </si>
  <si>
    <t>0,4*5,0*2 = 4,000 [A]</t>
  </si>
  <si>
    <t>8</t>
  </si>
  <si>
    <t>Potrubí</t>
  </si>
  <si>
    <t>21331</t>
  </si>
  <si>
    <t>DRENÁŽNÍ VRSTVY Z BETONU MEZEROVITÉHO (DRENÁŽNÍHO)</t>
  </si>
  <si>
    <t>Ochrana drenáže - drenážní beton</t>
  </si>
  <si>
    <t>2*5,5*0,15 = 1,650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</si>
  <si>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</si>
  <si>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21461F</t>
  </si>
  <si>
    <t>SEPARAČNÍ GEOTEXTILIE DO 600G/M2</t>
  </si>
  <si>
    <t>Obalení dren. potrubí geotextilií</t>
  </si>
  <si>
    <t>2*15*3,14*0,15*1,2 = 16,956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</si>
  <si>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</si>
  <si>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2*0,3*1,9*5,5 = 6,270 [A]</t>
  </si>
  <si>
    <t>87434</t>
  </si>
  <si>
    <t>POTRUBÍ Z TRUB PLASTOVÝCH ODPADNÍCH DN DO 200MM</t>
  </si>
  <si>
    <t>Chrániška prostupu drenáže křídly DN 180</t>
  </si>
  <si>
    <t>2*0,5 = 1,000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</si>
  <si>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</si>
  <si>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875332</t>
  </si>
  <si>
    <t>POTRUBÍ DREN Z TRUB PLAST DN DO 150MM DĚROVANÝCH</t>
  </si>
  <si>
    <t>Dodávka a osazení drenážní trubky
-perforace min 2/3 obvodu
-vedena okolo křídel, vyústěna na povodní straně
-PE, DN150</t>
  </si>
  <si>
    <t>2*7,5 = 15,000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</si>
  <si>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</si>
  <si>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Doplňující konstrukce a práce</t>
  </si>
  <si>
    <t>58212</t>
  </si>
  <si>
    <t>DLÁŽDĚNÉ KRYTY Z VELKÝCH KOSTEK DO LOŽE Z MC</t>
  </si>
  <si>
    <t>4*0,90*,3 = 1,080 [A]</t>
  </si>
  <si>
    <t>914A21</t>
  </si>
  <si>
    <t>EV ČÍSLO MOSTU OCEL S FÓLIÍ TŘ.1 DODÁVKA A MONTÁŽ</t>
  </si>
  <si>
    <t>položka zahrnuje:
- dodávku a montáž značek v požadovaném provedení</t>
  </si>
  <si>
    <t>4*(1+1+0,3) = 9,200 [A]</t>
  </si>
  <si>
    <t>Na koncích úseku 3,9+4,1 = 8,000 [D]_x000D_
Za opěrami 2*5,5 = 11,000 [A]_x000D_
Podél říms 10+10+4*1 = 24,000 [B]_x000D_
Celkové množství = 43,000</t>
  </si>
  <si>
    <t>919131</t>
  </si>
  <si>
    <t>ŘEZÁNÍ BETONOVÝCH KONSTRUKCÍ TL DO 50MM</t>
  </si>
  <si>
    <t>Provedení pracovní spáry římsy</t>
  </si>
  <si>
    <t>0,50*4 = 2,000 [A]</t>
  </si>
  <si>
    <t>Položka zahrnuje:
- řezání betonových konstrukcí bez ohledu na tloušťku
- spotřeba vody
Položka nezahrnuje:
- x</t>
  </si>
  <si>
    <t>931311</t>
  </si>
  <si>
    <t>TĚSNĚNÍ DILATAČ SPAR ASF ZÁLIVKOU PRŮŘ DO 100MM2</t>
  </si>
  <si>
    <t>položka zahrnuje dodávku a osazení předepsaného materiálu, očištění ploch spáry před úpravou, očištění okolí spáry po úpravě
nezahrnuje těsnící profil</t>
  </si>
  <si>
    <t>93</t>
  </si>
  <si>
    <t>Dokončovací práce inženýrských staveb</t>
  </si>
  <si>
    <t>21341</t>
  </si>
  <si>
    <t>DRENÁŽNÍ VRSTVY Z PLASTBETONU (PLASTMALTY)</t>
  </si>
  <si>
    <t>0,045*0,49*13,855 = 0,306 [A]</t>
  </si>
  <si>
    <t>Podlití sloupků (patních desek)
-podlití plastmaltou</t>
  </si>
  <si>
    <t>0,23*0,23*(6+6)*0,015 = 0,010 [A]</t>
  </si>
  <si>
    <t>Položka zahrnuje:
- dodávku předepsaného materiálu pro drenážní vrstvu, včetně mimostaveništní a vnitrostaveništní dopravy
- provedení drenážní vrstvy předepsaných rozměrů a předepsaného tvaru</t>
  </si>
  <si>
    <t>261313</t>
  </si>
  <si>
    <t>VRTY PRO KOTVENÍ A INJEKTÁŽ TŘ III NA POVRCHU D DO 25MM</t>
  </si>
  <si>
    <t>Vývrt pro kotvení sloupků zábradlí
-průměr 20 mm, hloubka 80mm, 4ks na sloupek</t>
  </si>
  <si>
    <t>4*12*0,08 = 3,840 [A]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</si>
  <si>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</si>
  <si>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261314</t>
  </si>
  <si>
    <t>VRTY PRO KOTVENÍ A INJEKTÁŽ TŘ III NA POVRCHU D DO 35MM</t>
  </si>
  <si>
    <t>Vývrt pro kotvení monolitických říms
- průměr 35 mm, hloubka 160mm</t>
  </si>
  <si>
    <t>Pro kotvy římsy (10+10)*0,16 = 3,200 [A]</t>
  </si>
  <si>
    <t>položka zahrnuje:
přemístění, montáž a demontáž vrtných souprav
svislou dopravu zeminy z vrtu
vodorovnou dopravu zeminy bez uložení na skládku
případně nutné pažení dočasné (včetně odpažení) i trvalé</t>
  </si>
  <si>
    <t>78315</t>
  </si>
  <si>
    <t>PROTIKOROZ OCHRANA OCEL KONSTR ŽÁR ZINKOVÁNÍM PONOREM</t>
  </si>
  <si>
    <t>10,5+10,5 = 21,000 [A]_x000D_
 a*1,8 = 37,800 [B]</t>
  </si>
  <si>
    <t>- položky nátěrů zahrnují kompletní povlaky (i různobarevné), včetně úpravy podkladu (odmaštění, odrezivění, odstranění starých nátěrů a nečistot) a jeho vyspravení, provedení nátěru předepsaným postupem a splnění všech požadavků daných technologickým předpisem.</t>
  </si>
  <si>
    <t>78322</t>
  </si>
  <si>
    <t>PROTIKOROZ OCHRANA DOPLŇK OK NÁTĚREM VÍCEVRST</t>
  </si>
  <si>
    <t>-kvalitní nátěr dlouhodobé životnosti s úpravou vrchního povrchu barvou odstínu RAL 5002 ultramarín</t>
  </si>
  <si>
    <t>9112B1</t>
  </si>
  <si>
    <t>ZÁBRADLÍ MOSTNÍ SE SVISLOU VÝPLNÍ - DODÁVKA A MONTÁŽ</t>
  </si>
  <si>
    <t>(10,5+10,5) = 21,000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</si>
  <si>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</si>
  <si>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931183</t>
  </si>
  <si>
    <t>VÝPLŇ DILATAČNÍCH SPAR Z POLYSTYRENU TL 30MM</t>
  </si>
  <si>
    <t>Separace přechodového klínu od stojek a křídel - extrudovaný polystyren tl. 25 mm</t>
  </si>
  <si>
    <t>2*(5,5+2*2)*0,6 = 11,400 [A]</t>
  </si>
  <si>
    <t>Položka zahrnuje:
- dodávku a osazení předepsaného materiálu
- očištění ploch spáry před úpravou
- očištění okolí spáry po úpravě
Položka nezahrnuje:
- x</t>
  </si>
  <si>
    <t>93650</t>
  </si>
  <si>
    <t>DROBNÉ DOPLŇK KONSTR KOVOVÉ</t>
  </si>
  <si>
    <t>Osazení kotev</t>
  </si>
  <si>
    <t>Kotvy M24 20*0,8 = 16,000 [A]_x000D_
Kotvy M12 48*0,48 = 23,040 [B]_x000D_
Mezisoučet = 39,040 [D]</t>
  </si>
  <si>
    <t>- dílenská dokumentace, včetně technologického předpisu spojování,
- dodání  materiálu  v požadované kvalitě a výroba konstrukce i dílenská (včetně  pomůcek,  přípravků a prostředků pro výrobu) bez ohledu na náročnost a její hmotnost, dílenská montáž,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jakákoliv doprava a manipulace dílců  a  montážních  sestav,  včetně  dopravy konstrukce z výrobny na stavbu,
- montáž konstrukce na staveništi, včetně montážních prostředků a pomůcek a zednických výpomocí,
- montážní dokumentace včetně technologického předpisu montáže,
- výplň, těsnění a tmelení spar a spojů,
- čištění konstrukce a odstranění všech vrubů (vrypy, otlačeniny a pod.),
- veškeré druhy opracování povrchů, včetně úprav pod nátěry a pod izolaci,
- veškeré druhy dílenských základů a základních nátěrů a povlaků,
- všechny druhy ocelového kotvení,
- dílenskou přejímku a montážní prohlídku, včetně požadovaných dokladů,
- zřízení kotevních otvorů nebo jam, nejsou-li částí jiné konstrukce, jejich úpravy, očištění a ošetření,
- osazení kotvení nebo přímo částí konstrukce do podpůrné konstrukce nebo do zeminy,
- výplň kotevních otvorů  (příp.  podlití  patních  desek)  maltou,  betonem  nebo  jinou speciální hmotou, vyplnění jam zeminou,
- ošetření kotevní oblasti proti vzniku trhlin, vlivu povětrnosti a pod.,
- osazení nivelačních značek, včetně jejich zaměření, označení znakem výrobce a vyznačení letopočtu.
Dokumentace pro zadání stavby může dále předepsat že cena položky ještě obsahuje například:
- veškeré druhy protikorozní ochrany a nátěry konstrukcí,
- žárové zinkování ponorem nebo žárové stříkání (metalizace) kovem,
- zvláštní spojovací prostředky, rozebíratelnost konstrukce,
- osazení měřících zařízení a úpravy pro ně
- ochranná opatření před účinky bludných proudů
- ochranu před přepětím.</t>
  </si>
  <si>
    <t>93R009</t>
  </si>
  <si>
    <t>Dodávka a osazení tabulky s udáním data dokončení opravy mostu.</t>
  </si>
  <si>
    <t>R9312</t>
  </si>
  <si>
    <t>Kotva M12</t>
  </si>
  <si>
    <t>zábradlí 12*4 = 48,000 [A]</t>
  </si>
  <si>
    <t>R9324</t>
  </si>
  <si>
    <t>Kotva M24 s přísl.</t>
  </si>
  <si>
    <t>KS</t>
  </si>
  <si>
    <t>5+5 = 10,000 [A]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</si>
</sst>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5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3" fillId="2" borderId="0" xfId="2" applyFill="1" applyAlignment="1">
      <alignment horizontal="center" vertical="center" wrapText="1"/>
    </xf>
  </cellXfs>
  <cellStyles count="9">
    <cellStyle name="NadpisRekapitulaceSoupisPraciStyle" xfId="2" xr:uid="{00000000-0005-0000-0000-000002000000}"/>
    <cellStyle name="NadpisStrukturyStyle" xfId="6" xr:uid="{00000000-0005-0000-0000-000006000000}"/>
    <cellStyle name="NadpisySloupcuStyle" xfId="4" xr:uid="{00000000-0005-0000-0000-000004000000}"/>
    <cellStyle name="Normální" xfId="0" builtinId="0"/>
    <cellStyle name="NormalStyle" xfId="1" xr:uid="{00000000-0005-0000-0000-000001000000}"/>
    <cellStyle name="PolDoplnInfoStyle" xfId="8" xr:uid="{00000000-0005-0000-0000-000008000000}"/>
    <cellStyle name="RekapitulaceCenyStyle" xfId="3" xr:uid="{00000000-0005-0000-0000-000003000000}"/>
    <cellStyle name="StavbaRozpocetHeaderStyle" xfId="5" xr:uid="{00000000-0005-0000-0000-000005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A4" sqref="A4:E4"/>
    </sheetView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6" t="s">
        <v>2</v>
      </c>
      <c r="C2" s="3"/>
      <c r="D2" s="3"/>
      <c r="E2" s="3"/>
    </row>
    <row r="3" spans="1:5" x14ac:dyDescent="0.25">
      <c r="A3" s="3"/>
      <c r="B3" s="47"/>
      <c r="C3" s="3"/>
      <c r="D3" s="3"/>
      <c r="E3" s="3"/>
    </row>
    <row r="4" spans="1:5" ht="15" customHeight="1" x14ac:dyDescent="0.25">
      <c r="A4" s="54" t="s">
        <v>3</v>
      </c>
      <c r="B4" s="54"/>
      <c r="C4" s="54"/>
      <c r="D4" s="54"/>
      <c r="E4" s="54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SUM(C10:C13)</f>
        <v>0</v>
      </c>
      <c r="D6" s="3"/>
      <c r="E6" s="3"/>
    </row>
    <row r="7" spans="1:5" x14ac:dyDescent="0.25">
      <c r="A7" s="3"/>
      <c r="B7" s="5" t="s">
        <v>5</v>
      </c>
      <c r="C7" s="6">
        <f>SUM(E10:E13)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ht="25.5" x14ac:dyDescent="0.25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'001'!I3</f>
        <v>0</v>
      </c>
      <c r="D11" s="9">
        <f>SUMIFS('001'!O:O,'001'!A:A,"P")</f>
        <v>0</v>
      </c>
      <c r="E11" s="9">
        <f>C11+D11</f>
        <v>0</v>
      </c>
    </row>
    <row r="12" spans="1:5" x14ac:dyDescent="0.25">
      <c r="A12" s="8" t="s">
        <v>15</v>
      </c>
      <c r="B12" s="8" t="s">
        <v>16</v>
      </c>
      <c r="C12" s="9">
        <f>'101'!I3</f>
        <v>0</v>
      </c>
      <c r="D12" s="9">
        <f>SUMIFS('101'!O:O,'101'!A:A,"P")</f>
        <v>0</v>
      </c>
      <c r="E12" s="9">
        <f>C12+D12</f>
        <v>0</v>
      </c>
    </row>
    <row r="13" spans="1:5" x14ac:dyDescent="0.25">
      <c r="A13" s="8" t="s">
        <v>17</v>
      </c>
      <c r="B13" s="8" t="s">
        <v>18</v>
      </c>
      <c r="C13" s="9">
        <f>'201'!I3</f>
        <v>0</v>
      </c>
      <c r="D13" s="9">
        <f>SUMIFS('201'!O:O,'201'!A:A,"P")</f>
        <v>0</v>
      </c>
      <c r="E13" s="9">
        <f>C13+D13</f>
        <v>0</v>
      </c>
    </row>
  </sheetData>
  <mergeCells count="2">
    <mergeCell ref="B2:B3"/>
    <mergeCell ref="A4:E4"/>
  </mergeCells>
  <pageMargins left="0.7" right="0.7" top="0.78740157499999996" bottom="0.78740157499999996" header="0.3" footer="0.3"/>
  <pageSetup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6"/>
  <sheetViews>
    <sheetView tabSelected="1" topLeftCell="B1" workbookViewId="0">
      <selection activeCell="A4" sqref="A4:E4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ht="30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11</v>
      </c>
      <c r="I3" s="19">
        <f>SUMIFS(I8:I66,A8:A66,"SD")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11</v>
      </c>
      <c r="D4" s="49"/>
      <c r="E4" s="17" t="s">
        <v>12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SUMIFS(I9:I66,A9:A66,"P")</f>
        <v>0</v>
      </c>
      <c r="J8" s="29"/>
    </row>
    <row r="9" spans="1:16" x14ac:dyDescent="0.25">
      <c r="A9" s="30" t="s">
        <v>40</v>
      </c>
      <c r="B9" s="30">
        <v>1</v>
      </c>
      <c r="C9" s="31" t="s">
        <v>41</v>
      </c>
      <c r="D9" s="30" t="s">
        <v>42</v>
      </c>
      <c r="E9" s="32" t="s">
        <v>43</v>
      </c>
      <c r="F9" s="33" t="s">
        <v>44</v>
      </c>
      <c r="G9" s="34">
        <v>1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x14ac:dyDescent="0.25">
      <c r="A10" s="30" t="s">
        <v>45</v>
      </c>
      <c r="B10" s="38"/>
      <c r="E10" s="39" t="s">
        <v>42</v>
      </c>
      <c r="J10" s="40"/>
    </row>
    <row r="11" spans="1:16" ht="60" x14ac:dyDescent="0.25">
      <c r="A11" s="30" t="s">
        <v>46</v>
      </c>
      <c r="B11" s="38"/>
      <c r="E11" s="32" t="s">
        <v>47</v>
      </c>
      <c r="J11" s="40"/>
    </row>
    <row r="12" spans="1:16" x14ac:dyDescent="0.25">
      <c r="A12" s="30" t="s">
        <v>40</v>
      </c>
      <c r="B12" s="30">
        <v>2</v>
      </c>
      <c r="C12" s="31" t="s">
        <v>48</v>
      </c>
      <c r="D12" s="30" t="s">
        <v>42</v>
      </c>
      <c r="E12" s="32" t="s">
        <v>49</v>
      </c>
      <c r="F12" s="33" t="s">
        <v>44</v>
      </c>
      <c r="G12" s="34">
        <v>1</v>
      </c>
      <c r="H12" s="35">
        <v>0</v>
      </c>
      <c r="I12" s="36">
        <f>ROUND(G12*H12,P4)</f>
        <v>0</v>
      </c>
      <c r="J12" s="30"/>
      <c r="O12" s="37">
        <f>I12*0.21</f>
        <v>0</v>
      </c>
      <c r="P12">
        <v>3</v>
      </c>
    </row>
    <row r="13" spans="1:16" x14ac:dyDescent="0.25">
      <c r="A13" s="30" t="s">
        <v>45</v>
      </c>
      <c r="B13" s="38"/>
      <c r="E13" s="39" t="s">
        <v>42</v>
      </c>
      <c r="J13" s="40"/>
    </row>
    <row r="14" spans="1:16" ht="60" x14ac:dyDescent="0.25">
      <c r="A14" s="30" t="s">
        <v>46</v>
      </c>
      <c r="B14" s="38"/>
      <c r="E14" s="32" t="s">
        <v>47</v>
      </c>
      <c r="J14" s="40"/>
    </row>
    <row r="15" spans="1:16" x14ac:dyDescent="0.25">
      <c r="A15" s="30" t="s">
        <v>40</v>
      </c>
      <c r="B15" s="30">
        <v>3</v>
      </c>
      <c r="C15" s="31" t="s">
        <v>50</v>
      </c>
      <c r="D15" s="30" t="s">
        <v>42</v>
      </c>
      <c r="E15" s="32" t="s">
        <v>51</v>
      </c>
      <c r="F15" s="33" t="s">
        <v>44</v>
      </c>
      <c r="G15" s="34">
        <v>1</v>
      </c>
      <c r="H15" s="35">
        <v>0</v>
      </c>
      <c r="I15" s="36">
        <f>ROUND(G15*H15,P4)</f>
        <v>0</v>
      </c>
      <c r="J15" s="30"/>
      <c r="O15" s="37">
        <f>I15*0.21</f>
        <v>0</v>
      </c>
      <c r="P15">
        <v>3</v>
      </c>
    </row>
    <row r="16" spans="1:16" ht="30" x14ac:dyDescent="0.25">
      <c r="A16" s="30" t="s">
        <v>45</v>
      </c>
      <c r="B16" s="38"/>
      <c r="E16" s="32" t="s">
        <v>52</v>
      </c>
      <c r="J16" s="40"/>
    </row>
    <row r="17" spans="1:16" ht="60" x14ac:dyDescent="0.25">
      <c r="A17" s="30" t="s">
        <v>46</v>
      </c>
      <c r="B17" s="38"/>
      <c r="E17" s="32" t="s">
        <v>53</v>
      </c>
      <c r="J17" s="40"/>
    </row>
    <row r="18" spans="1:16" x14ac:dyDescent="0.25">
      <c r="A18" s="30" t="s">
        <v>40</v>
      </c>
      <c r="B18" s="30">
        <v>4</v>
      </c>
      <c r="C18" s="31" t="s">
        <v>54</v>
      </c>
      <c r="D18" s="30" t="s">
        <v>55</v>
      </c>
      <c r="E18" s="32" t="s">
        <v>56</v>
      </c>
      <c r="F18" s="33" t="s">
        <v>57</v>
      </c>
      <c r="G18" s="34">
        <v>1</v>
      </c>
      <c r="H18" s="35">
        <v>0</v>
      </c>
      <c r="I18" s="36">
        <f>ROUND(G18*H18,P4)</f>
        <v>0</v>
      </c>
      <c r="J18" s="30"/>
      <c r="O18" s="37">
        <f>I18*0.21</f>
        <v>0</v>
      </c>
      <c r="P18">
        <v>3</v>
      </c>
    </row>
    <row r="19" spans="1:16" ht="30" x14ac:dyDescent="0.25">
      <c r="A19" s="30" t="s">
        <v>45</v>
      </c>
      <c r="B19" s="38"/>
      <c r="E19" s="32" t="s">
        <v>58</v>
      </c>
      <c r="J19" s="40"/>
    </row>
    <row r="20" spans="1:16" ht="60" x14ac:dyDescent="0.25">
      <c r="A20" s="30" t="s">
        <v>46</v>
      </c>
      <c r="B20" s="38"/>
      <c r="E20" s="32" t="s">
        <v>53</v>
      </c>
      <c r="J20" s="40"/>
    </row>
    <row r="21" spans="1:16" x14ac:dyDescent="0.25">
      <c r="A21" s="30" t="s">
        <v>40</v>
      </c>
      <c r="B21" s="30">
        <v>5</v>
      </c>
      <c r="C21" s="31" t="s">
        <v>54</v>
      </c>
      <c r="D21" s="30" t="s">
        <v>59</v>
      </c>
      <c r="E21" s="32" t="s">
        <v>56</v>
      </c>
      <c r="F21" s="33" t="s">
        <v>57</v>
      </c>
      <c r="G21" s="34">
        <v>1</v>
      </c>
      <c r="H21" s="35">
        <v>0</v>
      </c>
      <c r="I21" s="36">
        <f>ROUND(G21*H21,P4)</f>
        <v>0</v>
      </c>
      <c r="J21" s="30"/>
      <c r="O21" s="37">
        <f>I21*0.21</f>
        <v>0</v>
      </c>
      <c r="P21">
        <v>3</v>
      </c>
    </row>
    <row r="22" spans="1:16" x14ac:dyDescent="0.25">
      <c r="A22" s="30" t="s">
        <v>45</v>
      </c>
      <c r="B22" s="38"/>
      <c r="E22" s="32" t="s">
        <v>60</v>
      </c>
      <c r="J22" s="40"/>
    </row>
    <row r="23" spans="1:16" ht="60" x14ac:dyDescent="0.25">
      <c r="A23" s="30" t="s">
        <v>46</v>
      </c>
      <c r="B23" s="38"/>
      <c r="E23" s="32" t="s">
        <v>53</v>
      </c>
      <c r="J23" s="40"/>
    </row>
    <row r="24" spans="1:16" x14ac:dyDescent="0.25">
      <c r="A24" s="30" t="s">
        <v>40</v>
      </c>
      <c r="B24" s="30">
        <v>6</v>
      </c>
      <c r="C24" s="31" t="s">
        <v>54</v>
      </c>
      <c r="D24" s="30" t="s">
        <v>61</v>
      </c>
      <c r="E24" s="32" t="s">
        <v>56</v>
      </c>
      <c r="F24" s="33" t="s">
        <v>57</v>
      </c>
      <c r="G24" s="34">
        <v>1</v>
      </c>
      <c r="H24" s="35">
        <v>0</v>
      </c>
      <c r="I24" s="36">
        <f>ROUND(G24*H24,P4)</f>
        <v>0</v>
      </c>
      <c r="J24" s="30"/>
      <c r="O24" s="37">
        <f>I24*0.21</f>
        <v>0</v>
      </c>
      <c r="P24">
        <v>3</v>
      </c>
    </row>
    <row r="25" spans="1:16" x14ac:dyDescent="0.25">
      <c r="A25" s="30" t="s">
        <v>45</v>
      </c>
      <c r="B25" s="38"/>
      <c r="E25" s="32" t="s">
        <v>62</v>
      </c>
      <c r="J25" s="40"/>
    </row>
    <row r="26" spans="1:16" ht="60" x14ac:dyDescent="0.25">
      <c r="A26" s="30" t="s">
        <v>46</v>
      </c>
      <c r="B26" s="38"/>
      <c r="E26" s="32" t="s">
        <v>53</v>
      </c>
      <c r="J26" s="40"/>
    </row>
    <row r="27" spans="1:16" x14ac:dyDescent="0.25">
      <c r="A27" s="30" t="s">
        <v>40</v>
      </c>
      <c r="B27" s="30">
        <v>7</v>
      </c>
      <c r="C27" s="31" t="s">
        <v>54</v>
      </c>
      <c r="D27" s="30" t="s">
        <v>63</v>
      </c>
      <c r="E27" s="32" t="s">
        <v>56</v>
      </c>
      <c r="F27" s="33" t="s">
        <v>57</v>
      </c>
      <c r="G27" s="34">
        <v>1</v>
      </c>
      <c r="H27" s="35">
        <v>0</v>
      </c>
      <c r="I27" s="36">
        <f>ROUND(G27*H27,P4)</f>
        <v>0</v>
      </c>
      <c r="J27" s="30"/>
      <c r="O27" s="37">
        <f>I27*0.21</f>
        <v>0</v>
      </c>
      <c r="P27">
        <v>3</v>
      </c>
    </row>
    <row r="28" spans="1:16" ht="60" x14ac:dyDescent="0.25">
      <c r="A28" s="30" t="s">
        <v>45</v>
      </c>
      <c r="B28" s="38"/>
      <c r="E28" s="32" t="s">
        <v>64</v>
      </c>
      <c r="J28" s="40"/>
    </row>
    <row r="29" spans="1:16" ht="60" x14ac:dyDescent="0.25">
      <c r="A29" s="30" t="s">
        <v>46</v>
      </c>
      <c r="B29" s="38"/>
      <c r="E29" s="32" t="s">
        <v>53</v>
      </c>
      <c r="J29" s="40"/>
    </row>
    <row r="30" spans="1:16" x14ac:dyDescent="0.25">
      <c r="A30" s="30" t="s">
        <v>40</v>
      </c>
      <c r="B30" s="30">
        <v>8</v>
      </c>
      <c r="C30" s="31" t="s">
        <v>65</v>
      </c>
      <c r="D30" s="30" t="s">
        <v>42</v>
      </c>
      <c r="E30" s="32" t="s">
        <v>66</v>
      </c>
      <c r="F30" s="33" t="s">
        <v>44</v>
      </c>
      <c r="G30" s="34">
        <v>1</v>
      </c>
      <c r="H30" s="35">
        <v>0</v>
      </c>
      <c r="I30" s="36">
        <f>ROUND(G30*H30,P4)</f>
        <v>0</v>
      </c>
      <c r="J30" s="30"/>
      <c r="O30" s="37">
        <f>I30*0.21</f>
        <v>0</v>
      </c>
      <c r="P30">
        <v>3</v>
      </c>
    </row>
    <row r="31" spans="1:16" ht="30" x14ac:dyDescent="0.25">
      <c r="A31" s="30" t="s">
        <v>45</v>
      </c>
      <c r="B31" s="38"/>
      <c r="E31" s="32" t="s">
        <v>67</v>
      </c>
      <c r="J31" s="40"/>
    </row>
    <row r="32" spans="1:16" ht="60" x14ac:dyDescent="0.25">
      <c r="A32" s="30" t="s">
        <v>46</v>
      </c>
      <c r="B32" s="38"/>
      <c r="E32" s="32" t="s">
        <v>53</v>
      </c>
      <c r="J32" s="40"/>
    </row>
    <row r="33" spans="1:16" x14ac:dyDescent="0.25">
      <c r="A33" s="30" t="s">
        <v>40</v>
      </c>
      <c r="B33" s="30">
        <v>9</v>
      </c>
      <c r="C33" s="31" t="s">
        <v>68</v>
      </c>
      <c r="D33" s="30" t="s">
        <v>42</v>
      </c>
      <c r="E33" s="32" t="s">
        <v>69</v>
      </c>
      <c r="F33" s="33" t="s">
        <v>44</v>
      </c>
      <c r="G33" s="34">
        <v>1</v>
      </c>
      <c r="H33" s="35">
        <v>0</v>
      </c>
      <c r="I33" s="36">
        <f>ROUND(G33*H33,P4)</f>
        <v>0</v>
      </c>
      <c r="J33" s="30"/>
      <c r="O33" s="37">
        <f>I33*0.21</f>
        <v>0</v>
      </c>
      <c r="P33">
        <v>3</v>
      </c>
    </row>
    <row r="34" spans="1:16" x14ac:dyDescent="0.25">
      <c r="A34" s="30" t="s">
        <v>45</v>
      </c>
      <c r="B34" s="38"/>
      <c r="E34" s="32" t="s">
        <v>70</v>
      </c>
      <c r="J34" s="40"/>
    </row>
    <row r="35" spans="1:16" ht="60" x14ac:dyDescent="0.25">
      <c r="A35" s="30" t="s">
        <v>46</v>
      </c>
      <c r="B35" s="38"/>
      <c r="E35" s="32" t="s">
        <v>53</v>
      </c>
      <c r="J35" s="40"/>
    </row>
    <row r="36" spans="1:16" x14ac:dyDescent="0.25">
      <c r="A36" s="30" t="s">
        <v>40</v>
      </c>
      <c r="B36" s="30">
        <v>10</v>
      </c>
      <c r="C36" s="31" t="s">
        <v>71</v>
      </c>
      <c r="D36" s="30" t="s">
        <v>42</v>
      </c>
      <c r="E36" s="32" t="s">
        <v>72</v>
      </c>
      <c r="F36" s="33" t="s">
        <v>57</v>
      </c>
      <c r="G36" s="34">
        <v>1</v>
      </c>
      <c r="H36" s="35">
        <v>0</v>
      </c>
      <c r="I36" s="36">
        <f>ROUND(G36*H36,P4)</f>
        <v>0</v>
      </c>
      <c r="J36" s="30"/>
      <c r="O36" s="37">
        <f>I36*0.21</f>
        <v>0</v>
      </c>
      <c r="P36">
        <v>3</v>
      </c>
    </row>
    <row r="37" spans="1:16" x14ac:dyDescent="0.25">
      <c r="A37" s="30" t="s">
        <v>45</v>
      </c>
      <c r="B37" s="38"/>
      <c r="E37" s="39" t="s">
        <v>42</v>
      </c>
      <c r="J37" s="40"/>
    </row>
    <row r="38" spans="1:16" ht="60" x14ac:dyDescent="0.25">
      <c r="A38" s="30" t="s">
        <v>46</v>
      </c>
      <c r="B38" s="38"/>
      <c r="E38" s="32" t="s">
        <v>53</v>
      </c>
      <c r="J38" s="40"/>
    </row>
    <row r="39" spans="1:16" x14ac:dyDescent="0.25">
      <c r="A39" s="30" t="s">
        <v>40</v>
      </c>
      <c r="B39" s="30">
        <v>11</v>
      </c>
      <c r="C39" s="31" t="s">
        <v>73</v>
      </c>
      <c r="D39" s="30" t="s">
        <v>42</v>
      </c>
      <c r="E39" s="32" t="s">
        <v>74</v>
      </c>
      <c r="F39" s="33" t="s">
        <v>44</v>
      </c>
      <c r="G39" s="34">
        <v>1</v>
      </c>
      <c r="H39" s="35">
        <v>0</v>
      </c>
      <c r="I39" s="36">
        <f>ROUND(G39*H39,P4)</f>
        <v>0</v>
      </c>
      <c r="J39" s="30"/>
      <c r="O39" s="37">
        <f>I39*0.21</f>
        <v>0</v>
      </c>
      <c r="P39">
        <v>3</v>
      </c>
    </row>
    <row r="40" spans="1:16" x14ac:dyDescent="0.25">
      <c r="A40" s="30" t="s">
        <v>45</v>
      </c>
      <c r="B40" s="38"/>
      <c r="E40" s="39" t="s">
        <v>42</v>
      </c>
      <c r="J40" s="40"/>
    </row>
    <row r="41" spans="1:16" ht="60" x14ac:dyDescent="0.25">
      <c r="A41" s="30" t="s">
        <v>46</v>
      </c>
      <c r="B41" s="38"/>
      <c r="E41" s="32" t="s">
        <v>53</v>
      </c>
      <c r="J41" s="40"/>
    </row>
    <row r="42" spans="1:16" ht="30" x14ac:dyDescent="0.25">
      <c r="A42" s="30" t="s">
        <v>40</v>
      </c>
      <c r="B42" s="30">
        <v>12</v>
      </c>
      <c r="C42" s="31" t="s">
        <v>75</v>
      </c>
      <c r="D42" s="30" t="s">
        <v>42</v>
      </c>
      <c r="E42" s="32" t="s">
        <v>76</v>
      </c>
      <c r="F42" s="33" t="s">
        <v>44</v>
      </c>
      <c r="G42" s="34">
        <v>1</v>
      </c>
      <c r="H42" s="35">
        <v>0</v>
      </c>
      <c r="I42" s="36">
        <f>ROUND(G42*H42,P4)</f>
        <v>0</v>
      </c>
      <c r="J42" s="30"/>
      <c r="O42" s="37">
        <f>I42*0.21</f>
        <v>0</v>
      </c>
      <c r="P42">
        <v>3</v>
      </c>
    </row>
    <row r="43" spans="1:16" x14ac:dyDescent="0.25">
      <c r="A43" s="30" t="s">
        <v>45</v>
      </c>
      <c r="B43" s="38"/>
      <c r="E43" s="39" t="s">
        <v>42</v>
      </c>
      <c r="J43" s="40"/>
    </row>
    <row r="44" spans="1:16" ht="60" x14ac:dyDescent="0.25">
      <c r="A44" s="30" t="s">
        <v>46</v>
      </c>
      <c r="B44" s="38"/>
      <c r="E44" s="32" t="s">
        <v>53</v>
      </c>
      <c r="J44" s="40"/>
    </row>
    <row r="45" spans="1:16" x14ac:dyDescent="0.25">
      <c r="A45" s="30" t="s">
        <v>40</v>
      </c>
      <c r="B45" s="30">
        <v>13</v>
      </c>
      <c r="C45" s="31" t="s">
        <v>77</v>
      </c>
      <c r="D45" s="30" t="s">
        <v>42</v>
      </c>
      <c r="E45" s="32" t="s">
        <v>78</v>
      </c>
      <c r="F45" s="33" t="s">
        <v>44</v>
      </c>
      <c r="G45" s="34">
        <v>1</v>
      </c>
      <c r="H45" s="35">
        <v>0</v>
      </c>
      <c r="I45" s="36">
        <f>ROUND(G45*H45,P4)</f>
        <v>0</v>
      </c>
      <c r="J45" s="30"/>
      <c r="O45" s="37">
        <f>I45*0.21</f>
        <v>0</v>
      </c>
      <c r="P45">
        <v>3</v>
      </c>
    </row>
    <row r="46" spans="1:16" x14ac:dyDescent="0.25">
      <c r="A46" s="30" t="s">
        <v>45</v>
      </c>
      <c r="B46" s="38"/>
      <c r="E46" s="32" t="s">
        <v>79</v>
      </c>
      <c r="J46" s="40"/>
    </row>
    <row r="47" spans="1:16" ht="105" x14ac:dyDescent="0.25">
      <c r="A47" s="30" t="s">
        <v>46</v>
      </c>
      <c r="B47" s="38"/>
      <c r="E47" s="32" t="s">
        <v>80</v>
      </c>
      <c r="J47" s="40"/>
    </row>
    <row r="48" spans="1:16" x14ac:dyDescent="0.25">
      <c r="A48" s="30" t="s">
        <v>40</v>
      </c>
      <c r="B48" s="30">
        <v>14</v>
      </c>
      <c r="C48" s="31" t="s">
        <v>81</v>
      </c>
      <c r="D48" s="30" t="s">
        <v>55</v>
      </c>
      <c r="E48" s="32" t="s">
        <v>82</v>
      </c>
      <c r="F48" s="33" t="s">
        <v>44</v>
      </c>
      <c r="G48" s="34">
        <v>1</v>
      </c>
      <c r="H48" s="35">
        <v>0</v>
      </c>
      <c r="I48" s="36">
        <f>ROUND(G48*H48,P4)</f>
        <v>0</v>
      </c>
      <c r="J48" s="30"/>
      <c r="O48" s="37">
        <f>I48*0.21</f>
        <v>0</v>
      </c>
      <c r="P48">
        <v>3</v>
      </c>
    </row>
    <row r="49" spans="1:16" x14ac:dyDescent="0.25">
      <c r="A49" s="30" t="s">
        <v>45</v>
      </c>
      <c r="B49" s="38"/>
      <c r="E49" s="32" t="s">
        <v>83</v>
      </c>
      <c r="J49" s="40"/>
    </row>
    <row r="50" spans="1:16" ht="60" x14ac:dyDescent="0.25">
      <c r="A50" s="30" t="s">
        <v>46</v>
      </c>
      <c r="B50" s="38"/>
      <c r="E50" s="32" t="s">
        <v>53</v>
      </c>
      <c r="J50" s="40"/>
    </row>
    <row r="51" spans="1:16" x14ac:dyDescent="0.25">
      <c r="A51" s="30" t="s">
        <v>40</v>
      </c>
      <c r="B51" s="30">
        <v>15</v>
      </c>
      <c r="C51" s="31" t="s">
        <v>81</v>
      </c>
      <c r="D51" s="30" t="s">
        <v>59</v>
      </c>
      <c r="E51" s="32" t="s">
        <v>82</v>
      </c>
      <c r="F51" s="33" t="s">
        <v>44</v>
      </c>
      <c r="G51" s="34">
        <v>1</v>
      </c>
      <c r="H51" s="35">
        <v>0</v>
      </c>
      <c r="I51" s="36">
        <f>ROUND(G51*H51,P4)</f>
        <v>0</v>
      </c>
      <c r="J51" s="30"/>
      <c r="O51" s="37">
        <f>I51*0.21</f>
        <v>0</v>
      </c>
      <c r="P51">
        <v>3</v>
      </c>
    </row>
    <row r="52" spans="1:16" x14ac:dyDescent="0.25">
      <c r="A52" s="30" t="s">
        <v>45</v>
      </c>
      <c r="B52" s="38"/>
      <c r="E52" s="32" t="s">
        <v>84</v>
      </c>
      <c r="J52" s="40"/>
    </row>
    <row r="53" spans="1:16" ht="60" x14ac:dyDescent="0.25">
      <c r="A53" s="30" t="s">
        <v>46</v>
      </c>
      <c r="B53" s="38"/>
      <c r="E53" s="32" t="s">
        <v>53</v>
      </c>
      <c r="J53" s="40"/>
    </row>
    <row r="54" spans="1:16" x14ac:dyDescent="0.25">
      <c r="A54" s="30" t="s">
        <v>40</v>
      </c>
      <c r="B54" s="30">
        <v>16</v>
      </c>
      <c r="C54" s="31" t="s">
        <v>85</v>
      </c>
      <c r="D54" s="30" t="s">
        <v>42</v>
      </c>
      <c r="E54" s="32" t="s">
        <v>86</v>
      </c>
      <c r="F54" s="33" t="s">
        <v>57</v>
      </c>
      <c r="G54" s="34">
        <v>1</v>
      </c>
      <c r="H54" s="35">
        <v>0</v>
      </c>
      <c r="I54" s="36">
        <f>ROUND(G54*H54,P4)</f>
        <v>0</v>
      </c>
      <c r="J54" s="30"/>
      <c r="O54" s="37">
        <f>I54*0.21</f>
        <v>0</v>
      </c>
      <c r="P54">
        <v>3</v>
      </c>
    </row>
    <row r="55" spans="1:16" x14ac:dyDescent="0.25">
      <c r="A55" s="30" t="s">
        <v>45</v>
      </c>
      <c r="B55" s="38"/>
      <c r="E55" s="39" t="s">
        <v>42</v>
      </c>
      <c r="J55" s="40"/>
    </row>
    <row r="56" spans="1:16" x14ac:dyDescent="0.25">
      <c r="A56" s="30" t="s">
        <v>87</v>
      </c>
      <c r="B56" s="38"/>
      <c r="E56" s="41" t="s">
        <v>88</v>
      </c>
      <c r="J56" s="40"/>
    </row>
    <row r="57" spans="1:16" ht="135" x14ac:dyDescent="0.25">
      <c r="A57" s="30" t="s">
        <v>46</v>
      </c>
      <c r="B57" s="38"/>
      <c r="E57" s="32" t="s">
        <v>89</v>
      </c>
      <c r="J57" s="40"/>
    </row>
    <row r="58" spans="1:16" x14ac:dyDescent="0.25">
      <c r="A58" s="30" t="s">
        <v>40</v>
      </c>
      <c r="B58" s="30">
        <v>17</v>
      </c>
      <c r="C58" s="31" t="s">
        <v>90</v>
      </c>
      <c r="D58" s="30" t="s">
        <v>42</v>
      </c>
      <c r="E58" s="32" t="s">
        <v>91</v>
      </c>
      <c r="F58" s="33" t="s">
        <v>44</v>
      </c>
      <c r="G58" s="34">
        <v>1</v>
      </c>
      <c r="H58" s="35">
        <v>0</v>
      </c>
      <c r="I58" s="36">
        <f>ROUND(G58*H58,P4)</f>
        <v>0</v>
      </c>
      <c r="J58" s="30"/>
      <c r="O58" s="37">
        <f>I58*0.21</f>
        <v>0</v>
      </c>
      <c r="P58">
        <v>3</v>
      </c>
    </row>
    <row r="59" spans="1:16" x14ac:dyDescent="0.25">
      <c r="A59" s="30" t="s">
        <v>45</v>
      </c>
      <c r="B59" s="38"/>
      <c r="E59" s="39" t="s">
        <v>42</v>
      </c>
      <c r="J59" s="40"/>
    </row>
    <row r="60" spans="1:16" ht="75" x14ac:dyDescent="0.25">
      <c r="A60" s="30" t="s">
        <v>46</v>
      </c>
      <c r="B60" s="38"/>
      <c r="E60" s="32" t="s">
        <v>92</v>
      </c>
      <c r="J60" s="40"/>
    </row>
    <row r="61" spans="1:16" x14ac:dyDescent="0.25">
      <c r="A61" s="30" t="s">
        <v>40</v>
      </c>
      <c r="B61" s="30">
        <v>18</v>
      </c>
      <c r="C61" s="31" t="s">
        <v>93</v>
      </c>
      <c r="D61" s="30" t="s">
        <v>55</v>
      </c>
      <c r="E61" s="32" t="s">
        <v>94</v>
      </c>
      <c r="F61" s="33" t="s">
        <v>44</v>
      </c>
      <c r="G61" s="34">
        <v>1</v>
      </c>
      <c r="H61" s="35">
        <v>0</v>
      </c>
      <c r="I61" s="36">
        <f>ROUND(G61*H61,P4)</f>
        <v>0</v>
      </c>
      <c r="J61" s="30"/>
      <c r="O61" s="37">
        <f>I61*0.21</f>
        <v>0</v>
      </c>
      <c r="P61">
        <v>3</v>
      </c>
    </row>
    <row r="62" spans="1:16" ht="30" x14ac:dyDescent="0.25">
      <c r="A62" s="30" t="s">
        <v>45</v>
      </c>
      <c r="B62" s="38"/>
      <c r="E62" s="32" t="s">
        <v>95</v>
      </c>
      <c r="J62" s="40"/>
    </row>
    <row r="63" spans="1:16" ht="60" x14ac:dyDescent="0.25">
      <c r="A63" s="30" t="s">
        <v>46</v>
      </c>
      <c r="B63" s="38"/>
      <c r="E63" s="32" t="s">
        <v>96</v>
      </c>
      <c r="J63" s="40"/>
    </row>
    <row r="64" spans="1:16" x14ac:dyDescent="0.25">
      <c r="A64" s="30" t="s">
        <v>40</v>
      </c>
      <c r="B64" s="30">
        <v>19</v>
      </c>
      <c r="C64" s="31" t="s">
        <v>93</v>
      </c>
      <c r="D64" s="30" t="s">
        <v>59</v>
      </c>
      <c r="E64" s="32" t="s">
        <v>94</v>
      </c>
      <c r="F64" s="33" t="s">
        <v>44</v>
      </c>
      <c r="G64" s="34">
        <v>1</v>
      </c>
      <c r="H64" s="35">
        <v>0</v>
      </c>
      <c r="I64" s="36">
        <f>ROUND(G64*H64,P4)</f>
        <v>0</v>
      </c>
      <c r="J64" s="30"/>
      <c r="O64" s="37">
        <f>I64*0.21</f>
        <v>0</v>
      </c>
      <c r="P64">
        <v>3</v>
      </c>
    </row>
    <row r="65" spans="1:10" ht="30" x14ac:dyDescent="0.25">
      <c r="A65" s="30" t="s">
        <v>45</v>
      </c>
      <c r="B65" s="38"/>
      <c r="E65" s="32" t="s">
        <v>97</v>
      </c>
      <c r="J65" s="40"/>
    </row>
    <row r="66" spans="1:10" ht="60" x14ac:dyDescent="0.25">
      <c r="A66" s="30" t="s">
        <v>46</v>
      </c>
      <c r="B66" s="42"/>
      <c r="C66" s="43"/>
      <c r="D66" s="43"/>
      <c r="E66" s="32" t="s">
        <v>96</v>
      </c>
      <c r="F66" s="43"/>
      <c r="G66" s="43"/>
      <c r="H66" s="43"/>
      <c r="I66" s="43"/>
      <c r="J66" s="44"/>
    </row>
  </sheetData>
  <sheetProtection algorithmName="SHA-512" hashValue="H/3xETEfntqfUwBC69j6HPVx1YJcwbwbVZu8O61763uiDVAr6xudIGW6nIqjage1YSIX/Ha7hh2uWAjkpmd8UA==" saltValue="7qQq+Mn1cfXMbZ4Lyoj64W49Wzpj4cAiSY9jqbJ6T75DZJsO7KiuJ8oeTzdsTkmCiP/acs83NjaHCryI/q+Pc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4"/>
  <sheetViews>
    <sheetView tabSelected="1" topLeftCell="B1" workbookViewId="0">
      <selection activeCell="A4" sqref="A4:E4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ht="30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13</v>
      </c>
      <c r="I3" s="19">
        <f>SUMIFS(I8:I84,A8:A84,"SD")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13</v>
      </c>
      <c r="D4" s="49"/>
      <c r="E4" s="17" t="s">
        <v>14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55</v>
      </c>
      <c r="D8" s="27"/>
      <c r="E8" s="24" t="s">
        <v>98</v>
      </c>
      <c r="F8" s="27"/>
      <c r="G8" s="27"/>
      <c r="H8" s="27"/>
      <c r="I8" s="28">
        <f>SUMIFS(I9:I12,A9:A12,"P")</f>
        <v>0</v>
      </c>
      <c r="J8" s="29"/>
    </row>
    <row r="9" spans="1:16" x14ac:dyDescent="0.25">
      <c r="A9" s="30" t="s">
        <v>40</v>
      </c>
      <c r="B9" s="30">
        <v>1</v>
      </c>
      <c r="C9" s="31" t="s">
        <v>99</v>
      </c>
      <c r="D9" s="30" t="s">
        <v>42</v>
      </c>
      <c r="E9" s="32" t="s">
        <v>100</v>
      </c>
      <c r="F9" s="33" t="s">
        <v>101</v>
      </c>
      <c r="G9" s="34">
        <v>39.122999999999998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ht="30" x14ac:dyDescent="0.25">
      <c r="A10" s="30" t="s">
        <v>45</v>
      </c>
      <c r="B10" s="38"/>
      <c r="E10" s="32" t="s">
        <v>102</v>
      </c>
      <c r="J10" s="40"/>
    </row>
    <row r="11" spans="1:16" x14ac:dyDescent="0.25">
      <c r="A11" s="30" t="s">
        <v>87</v>
      </c>
      <c r="B11" s="38"/>
      <c r="E11" s="41" t="s">
        <v>103</v>
      </c>
      <c r="J11" s="40"/>
    </row>
    <row r="12" spans="1:16" ht="409.5" x14ac:dyDescent="0.25">
      <c r="A12" s="30" t="s">
        <v>46</v>
      </c>
      <c r="B12" s="38"/>
      <c r="E12" s="32" t="s">
        <v>104</v>
      </c>
      <c r="J12" s="40"/>
    </row>
    <row r="13" spans="1:16" x14ac:dyDescent="0.25">
      <c r="A13" s="24" t="s">
        <v>37</v>
      </c>
      <c r="B13" s="25"/>
      <c r="C13" s="26" t="s">
        <v>105</v>
      </c>
      <c r="D13" s="27"/>
      <c r="E13" s="24" t="s">
        <v>106</v>
      </c>
      <c r="F13" s="27"/>
      <c r="G13" s="27"/>
      <c r="H13" s="27"/>
      <c r="I13" s="28">
        <f>SUMIFS(I14:I29,A14:A29,"P")</f>
        <v>0</v>
      </c>
      <c r="J13" s="29"/>
    </row>
    <row r="14" spans="1:16" x14ac:dyDescent="0.25">
      <c r="A14" s="30" t="s">
        <v>40</v>
      </c>
      <c r="B14" s="30">
        <v>2</v>
      </c>
      <c r="C14" s="31" t="s">
        <v>107</v>
      </c>
      <c r="D14" s="30" t="s">
        <v>42</v>
      </c>
      <c r="E14" s="32" t="s">
        <v>108</v>
      </c>
      <c r="F14" s="33" t="s">
        <v>109</v>
      </c>
      <c r="G14" s="34">
        <v>10</v>
      </c>
      <c r="H14" s="35">
        <v>0</v>
      </c>
      <c r="I14" s="36">
        <f>ROUND(G14*H14,P4)</f>
        <v>0</v>
      </c>
      <c r="J14" s="30"/>
      <c r="O14" s="37">
        <f>I14*0.21</f>
        <v>0</v>
      </c>
      <c r="P14">
        <v>3</v>
      </c>
    </row>
    <row r="15" spans="1:16" ht="30" x14ac:dyDescent="0.25">
      <c r="A15" s="30" t="s">
        <v>45</v>
      </c>
      <c r="B15" s="38"/>
      <c r="E15" s="32" t="s">
        <v>110</v>
      </c>
      <c r="J15" s="40"/>
    </row>
    <row r="16" spans="1:16" x14ac:dyDescent="0.25">
      <c r="A16" s="30" t="s">
        <v>87</v>
      </c>
      <c r="B16" s="38"/>
      <c r="E16" s="41" t="s">
        <v>111</v>
      </c>
      <c r="J16" s="40"/>
    </row>
    <row r="17" spans="1:16" ht="90" x14ac:dyDescent="0.25">
      <c r="A17" s="30" t="s">
        <v>46</v>
      </c>
      <c r="B17" s="38"/>
      <c r="E17" s="32" t="s">
        <v>112</v>
      </c>
      <c r="J17" s="40"/>
    </row>
    <row r="18" spans="1:16" x14ac:dyDescent="0.25">
      <c r="A18" s="30" t="s">
        <v>40</v>
      </c>
      <c r="B18" s="30">
        <v>3</v>
      </c>
      <c r="C18" s="31" t="s">
        <v>113</v>
      </c>
      <c r="D18" s="30" t="s">
        <v>42</v>
      </c>
      <c r="E18" s="32" t="s">
        <v>114</v>
      </c>
      <c r="F18" s="33" t="s">
        <v>57</v>
      </c>
      <c r="G18" s="34">
        <v>10</v>
      </c>
      <c r="H18" s="35">
        <v>0</v>
      </c>
      <c r="I18" s="36">
        <f>ROUND(G18*H18,P4)</f>
        <v>0</v>
      </c>
      <c r="J18" s="30"/>
      <c r="O18" s="37">
        <f>I18*0.21</f>
        <v>0</v>
      </c>
      <c r="P18">
        <v>3</v>
      </c>
    </row>
    <row r="19" spans="1:16" x14ac:dyDescent="0.25">
      <c r="A19" s="30" t="s">
        <v>45</v>
      </c>
      <c r="B19" s="38"/>
      <c r="E19" s="39" t="s">
        <v>42</v>
      </c>
      <c r="J19" s="40"/>
    </row>
    <row r="20" spans="1:16" ht="150" x14ac:dyDescent="0.25">
      <c r="A20" s="30" t="s">
        <v>46</v>
      </c>
      <c r="B20" s="38"/>
      <c r="E20" s="32" t="s">
        <v>115</v>
      </c>
      <c r="J20" s="40"/>
    </row>
    <row r="21" spans="1:16" x14ac:dyDescent="0.25">
      <c r="A21" s="30" t="s">
        <v>40</v>
      </c>
      <c r="B21" s="30">
        <v>4</v>
      </c>
      <c r="C21" s="31" t="s">
        <v>116</v>
      </c>
      <c r="D21" s="30" t="s">
        <v>42</v>
      </c>
      <c r="E21" s="32" t="s">
        <v>117</v>
      </c>
      <c r="F21" s="33" t="s">
        <v>57</v>
      </c>
      <c r="G21" s="34">
        <v>1</v>
      </c>
      <c r="H21" s="35">
        <v>0</v>
      </c>
      <c r="I21" s="36">
        <f>ROUND(G21*H21,P4)</f>
        <v>0</v>
      </c>
      <c r="J21" s="30"/>
      <c r="O21" s="37">
        <f>I21*0.21</f>
        <v>0</v>
      </c>
      <c r="P21">
        <v>3</v>
      </c>
    </row>
    <row r="22" spans="1:16" x14ac:dyDescent="0.25">
      <c r="A22" s="30" t="s">
        <v>45</v>
      </c>
      <c r="B22" s="38"/>
      <c r="E22" s="39" t="s">
        <v>42</v>
      </c>
      <c r="J22" s="40"/>
    </row>
    <row r="23" spans="1:16" ht="150" x14ac:dyDescent="0.25">
      <c r="A23" s="30" t="s">
        <v>46</v>
      </c>
      <c r="B23" s="38"/>
      <c r="E23" s="32" t="s">
        <v>115</v>
      </c>
      <c r="J23" s="40"/>
    </row>
    <row r="24" spans="1:16" x14ac:dyDescent="0.25">
      <c r="A24" s="30" t="s">
        <v>40</v>
      </c>
      <c r="B24" s="30">
        <v>5</v>
      </c>
      <c r="C24" s="31" t="s">
        <v>118</v>
      </c>
      <c r="D24" s="30" t="s">
        <v>42</v>
      </c>
      <c r="E24" s="32" t="s">
        <v>119</v>
      </c>
      <c r="F24" s="33" t="s">
        <v>57</v>
      </c>
      <c r="G24" s="34">
        <v>10</v>
      </c>
      <c r="H24" s="35">
        <v>0</v>
      </c>
      <c r="I24" s="36">
        <f>ROUND(G24*H24,P4)</f>
        <v>0</v>
      </c>
      <c r="J24" s="30"/>
      <c r="O24" s="37">
        <f>I24*0.21</f>
        <v>0</v>
      </c>
      <c r="P24">
        <v>3</v>
      </c>
    </row>
    <row r="25" spans="1:16" x14ac:dyDescent="0.25">
      <c r="A25" s="30" t="s">
        <v>45</v>
      </c>
      <c r="B25" s="38"/>
      <c r="E25" s="39" t="s">
        <v>42</v>
      </c>
      <c r="J25" s="40"/>
    </row>
    <row r="26" spans="1:16" ht="195" x14ac:dyDescent="0.25">
      <c r="A26" s="30" t="s">
        <v>46</v>
      </c>
      <c r="B26" s="38"/>
      <c r="E26" s="32" t="s">
        <v>120</v>
      </c>
      <c r="J26" s="40"/>
    </row>
    <row r="27" spans="1:16" x14ac:dyDescent="0.25">
      <c r="A27" s="30" t="s">
        <v>40</v>
      </c>
      <c r="B27" s="30">
        <v>6</v>
      </c>
      <c r="C27" s="31" t="s">
        <v>121</v>
      </c>
      <c r="D27" s="30" t="s">
        <v>42</v>
      </c>
      <c r="E27" s="32" t="s">
        <v>122</v>
      </c>
      <c r="F27" s="33" t="s">
        <v>57</v>
      </c>
      <c r="G27" s="34">
        <v>1</v>
      </c>
      <c r="H27" s="35">
        <v>0</v>
      </c>
      <c r="I27" s="36">
        <f>ROUND(G27*H27,P4)</f>
        <v>0</v>
      </c>
      <c r="J27" s="30"/>
      <c r="O27" s="37">
        <f>I27*0.21</f>
        <v>0</v>
      </c>
      <c r="P27">
        <v>3</v>
      </c>
    </row>
    <row r="28" spans="1:16" x14ac:dyDescent="0.25">
      <c r="A28" s="30" t="s">
        <v>45</v>
      </c>
      <c r="B28" s="38"/>
      <c r="E28" s="39" t="s">
        <v>42</v>
      </c>
      <c r="J28" s="40"/>
    </row>
    <row r="29" spans="1:16" ht="195" x14ac:dyDescent="0.25">
      <c r="A29" s="30" t="s">
        <v>46</v>
      </c>
      <c r="B29" s="38"/>
      <c r="E29" s="32" t="s">
        <v>120</v>
      </c>
      <c r="J29" s="40"/>
    </row>
    <row r="30" spans="1:16" x14ac:dyDescent="0.25">
      <c r="A30" s="24" t="s">
        <v>37</v>
      </c>
      <c r="B30" s="25"/>
      <c r="C30" s="26" t="s">
        <v>123</v>
      </c>
      <c r="D30" s="27"/>
      <c r="E30" s="24" t="s">
        <v>124</v>
      </c>
      <c r="F30" s="27"/>
      <c r="G30" s="27"/>
      <c r="H30" s="27"/>
      <c r="I30" s="28">
        <f>SUMIFS(I31:I38,A31:A38,"P")</f>
        <v>0</v>
      </c>
      <c r="J30" s="29"/>
    </row>
    <row r="31" spans="1:16" ht="30" x14ac:dyDescent="0.25">
      <c r="A31" s="30" t="s">
        <v>40</v>
      </c>
      <c r="B31" s="30">
        <v>7</v>
      </c>
      <c r="C31" s="31" t="s">
        <v>125</v>
      </c>
      <c r="D31" s="30" t="s">
        <v>42</v>
      </c>
      <c r="E31" s="32" t="s">
        <v>126</v>
      </c>
      <c r="F31" s="33" t="s">
        <v>57</v>
      </c>
      <c r="G31" s="34">
        <v>2</v>
      </c>
      <c r="H31" s="35">
        <v>0</v>
      </c>
      <c r="I31" s="36">
        <f>ROUND(G31*H31,P4)</f>
        <v>0</v>
      </c>
      <c r="J31" s="30"/>
      <c r="O31" s="37">
        <f>I31*0.21</f>
        <v>0</v>
      </c>
      <c r="P31">
        <v>3</v>
      </c>
    </row>
    <row r="32" spans="1:16" x14ac:dyDescent="0.25">
      <c r="A32" s="30" t="s">
        <v>45</v>
      </c>
      <c r="B32" s="38"/>
      <c r="E32" s="32" t="s">
        <v>127</v>
      </c>
      <c r="J32" s="40"/>
    </row>
    <row r="33" spans="1:16" x14ac:dyDescent="0.25">
      <c r="A33" s="30" t="s">
        <v>87</v>
      </c>
      <c r="B33" s="38"/>
      <c r="E33" s="41" t="s">
        <v>128</v>
      </c>
      <c r="J33" s="40"/>
    </row>
    <row r="34" spans="1:16" ht="75" x14ac:dyDescent="0.25">
      <c r="A34" s="30" t="s">
        <v>46</v>
      </c>
      <c r="B34" s="38"/>
      <c r="E34" s="32" t="s">
        <v>129</v>
      </c>
      <c r="J34" s="40"/>
    </row>
    <row r="35" spans="1:16" x14ac:dyDescent="0.25">
      <c r="A35" s="30" t="s">
        <v>40</v>
      </c>
      <c r="B35" s="30">
        <v>8</v>
      </c>
      <c r="C35" s="31" t="s">
        <v>130</v>
      </c>
      <c r="D35" s="30" t="s">
        <v>42</v>
      </c>
      <c r="E35" s="32" t="s">
        <v>131</v>
      </c>
      <c r="F35" s="33" t="s">
        <v>132</v>
      </c>
      <c r="G35" s="34">
        <v>8</v>
      </c>
      <c r="H35" s="35">
        <v>0</v>
      </c>
      <c r="I35" s="36">
        <f>ROUND(G35*H35,P4)</f>
        <v>0</v>
      </c>
      <c r="J35" s="30"/>
      <c r="O35" s="37">
        <f>I35*0.21</f>
        <v>0</v>
      </c>
      <c r="P35">
        <v>3</v>
      </c>
    </row>
    <row r="36" spans="1:16" x14ac:dyDescent="0.25">
      <c r="A36" s="30" t="s">
        <v>45</v>
      </c>
      <c r="B36" s="38"/>
      <c r="E36" s="32" t="s">
        <v>133</v>
      </c>
      <c r="J36" s="40"/>
    </row>
    <row r="37" spans="1:16" x14ac:dyDescent="0.25">
      <c r="A37" s="30" t="s">
        <v>87</v>
      </c>
      <c r="B37" s="38"/>
      <c r="E37" s="41" t="s">
        <v>134</v>
      </c>
      <c r="J37" s="40"/>
    </row>
    <row r="38" spans="1:16" ht="30" x14ac:dyDescent="0.25">
      <c r="A38" s="30" t="s">
        <v>46</v>
      </c>
      <c r="B38" s="38"/>
      <c r="E38" s="32" t="s">
        <v>135</v>
      </c>
      <c r="J38" s="40"/>
    </row>
    <row r="39" spans="1:16" x14ac:dyDescent="0.25">
      <c r="A39" s="24" t="s">
        <v>37</v>
      </c>
      <c r="B39" s="25"/>
      <c r="C39" s="26" t="s">
        <v>136</v>
      </c>
      <c r="D39" s="27"/>
      <c r="E39" s="24" t="s">
        <v>137</v>
      </c>
      <c r="F39" s="27"/>
      <c r="G39" s="27"/>
      <c r="H39" s="27"/>
      <c r="I39" s="28">
        <f>SUMIFS(I40:I63,A40:A63,"P")</f>
        <v>0</v>
      </c>
      <c r="J39" s="29"/>
    </row>
    <row r="40" spans="1:16" ht="30" x14ac:dyDescent="0.25">
      <c r="A40" s="30" t="s">
        <v>40</v>
      </c>
      <c r="B40" s="30">
        <v>9</v>
      </c>
      <c r="C40" s="31" t="s">
        <v>138</v>
      </c>
      <c r="D40" s="30" t="s">
        <v>42</v>
      </c>
      <c r="E40" s="32" t="s">
        <v>139</v>
      </c>
      <c r="F40" s="33" t="s">
        <v>101</v>
      </c>
      <c r="G40" s="34">
        <v>77.7</v>
      </c>
      <c r="H40" s="35">
        <v>0</v>
      </c>
      <c r="I40" s="36">
        <f>ROUND(G40*H40,P4)</f>
        <v>0</v>
      </c>
      <c r="J40" s="30"/>
      <c r="O40" s="37">
        <f>I40*0.21</f>
        <v>0</v>
      </c>
      <c r="P40">
        <v>3</v>
      </c>
    </row>
    <row r="41" spans="1:16" ht="30" x14ac:dyDescent="0.25">
      <c r="A41" s="30" t="s">
        <v>45</v>
      </c>
      <c r="B41" s="38"/>
      <c r="E41" s="32" t="s">
        <v>140</v>
      </c>
      <c r="J41" s="40"/>
    </row>
    <row r="42" spans="1:16" x14ac:dyDescent="0.25">
      <c r="A42" s="30" t="s">
        <v>87</v>
      </c>
      <c r="B42" s="38"/>
      <c r="E42" s="41" t="s">
        <v>141</v>
      </c>
      <c r="J42" s="40"/>
    </row>
    <row r="43" spans="1:16" ht="120" x14ac:dyDescent="0.25">
      <c r="A43" s="30" t="s">
        <v>46</v>
      </c>
      <c r="B43" s="38"/>
      <c r="E43" s="32" t="s">
        <v>142</v>
      </c>
      <c r="J43" s="40"/>
    </row>
    <row r="44" spans="1:16" x14ac:dyDescent="0.25">
      <c r="A44" s="30" t="s">
        <v>40</v>
      </c>
      <c r="B44" s="30">
        <v>10</v>
      </c>
      <c r="C44" s="31" t="s">
        <v>143</v>
      </c>
      <c r="D44" s="30" t="s">
        <v>42</v>
      </c>
      <c r="E44" s="32" t="s">
        <v>144</v>
      </c>
      <c r="F44" s="33" t="s">
        <v>145</v>
      </c>
      <c r="G44" s="34">
        <v>180</v>
      </c>
      <c r="H44" s="35">
        <v>0</v>
      </c>
      <c r="I44" s="36">
        <f>ROUND(G44*H44,P4)</f>
        <v>0</v>
      </c>
      <c r="J44" s="30"/>
      <c r="O44" s="37">
        <f>I44*0.21</f>
        <v>0</v>
      </c>
      <c r="P44">
        <v>3</v>
      </c>
    </row>
    <row r="45" spans="1:16" ht="30" x14ac:dyDescent="0.25">
      <c r="A45" s="30" t="s">
        <v>45</v>
      </c>
      <c r="B45" s="38"/>
      <c r="E45" s="32" t="s">
        <v>146</v>
      </c>
      <c r="J45" s="40"/>
    </row>
    <row r="46" spans="1:16" x14ac:dyDescent="0.25">
      <c r="A46" s="30" t="s">
        <v>87</v>
      </c>
      <c r="B46" s="38"/>
      <c r="E46" s="41" t="s">
        <v>147</v>
      </c>
      <c r="J46" s="40"/>
    </row>
    <row r="47" spans="1:16" ht="105" x14ac:dyDescent="0.25">
      <c r="A47" s="30" t="s">
        <v>46</v>
      </c>
      <c r="B47" s="38"/>
      <c r="E47" s="32" t="s">
        <v>148</v>
      </c>
      <c r="J47" s="40"/>
    </row>
    <row r="48" spans="1:16" x14ac:dyDescent="0.25">
      <c r="A48" s="30" t="s">
        <v>40</v>
      </c>
      <c r="B48" s="30">
        <v>11</v>
      </c>
      <c r="C48" s="31" t="s">
        <v>149</v>
      </c>
      <c r="D48" s="30" t="s">
        <v>42</v>
      </c>
      <c r="E48" s="32" t="s">
        <v>150</v>
      </c>
      <c r="F48" s="33" t="s">
        <v>109</v>
      </c>
      <c r="G48" s="34">
        <v>160</v>
      </c>
      <c r="H48" s="35">
        <v>0</v>
      </c>
      <c r="I48" s="36">
        <f>ROUND(G48*H48,P4)</f>
        <v>0</v>
      </c>
      <c r="J48" s="30"/>
      <c r="O48" s="37">
        <f>I48*0.21</f>
        <v>0</v>
      </c>
      <c r="P48">
        <v>3</v>
      </c>
    </row>
    <row r="49" spans="1:16" ht="45" x14ac:dyDescent="0.25">
      <c r="A49" s="30" t="s">
        <v>45</v>
      </c>
      <c r="B49" s="38"/>
      <c r="E49" s="32" t="s">
        <v>151</v>
      </c>
      <c r="J49" s="40"/>
    </row>
    <row r="50" spans="1:16" x14ac:dyDescent="0.25">
      <c r="A50" s="30" t="s">
        <v>87</v>
      </c>
      <c r="B50" s="38"/>
      <c r="E50" s="41" t="s">
        <v>152</v>
      </c>
      <c r="J50" s="40"/>
    </row>
    <row r="51" spans="1:16" ht="120" x14ac:dyDescent="0.25">
      <c r="A51" s="30" t="s">
        <v>46</v>
      </c>
      <c r="B51" s="38"/>
      <c r="E51" s="32" t="s">
        <v>142</v>
      </c>
      <c r="J51" s="40"/>
    </row>
    <row r="52" spans="1:16" x14ac:dyDescent="0.25">
      <c r="A52" s="30" t="s">
        <v>40</v>
      </c>
      <c r="B52" s="30">
        <v>12</v>
      </c>
      <c r="C52" s="31" t="s">
        <v>153</v>
      </c>
      <c r="D52" s="30" t="s">
        <v>42</v>
      </c>
      <c r="E52" s="32" t="s">
        <v>154</v>
      </c>
      <c r="F52" s="33" t="s">
        <v>101</v>
      </c>
      <c r="G52" s="34">
        <v>34.65</v>
      </c>
      <c r="H52" s="35">
        <v>0</v>
      </c>
      <c r="I52" s="36">
        <f>ROUND(G52*H52,P4)</f>
        <v>0</v>
      </c>
      <c r="J52" s="30"/>
      <c r="O52" s="37">
        <f>I52*0.21</f>
        <v>0</v>
      </c>
      <c r="P52">
        <v>3</v>
      </c>
    </row>
    <row r="53" spans="1:16" x14ac:dyDescent="0.25">
      <c r="A53" s="30" t="s">
        <v>45</v>
      </c>
      <c r="B53" s="38"/>
      <c r="E53" s="39" t="s">
        <v>42</v>
      </c>
      <c r="J53" s="40"/>
    </row>
    <row r="54" spans="1:16" x14ac:dyDescent="0.25">
      <c r="A54" s="30" t="s">
        <v>87</v>
      </c>
      <c r="B54" s="38"/>
      <c r="E54" s="41" t="s">
        <v>155</v>
      </c>
      <c r="J54" s="40"/>
    </row>
    <row r="55" spans="1:16" ht="180" x14ac:dyDescent="0.25">
      <c r="A55" s="30" t="s">
        <v>46</v>
      </c>
      <c r="B55" s="38"/>
      <c r="E55" s="32" t="s">
        <v>156</v>
      </c>
      <c r="J55" s="40"/>
    </row>
    <row r="56" spans="1:16" x14ac:dyDescent="0.25">
      <c r="A56" s="30" t="s">
        <v>40</v>
      </c>
      <c r="B56" s="30">
        <v>13</v>
      </c>
      <c r="C56" s="31" t="s">
        <v>157</v>
      </c>
      <c r="D56" s="30" t="s">
        <v>42</v>
      </c>
      <c r="E56" s="32" t="s">
        <v>158</v>
      </c>
      <c r="F56" s="33" t="s">
        <v>101</v>
      </c>
      <c r="G56" s="34">
        <v>11.79</v>
      </c>
      <c r="H56" s="35">
        <v>0</v>
      </c>
      <c r="I56" s="36">
        <f>ROUND(G56*H56,P4)</f>
        <v>0</v>
      </c>
      <c r="J56" s="30"/>
      <c r="O56" s="37">
        <f>I56*0.21</f>
        <v>0</v>
      </c>
      <c r="P56">
        <v>3</v>
      </c>
    </row>
    <row r="57" spans="1:16" x14ac:dyDescent="0.25">
      <c r="A57" s="30" t="s">
        <v>45</v>
      </c>
      <c r="B57" s="38"/>
      <c r="E57" s="39" t="s">
        <v>42</v>
      </c>
      <c r="J57" s="40"/>
    </row>
    <row r="58" spans="1:16" x14ac:dyDescent="0.25">
      <c r="A58" s="30" t="s">
        <v>87</v>
      </c>
      <c r="B58" s="38"/>
      <c r="E58" s="41" t="s">
        <v>159</v>
      </c>
      <c r="J58" s="40"/>
    </row>
    <row r="59" spans="1:16" ht="180" x14ac:dyDescent="0.25">
      <c r="A59" s="30" t="s">
        <v>46</v>
      </c>
      <c r="B59" s="38"/>
      <c r="E59" s="32" t="s">
        <v>156</v>
      </c>
      <c r="J59" s="40"/>
    </row>
    <row r="60" spans="1:16" x14ac:dyDescent="0.25">
      <c r="A60" s="30" t="s">
        <v>40</v>
      </c>
      <c r="B60" s="30">
        <v>14</v>
      </c>
      <c r="C60" s="31" t="s">
        <v>160</v>
      </c>
      <c r="D60" s="30" t="s">
        <v>42</v>
      </c>
      <c r="E60" s="32" t="s">
        <v>161</v>
      </c>
      <c r="F60" s="33" t="s">
        <v>162</v>
      </c>
      <c r="G60" s="34">
        <v>0.36</v>
      </c>
      <c r="H60" s="35">
        <v>0</v>
      </c>
      <c r="I60" s="36">
        <f>ROUND(G60*H60,P4)</f>
        <v>0</v>
      </c>
      <c r="J60" s="30"/>
      <c r="O60" s="37">
        <f>I60*0.21</f>
        <v>0</v>
      </c>
      <c r="P60">
        <v>3</v>
      </c>
    </row>
    <row r="61" spans="1:16" ht="30" x14ac:dyDescent="0.25">
      <c r="A61" s="30" t="s">
        <v>45</v>
      </c>
      <c r="B61" s="38"/>
      <c r="E61" s="32" t="s">
        <v>163</v>
      </c>
      <c r="J61" s="40"/>
    </row>
    <row r="62" spans="1:16" x14ac:dyDescent="0.25">
      <c r="A62" s="30" t="s">
        <v>87</v>
      </c>
      <c r="B62" s="38"/>
      <c r="E62" s="41" t="s">
        <v>164</v>
      </c>
      <c r="J62" s="40"/>
    </row>
    <row r="63" spans="1:16" ht="150" x14ac:dyDescent="0.25">
      <c r="A63" s="30" t="s">
        <v>46</v>
      </c>
      <c r="B63" s="38"/>
      <c r="E63" s="32" t="s">
        <v>165</v>
      </c>
      <c r="J63" s="40"/>
    </row>
    <row r="64" spans="1:16" x14ac:dyDescent="0.25">
      <c r="A64" s="24" t="s">
        <v>37</v>
      </c>
      <c r="B64" s="25"/>
      <c r="C64" s="26" t="s">
        <v>166</v>
      </c>
      <c r="D64" s="27"/>
      <c r="E64" s="24" t="s">
        <v>167</v>
      </c>
      <c r="F64" s="27"/>
      <c r="G64" s="27"/>
      <c r="H64" s="27"/>
      <c r="I64" s="28">
        <f>SUMIFS(I65:I84,A65:A84,"P")</f>
        <v>0</v>
      </c>
      <c r="J64" s="29"/>
    </row>
    <row r="65" spans="1:16" x14ac:dyDescent="0.25">
      <c r="A65" s="30" t="s">
        <v>40</v>
      </c>
      <c r="B65" s="30">
        <v>15</v>
      </c>
      <c r="C65" s="31" t="s">
        <v>168</v>
      </c>
      <c r="D65" s="30" t="s">
        <v>42</v>
      </c>
      <c r="E65" s="32" t="s">
        <v>169</v>
      </c>
      <c r="F65" s="33" t="s">
        <v>162</v>
      </c>
      <c r="G65" s="34">
        <v>18</v>
      </c>
      <c r="H65" s="35">
        <v>0</v>
      </c>
      <c r="I65" s="36">
        <f>ROUND(G65*H65,P4)</f>
        <v>0</v>
      </c>
      <c r="J65" s="30"/>
      <c r="O65" s="37">
        <f>I65*0.21</f>
        <v>0</v>
      </c>
      <c r="P65">
        <v>3</v>
      </c>
    </row>
    <row r="66" spans="1:16" ht="30" x14ac:dyDescent="0.25">
      <c r="A66" s="30" t="s">
        <v>45</v>
      </c>
      <c r="B66" s="38"/>
      <c r="E66" s="32" t="s">
        <v>170</v>
      </c>
      <c r="J66" s="40"/>
    </row>
    <row r="67" spans="1:16" x14ac:dyDescent="0.25">
      <c r="A67" s="30" t="s">
        <v>87</v>
      </c>
      <c r="B67" s="38"/>
      <c r="E67" s="41" t="s">
        <v>171</v>
      </c>
      <c r="J67" s="40"/>
    </row>
    <row r="68" spans="1:16" ht="75" x14ac:dyDescent="0.25">
      <c r="A68" s="30" t="s">
        <v>46</v>
      </c>
      <c r="B68" s="38"/>
      <c r="E68" s="32" t="s">
        <v>172</v>
      </c>
      <c r="J68" s="40"/>
    </row>
    <row r="69" spans="1:16" x14ac:dyDescent="0.25">
      <c r="A69" s="30" t="s">
        <v>40</v>
      </c>
      <c r="B69" s="30">
        <v>16</v>
      </c>
      <c r="C69" s="31" t="s">
        <v>173</v>
      </c>
      <c r="D69" s="30" t="s">
        <v>42</v>
      </c>
      <c r="E69" s="32" t="s">
        <v>174</v>
      </c>
      <c r="F69" s="33" t="s">
        <v>162</v>
      </c>
      <c r="G69" s="34">
        <v>70.421000000000006</v>
      </c>
      <c r="H69" s="35">
        <v>0</v>
      </c>
      <c r="I69" s="36">
        <f>ROUND(G69*H69,P4)</f>
        <v>0</v>
      </c>
      <c r="J69" s="30"/>
      <c r="O69" s="37">
        <f>I69*0.21</f>
        <v>0</v>
      </c>
      <c r="P69">
        <v>3</v>
      </c>
    </row>
    <row r="70" spans="1:16" x14ac:dyDescent="0.25">
      <c r="A70" s="30" t="s">
        <v>45</v>
      </c>
      <c r="B70" s="38"/>
      <c r="E70" s="39" t="s">
        <v>42</v>
      </c>
      <c r="J70" s="40"/>
    </row>
    <row r="71" spans="1:16" x14ac:dyDescent="0.25">
      <c r="A71" s="30" t="s">
        <v>87</v>
      </c>
      <c r="B71" s="38"/>
      <c r="E71" s="41" t="s">
        <v>175</v>
      </c>
      <c r="J71" s="40"/>
    </row>
    <row r="72" spans="1:16" ht="30" x14ac:dyDescent="0.25">
      <c r="A72" s="30" t="s">
        <v>46</v>
      </c>
      <c r="B72" s="38"/>
      <c r="E72" s="32" t="s">
        <v>176</v>
      </c>
      <c r="J72" s="40"/>
    </row>
    <row r="73" spans="1:16" ht="30" x14ac:dyDescent="0.25">
      <c r="A73" s="30" t="s">
        <v>40</v>
      </c>
      <c r="B73" s="30">
        <v>17</v>
      </c>
      <c r="C73" s="31" t="s">
        <v>177</v>
      </c>
      <c r="D73" s="30" t="s">
        <v>42</v>
      </c>
      <c r="E73" s="32" t="s">
        <v>178</v>
      </c>
      <c r="F73" s="33" t="s">
        <v>162</v>
      </c>
      <c r="G73" s="34">
        <v>174.82499999999999</v>
      </c>
      <c r="H73" s="35">
        <v>0</v>
      </c>
      <c r="I73" s="36">
        <f>ROUND(G73*H73,P4)</f>
        <v>0</v>
      </c>
      <c r="J73" s="30"/>
      <c r="O73" s="37">
        <f>I73*0.21</f>
        <v>0</v>
      </c>
      <c r="P73">
        <v>3</v>
      </c>
    </row>
    <row r="74" spans="1:16" ht="30" x14ac:dyDescent="0.25">
      <c r="A74" s="30" t="s">
        <v>45</v>
      </c>
      <c r="B74" s="38"/>
      <c r="E74" s="32" t="s">
        <v>179</v>
      </c>
      <c r="J74" s="40"/>
    </row>
    <row r="75" spans="1:16" x14ac:dyDescent="0.25">
      <c r="A75" s="30" t="s">
        <v>87</v>
      </c>
      <c r="B75" s="38"/>
      <c r="E75" s="41" t="s">
        <v>180</v>
      </c>
      <c r="J75" s="40"/>
    </row>
    <row r="76" spans="1:16" ht="165" x14ac:dyDescent="0.25">
      <c r="A76" s="30" t="s">
        <v>46</v>
      </c>
      <c r="B76" s="38"/>
      <c r="E76" s="32" t="s">
        <v>181</v>
      </c>
      <c r="J76" s="40"/>
    </row>
    <row r="77" spans="1:16" ht="30" x14ac:dyDescent="0.25">
      <c r="A77" s="30" t="s">
        <v>40</v>
      </c>
      <c r="B77" s="30">
        <v>18</v>
      </c>
      <c r="C77" s="31" t="s">
        <v>182</v>
      </c>
      <c r="D77" s="30" t="s">
        <v>42</v>
      </c>
      <c r="E77" s="32" t="s">
        <v>183</v>
      </c>
      <c r="F77" s="33" t="s">
        <v>162</v>
      </c>
      <c r="G77" s="34">
        <v>125.38800000000001</v>
      </c>
      <c r="H77" s="35">
        <v>0</v>
      </c>
      <c r="I77" s="36">
        <f>ROUND(G77*H77,P4)</f>
        <v>0</v>
      </c>
      <c r="J77" s="30"/>
      <c r="O77" s="37">
        <f>I77*0.21</f>
        <v>0</v>
      </c>
      <c r="P77">
        <v>3</v>
      </c>
    </row>
    <row r="78" spans="1:16" x14ac:dyDescent="0.25">
      <c r="A78" s="30" t="s">
        <v>45</v>
      </c>
      <c r="B78" s="38"/>
      <c r="E78" s="39" t="s">
        <v>42</v>
      </c>
      <c r="J78" s="40"/>
    </row>
    <row r="79" spans="1:16" ht="60" x14ac:dyDescent="0.25">
      <c r="A79" s="30" t="s">
        <v>87</v>
      </c>
      <c r="B79" s="38"/>
      <c r="E79" s="41" t="s">
        <v>184</v>
      </c>
      <c r="J79" s="40"/>
    </row>
    <row r="80" spans="1:16" ht="165" x14ac:dyDescent="0.25">
      <c r="A80" s="30" t="s">
        <v>46</v>
      </c>
      <c r="B80" s="38"/>
      <c r="E80" s="32" t="s">
        <v>181</v>
      </c>
      <c r="J80" s="40"/>
    </row>
    <row r="81" spans="1:16" ht="30" x14ac:dyDescent="0.25">
      <c r="A81" s="30" t="s">
        <v>40</v>
      </c>
      <c r="B81" s="30">
        <v>19</v>
      </c>
      <c r="C81" s="31" t="s">
        <v>185</v>
      </c>
      <c r="D81" s="30" t="s">
        <v>42</v>
      </c>
      <c r="E81" s="32" t="s">
        <v>186</v>
      </c>
      <c r="F81" s="33" t="s">
        <v>162</v>
      </c>
      <c r="G81" s="34">
        <v>1.8</v>
      </c>
      <c r="H81" s="35">
        <v>0</v>
      </c>
      <c r="I81" s="36">
        <f>ROUND(G81*H81,P4)</f>
        <v>0</v>
      </c>
      <c r="J81" s="30"/>
      <c r="O81" s="37">
        <f>I81*0.21</f>
        <v>0</v>
      </c>
      <c r="P81">
        <v>3</v>
      </c>
    </row>
    <row r="82" spans="1:16" x14ac:dyDescent="0.25">
      <c r="A82" s="30" t="s">
        <v>45</v>
      </c>
      <c r="B82" s="38"/>
      <c r="E82" s="39" t="s">
        <v>42</v>
      </c>
      <c r="J82" s="40"/>
    </row>
    <row r="83" spans="1:16" x14ac:dyDescent="0.25">
      <c r="A83" s="30" t="s">
        <v>87</v>
      </c>
      <c r="B83" s="38"/>
      <c r="E83" s="41" t="s">
        <v>187</v>
      </c>
      <c r="J83" s="40"/>
    </row>
    <row r="84" spans="1:16" ht="165" x14ac:dyDescent="0.25">
      <c r="A84" s="30" t="s">
        <v>46</v>
      </c>
      <c r="B84" s="42"/>
      <c r="C84" s="43"/>
      <c r="D84" s="43"/>
      <c r="E84" s="32" t="s">
        <v>181</v>
      </c>
      <c r="F84" s="43"/>
      <c r="G84" s="43"/>
      <c r="H84" s="43"/>
      <c r="I84" s="43"/>
      <c r="J84" s="44"/>
    </row>
  </sheetData>
  <sheetProtection algorithmName="SHA-512" hashValue="fFC4PMga/iTzyH5DfIl16HktmIJv6G1zOUPHgQ4cLbGbhfIZ7ajUY0Ub2kmWIqjfSZ5Rnw2AA6ibPDjgQRJ6Rg==" saltValue="kzE2Tn4NEBKnC8zubxvEXRWz4VYDO6ZJkE6uyPdwy5cC+xPof6GDogg5S+IBskVlXcacWmydgoBKiO5M5shUl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scale="6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4"/>
  <sheetViews>
    <sheetView tabSelected="1" topLeftCell="B1" workbookViewId="0">
      <selection activeCell="A4" sqref="A4:E4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ht="30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15</v>
      </c>
      <c r="I3" s="19">
        <f>SUMIFS(I8:I54,A8:A54,"SD")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15</v>
      </c>
      <c r="D4" s="49"/>
      <c r="E4" s="17" t="s">
        <v>16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188</v>
      </c>
      <c r="D8" s="27"/>
      <c r="E8" s="24" t="s">
        <v>189</v>
      </c>
      <c r="F8" s="27"/>
      <c r="G8" s="27"/>
      <c r="H8" s="27"/>
      <c r="I8" s="28">
        <f>SUMIFS(I9:I54,A9:A54,"P")</f>
        <v>0</v>
      </c>
      <c r="J8" s="29"/>
    </row>
    <row r="9" spans="1:16" ht="30" x14ac:dyDescent="0.25">
      <c r="A9" s="30" t="s">
        <v>40</v>
      </c>
      <c r="B9" s="30">
        <v>1</v>
      </c>
      <c r="C9" s="31" t="s">
        <v>190</v>
      </c>
      <c r="D9" s="30" t="s">
        <v>42</v>
      </c>
      <c r="E9" s="32" t="s">
        <v>191</v>
      </c>
      <c r="F9" s="33" t="s">
        <v>57</v>
      </c>
      <c r="G9" s="34">
        <v>9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x14ac:dyDescent="0.25">
      <c r="A10" s="30" t="s">
        <v>45</v>
      </c>
      <c r="B10" s="38"/>
      <c r="E10" s="39"/>
      <c r="J10" s="40"/>
    </row>
    <row r="11" spans="1:16" ht="90" x14ac:dyDescent="0.25">
      <c r="A11" s="30" t="s">
        <v>87</v>
      </c>
      <c r="B11" s="38"/>
      <c r="E11" s="41" t="s">
        <v>192</v>
      </c>
      <c r="J11" s="40"/>
    </row>
    <row r="12" spans="1:16" ht="75" x14ac:dyDescent="0.25">
      <c r="A12" s="30" t="s">
        <v>46</v>
      </c>
      <c r="B12" s="38"/>
      <c r="E12" s="32" t="s">
        <v>193</v>
      </c>
      <c r="J12" s="40"/>
    </row>
    <row r="13" spans="1:16" ht="30" x14ac:dyDescent="0.25">
      <c r="A13" s="30" t="s">
        <v>40</v>
      </c>
      <c r="B13" s="30">
        <v>2</v>
      </c>
      <c r="C13" s="31" t="s">
        <v>125</v>
      </c>
      <c r="D13" s="30" t="s">
        <v>42</v>
      </c>
      <c r="E13" s="32" t="s">
        <v>194</v>
      </c>
      <c r="F13" s="33" t="s">
        <v>57</v>
      </c>
      <c r="G13" s="34">
        <v>9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x14ac:dyDescent="0.25">
      <c r="A14" s="30" t="s">
        <v>45</v>
      </c>
      <c r="B14" s="38"/>
      <c r="E14" s="39" t="s">
        <v>42</v>
      </c>
      <c r="J14" s="40"/>
    </row>
    <row r="15" spans="1:16" ht="30" x14ac:dyDescent="0.25">
      <c r="A15" s="30" t="s">
        <v>46</v>
      </c>
      <c r="B15" s="38"/>
      <c r="E15" s="32" t="s">
        <v>195</v>
      </c>
      <c r="J15" s="40"/>
    </row>
    <row r="16" spans="1:16" x14ac:dyDescent="0.25">
      <c r="A16" s="30" t="s">
        <v>40</v>
      </c>
      <c r="B16" s="30">
        <v>3</v>
      </c>
      <c r="C16" s="31" t="s">
        <v>196</v>
      </c>
      <c r="D16" s="30" t="s">
        <v>42</v>
      </c>
      <c r="E16" s="32" t="s">
        <v>197</v>
      </c>
      <c r="F16" s="33" t="s">
        <v>198</v>
      </c>
      <c r="G16" s="34">
        <v>1080</v>
      </c>
      <c r="H16" s="35">
        <v>0</v>
      </c>
      <c r="I16" s="36">
        <f>ROUND(G16*H16,P4)</f>
        <v>0</v>
      </c>
      <c r="J16" s="30"/>
      <c r="O16" s="37">
        <f>I16*0.21</f>
        <v>0</v>
      </c>
      <c r="P16">
        <v>3</v>
      </c>
    </row>
    <row r="17" spans="1:16" x14ac:dyDescent="0.25">
      <c r="A17" s="30" t="s">
        <v>45</v>
      </c>
      <c r="B17" s="38"/>
      <c r="E17" s="39" t="s">
        <v>42</v>
      </c>
      <c r="J17" s="40"/>
    </row>
    <row r="18" spans="1:16" x14ac:dyDescent="0.25">
      <c r="A18" s="30" t="s">
        <v>87</v>
      </c>
      <c r="B18" s="38"/>
      <c r="E18" s="41" t="s">
        <v>199</v>
      </c>
      <c r="J18" s="40"/>
    </row>
    <row r="19" spans="1:16" ht="30" x14ac:dyDescent="0.25">
      <c r="A19" s="30" t="s">
        <v>46</v>
      </c>
      <c r="B19" s="38"/>
      <c r="E19" s="32" t="s">
        <v>200</v>
      </c>
      <c r="J19" s="40"/>
    </row>
    <row r="20" spans="1:16" ht="30" x14ac:dyDescent="0.25">
      <c r="A20" s="30" t="s">
        <v>40</v>
      </c>
      <c r="B20" s="30">
        <v>4</v>
      </c>
      <c r="C20" s="31" t="s">
        <v>201</v>
      </c>
      <c r="D20" s="30" t="s">
        <v>42</v>
      </c>
      <c r="E20" s="32" t="s">
        <v>202</v>
      </c>
      <c r="F20" s="33" t="s">
        <v>57</v>
      </c>
      <c r="G20" s="34">
        <v>5</v>
      </c>
      <c r="H20" s="35">
        <v>0</v>
      </c>
      <c r="I20" s="36">
        <f>ROUND(G20*H20,P4)</f>
        <v>0</v>
      </c>
      <c r="J20" s="30"/>
      <c r="O20" s="37">
        <f>I20*0.21</f>
        <v>0</v>
      </c>
      <c r="P20">
        <v>3</v>
      </c>
    </row>
    <row r="21" spans="1:16" x14ac:dyDescent="0.25">
      <c r="A21" s="30" t="s">
        <v>45</v>
      </c>
      <c r="B21" s="38"/>
      <c r="E21" s="39" t="s">
        <v>42</v>
      </c>
      <c r="J21" s="40"/>
    </row>
    <row r="22" spans="1:16" ht="45" x14ac:dyDescent="0.25">
      <c r="A22" s="30" t="s">
        <v>87</v>
      </c>
      <c r="B22" s="38"/>
      <c r="E22" s="41" t="s">
        <v>203</v>
      </c>
      <c r="J22" s="40"/>
    </row>
    <row r="23" spans="1:16" ht="90" x14ac:dyDescent="0.25">
      <c r="A23" s="30" t="s">
        <v>46</v>
      </c>
      <c r="B23" s="38"/>
      <c r="E23" s="32" t="s">
        <v>204</v>
      </c>
      <c r="J23" s="40"/>
    </row>
    <row r="24" spans="1:16" ht="30" x14ac:dyDescent="0.25">
      <c r="A24" s="30" t="s">
        <v>40</v>
      </c>
      <c r="B24" s="30">
        <v>5</v>
      </c>
      <c r="C24" s="31" t="s">
        <v>205</v>
      </c>
      <c r="D24" s="30" t="s">
        <v>42</v>
      </c>
      <c r="E24" s="32" t="s">
        <v>206</v>
      </c>
      <c r="F24" s="33" t="s">
        <v>57</v>
      </c>
      <c r="G24" s="34">
        <v>5</v>
      </c>
      <c r="H24" s="35">
        <v>0</v>
      </c>
      <c r="I24" s="36">
        <f>ROUND(G24*H24,P4)</f>
        <v>0</v>
      </c>
      <c r="J24" s="30"/>
      <c r="O24" s="37">
        <f>I24*0.21</f>
        <v>0</v>
      </c>
      <c r="P24">
        <v>3</v>
      </c>
    </row>
    <row r="25" spans="1:16" x14ac:dyDescent="0.25">
      <c r="A25" s="30" t="s">
        <v>45</v>
      </c>
      <c r="B25" s="38"/>
      <c r="E25" s="39" t="s">
        <v>42</v>
      </c>
      <c r="J25" s="40"/>
    </row>
    <row r="26" spans="1:16" ht="75" x14ac:dyDescent="0.25">
      <c r="A26" s="30" t="s">
        <v>46</v>
      </c>
      <c r="B26" s="38"/>
      <c r="E26" s="32" t="s">
        <v>129</v>
      </c>
      <c r="J26" s="40"/>
    </row>
    <row r="27" spans="1:16" x14ac:dyDescent="0.25">
      <c r="A27" s="30" t="s">
        <v>40</v>
      </c>
      <c r="B27" s="30">
        <v>6</v>
      </c>
      <c r="C27" s="31" t="s">
        <v>207</v>
      </c>
      <c r="D27" s="30" t="s">
        <v>42</v>
      </c>
      <c r="E27" s="32" t="s">
        <v>208</v>
      </c>
      <c r="F27" s="33" t="s">
        <v>198</v>
      </c>
      <c r="G27" s="34">
        <v>600</v>
      </c>
      <c r="H27" s="35">
        <v>0</v>
      </c>
      <c r="I27" s="36">
        <f>ROUND(G27*H27,P4)</f>
        <v>0</v>
      </c>
      <c r="J27" s="30"/>
      <c r="O27" s="37">
        <f>I27*0.21</f>
        <v>0</v>
      </c>
      <c r="P27">
        <v>3</v>
      </c>
    </row>
    <row r="28" spans="1:16" x14ac:dyDescent="0.25">
      <c r="A28" s="30" t="s">
        <v>45</v>
      </c>
      <c r="B28" s="38"/>
      <c r="E28" s="39" t="s">
        <v>42</v>
      </c>
      <c r="J28" s="40"/>
    </row>
    <row r="29" spans="1:16" x14ac:dyDescent="0.25">
      <c r="A29" s="30" t="s">
        <v>87</v>
      </c>
      <c r="B29" s="38"/>
      <c r="E29" s="41" t="s">
        <v>209</v>
      </c>
      <c r="J29" s="40"/>
    </row>
    <row r="30" spans="1:16" ht="90" x14ac:dyDescent="0.25">
      <c r="A30" s="30" t="s">
        <v>46</v>
      </c>
      <c r="B30" s="38"/>
      <c r="E30" s="32" t="s">
        <v>210</v>
      </c>
      <c r="J30" s="40"/>
    </row>
    <row r="31" spans="1:16" x14ac:dyDescent="0.25">
      <c r="A31" s="30" t="s">
        <v>40</v>
      </c>
      <c r="B31" s="30">
        <v>7</v>
      </c>
      <c r="C31" s="31" t="s">
        <v>211</v>
      </c>
      <c r="D31" s="30" t="s">
        <v>42</v>
      </c>
      <c r="E31" s="32" t="s">
        <v>212</v>
      </c>
      <c r="F31" s="33" t="s">
        <v>213</v>
      </c>
      <c r="G31" s="34">
        <v>5</v>
      </c>
      <c r="H31" s="35">
        <v>0</v>
      </c>
      <c r="I31" s="36">
        <f>ROUND(G31*H31,P4)</f>
        <v>0</v>
      </c>
      <c r="J31" s="30"/>
      <c r="O31" s="37">
        <f>I31*0.21</f>
        <v>0</v>
      </c>
      <c r="P31">
        <v>3</v>
      </c>
    </row>
    <row r="32" spans="1:16" x14ac:dyDescent="0.25">
      <c r="A32" s="30" t="s">
        <v>45</v>
      </c>
      <c r="B32" s="38"/>
      <c r="E32" s="39"/>
      <c r="J32" s="40"/>
    </row>
    <row r="33" spans="1:16" ht="45" x14ac:dyDescent="0.25">
      <c r="A33" s="30" t="s">
        <v>87</v>
      </c>
      <c r="B33" s="38"/>
      <c r="E33" s="41" t="s">
        <v>214</v>
      </c>
      <c r="J33" s="40"/>
    </row>
    <row r="34" spans="1:16" x14ac:dyDescent="0.25">
      <c r="A34" s="30" t="s">
        <v>46</v>
      </c>
      <c r="B34" s="38"/>
      <c r="E34" s="39"/>
      <c r="J34" s="40"/>
    </row>
    <row r="35" spans="1:16" x14ac:dyDescent="0.25">
      <c r="A35" s="30" t="s">
        <v>40</v>
      </c>
      <c r="B35" s="30">
        <v>8</v>
      </c>
      <c r="C35" s="31" t="s">
        <v>215</v>
      </c>
      <c r="D35" s="30" t="s">
        <v>42</v>
      </c>
      <c r="E35" s="32" t="s">
        <v>216</v>
      </c>
      <c r="F35" s="33" t="s">
        <v>57</v>
      </c>
      <c r="G35" s="34">
        <v>2</v>
      </c>
      <c r="H35" s="35">
        <v>0</v>
      </c>
      <c r="I35" s="36">
        <f>ROUND(G35*H35,P4)</f>
        <v>0</v>
      </c>
      <c r="J35" s="30"/>
      <c r="O35" s="37">
        <f>I35*0.21</f>
        <v>0</v>
      </c>
      <c r="P35">
        <v>3</v>
      </c>
    </row>
    <row r="36" spans="1:16" x14ac:dyDescent="0.25">
      <c r="A36" s="30" t="s">
        <v>45</v>
      </c>
      <c r="B36" s="38"/>
      <c r="E36" s="39" t="s">
        <v>42</v>
      </c>
      <c r="J36" s="40"/>
    </row>
    <row r="37" spans="1:16" ht="135" x14ac:dyDescent="0.25">
      <c r="A37" s="30" t="s">
        <v>46</v>
      </c>
      <c r="B37" s="38"/>
      <c r="E37" s="32" t="s">
        <v>217</v>
      </c>
      <c r="J37" s="40"/>
    </row>
    <row r="38" spans="1:16" x14ac:dyDescent="0.25">
      <c r="A38" s="30" t="s">
        <v>40</v>
      </c>
      <c r="B38" s="30">
        <v>9</v>
      </c>
      <c r="C38" s="31" t="s">
        <v>218</v>
      </c>
      <c r="D38" s="30" t="s">
        <v>42</v>
      </c>
      <c r="E38" s="32" t="s">
        <v>219</v>
      </c>
      <c r="F38" s="33" t="s">
        <v>57</v>
      </c>
      <c r="G38" s="34">
        <v>0</v>
      </c>
      <c r="H38" s="35">
        <v>0</v>
      </c>
      <c r="I38" s="36">
        <f>ROUND(G38*H38,P4)</f>
        <v>0</v>
      </c>
      <c r="J38" s="30"/>
      <c r="O38" s="37">
        <f>I38*0.21</f>
        <v>0</v>
      </c>
      <c r="P38">
        <v>3</v>
      </c>
    </row>
    <row r="39" spans="1:16" x14ac:dyDescent="0.25">
      <c r="A39" s="30" t="s">
        <v>45</v>
      </c>
      <c r="B39" s="38"/>
      <c r="E39" s="39" t="s">
        <v>42</v>
      </c>
      <c r="J39" s="40"/>
    </row>
    <row r="40" spans="1:16" ht="75" x14ac:dyDescent="0.25">
      <c r="A40" s="30" t="s">
        <v>46</v>
      </c>
      <c r="B40" s="38"/>
      <c r="E40" s="32" t="s">
        <v>129</v>
      </c>
      <c r="J40" s="40"/>
    </row>
    <row r="41" spans="1:16" x14ac:dyDescent="0.25">
      <c r="A41" s="30" t="s">
        <v>40</v>
      </c>
      <c r="B41" s="30">
        <v>10</v>
      </c>
      <c r="C41" s="31" t="s">
        <v>220</v>
      </c>
      <c r="D41" s="30" t="s">
        <v>42</v>
      </c>
      <c r="E41" s="32" t="s">
        <v>221</v>
      </c>
      <c r="F41" s="33" t="s">
        <v>198</v>
      </c>
      <c r="G41" s="34">
        <v>240</v>
      </c>
      <c r="H41" s="35">
        <v>0</v>
      </c>
      <c r="I41" s="36">
        <f>ROUND(G41*H41,P4)</f>
        <v>0</v>
      </c>
      <c r="J41" s="30"/>
      <c r="O41" s="37">
        <f>I41*0.21</f>
        <v>0</v>
      </c>
      <c r="P41">
        <v>3</v>
      </c>
    </row>
    <row r="42" spans="1:16" x14ac:dyDescent="0.25">
      <c r="A42" s="30" t="s">
        <v>45</v>
      </c>
      <c r="B42" s="38"/>
      <c r="E42" s="39" t="s">
        <v>42</v>
      </c>
      <c r="J42" s="40"/>
    </row>
    <row r="43" spans="1:16" x14ac:dyDescent="0.25">
      <c r="A43" s="30" t="s">
        <v>87</v>
      </c>
      <c r="B43" s="38"/>
      <c r="E43" s="41" t="s">
        <v>222</v>
      </c>
      <c r="J43" s="40"/>
    </row>
    <row r="44" spans="1:16" ht="90" x14ac:dyDescent="0.25">
      <c r="A44" s="30" t="s">
        <v>46</v>
      </c>
      <c r="B44" s="38"/>
      <c r="E44" s="32" t="s">
        <v>223</v>
      </c>
      <c r="J44" s="40"/>
    </row>
    <row r="45" spans="1:16" x14ac:dyDescent="0.25">
      <c r="A45" s="30" t="s">
        <v>40</v>
      </c>
      <c r="B45" s="30">
        <v>11</v>
      </c>
      <c r="C45" s="31" t="s">
        <v>224</v>
      </c>
      <c r="D45" s="30" t="s">
        <v>42</v>
      </c>
      <c r="E45" s="32" t="s">
        <v>225</v>
      </c>
      <c r="F45" s="33" t="s">
        <v>57</v>
      </c>
      <c r="G45" s="34">
        <v>2</v>
      </c>
      <c r="H45" s="35">
        <v>0</v>
      </c>
      <c r="I45" s="36">
        <f>ROUND(G45*H45,P4)</f>
        <v>0</v>
      </c>
      <c r="J45" s="30"/>
      <c r="O45" s="37">
        <f>I45*0.21</f>
        <v>0</v>
      </c>
      <c r="P45">
        <v>3</v>
      </c>
    </row>
    <row r="46" spans="1:16" x14ac:dyDescent="0.25">
      <c r="A46" s="30" t="s">
        <v>45</v>
      </c>
      <c r="B46" s="38"/>
      <c r="E46" s="39" t="s">
        <v>42</v>
      </c>
      <c r="J46" s="40"/>
    </row>
    <row r="47" spans="1:16" ht="120" x14ac:dyDescent="0.25">
      <c r="A47" s="30" t="s">
        <v>46</v>
      </c>
      <c r="B47" s="38"/>
      <c r="E47" s="32" t="s">
        <v>226</v>
      </c>
      <c r="J47" s="40"/>
    </row>
    <row r="48" spans="1:16" x14ac:dyDescent="0.25">
      <c r="A48" s="30" t="s">
        <v>40</v>
      </c>
      <c r="B48" s="30">
        <v>12</v>
      </c>
      <c r="C48" s="31" t="s">
        <v>227</v>
      </c>
      <c r="D48" s="30" t="s">
        <v>42</v>
      </c>
      <c r="E48" s="32" t="s">
        <v>228</v>
      </c>
      <c r="F48" s="33" t="s">
        <v>57</v>
      </c>
      <c r="G48" s="34">
        <v>2</v>
      </c>
      <c r="H48" s="35">
        <v>0</v>
      </c>
      <c r="I48" s="36">
        <f>ROUND(G48*H48,P4)</f>
        <v>0</v>
      </c>
      <c r="J48" s="30"/>
      <c r="O48" s="37">
        <f>I48*0.21</f>
        <v>0</v>
      </c>
      <c r="P48">
        <v>3</v>
      </c>
    </row>
    <row r="49" spans="1:16" x14ac:dyDescent="0.25">
      <c r="A49" s="30" t="s">
        <v>45</v>
      </c>
      <c r="B49" s="38"/>
      <c r="E49" s="39" t="s">
        <v>42</v>
      </c>
      <c r="J49" s="40"/>
    </row>
    <row r="50" spans="1:16" ht="75" x14ac:dyDescent="0.25">
      <c r="A50" s="30" t="s">
        <v>46</v>
      </c>
      <c r="B50" s="38"/>
      <c r="E50" s="32" t="s">
        <v>129</v>
      </c>
      <c r="J50" s="40"/>
    </row>
    <row r="51" spans="1:16" x14ac:dyDescent="0.25">
      <c r="A51" s="30" t="s">
        <v>40</v>
      </c>
      <c r="B51" s="30">
        <v>13</v>
      </c>
      <c r="C51" s="31" t="s">
        <v>229</v>
      </c>
      <c r="D51" s="30" t="s">
        <v>42</v>
      </c>
      <c r="E51" s="32" t="s">
        <v>230</v>
      </c>
      <c r="F51" s="33" t="s">
        <v>198</v>
      </c>
      <c r="G51" s="34">
        <v>240</v>
      </c>
      <c r="H51" s="35">
        <v>0</v>
      </c>
      <c r="I51" s="36">
        <f>ROUND(G51*H51,P4)</f>
        <v>0</v>
      </c>
      <c r="J51" s="30"/>
      <c r="O51" s="37">
        <f>I51*0.21</f>
        <v>0</v>
      </c>
      <c r="P51">
        <v>3</v>
      </c>
    </row>
    <row r="52" spans="1:16" x14ac:dyDescent="0.25">
      <c r="A52" s="30" t="s">
        <v>45</v>
      </c>
      <c r="B52" s="38"/>
      <c r="E52" s="39" t="s">
        <v>42</v>
      </c>
      <c r="J52" s="40"/>
    </row>
    <row r="53" spans="1:16" x14ac:dyDescent="0.25">
      <c r="A53" s="30" t="s">
        <v>87</v>
      </c>
      <c r="B53" s="38"/>
      <c r="E53" s="41" t="s">
        <v>222</v>
      </c>
      <c r="J53" s="40"/>
    </row>
    <row r="54" spans="1:16" ht="90" x14ac:dyDescent="0.25">
      <c r="A54" s="30" t="s">
        <v>46</v>
      </c>
      <c r="B54" s="42"/>
      <c r="C54" s="43"/>
      <c r="D54" s="43"/>
      <c r="E54" s="32" t="s">
        <v>223</v>
      </c>
      <c r="F54" s="43"/>
      <c r="G54" s="43"/>
      <c r="H54" s="43"/>
      <c r="I54" s="43"/>
      <c r="J54" s="44"/>
    </row>
  </sheetData>
  <sheetProtection algorithmName="SHA-512" hashValue="sTaVZcDNmp2d1e4mygujF4M6N7yosVZuLAzKSDGXmjeUBwsCOEnVYXsyQdKOmPLseWPQUjWVA/gYvsegDuT6eg==" saltValue="k9YM2NNcF3EeWcWMpj6P7mXpHrTzebeVwtOt+K5eruQuJv1fH6PDOAmhm1AS1EKhKFB1MgGnFgPVcs1dMYvUL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59"/>
  <sheetViews>
    <sheetView tabSelected="1" topLeftCell="B1" workbookViewId="0">
      <selection activeCell="A4" sqref="A4:E4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ht="30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17</v>
      </c>
      <c r="I3" s="19">
        <f>SUMIFS(I8:I359,A8:A359,"SD")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17</v>
      </c>
      <c r="D4" s="49"/>
      <c r="E4" s="17" t="s">
        <v>18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55</v>
      </c>
      <c r="D8" s="27"/>
      <c r="E8" s="24" t="s">
        <v>98</v>
      </c>
      <c r="F8" s="27"/>
      <c r="G8" s="27"/>
      <c r="H8" s="27"/>
      <c r="I8" s="28">
        <f>SUMIFS(I9:I28,A9:A28,"P")</f>
        <v>0</v>
      </c>
      <c r="J8" s="29"/>
    </row>
    <row r="9" spans="1:16" x14ac:dyDescent="0.25">
      <c r="A9" s="30" t="s">
        <v>40</v>
      </c>
      <c r="B9" s="30">
        <v>1</v>
      </c>
      <c r="C9" s="31" t="s">
        <v>231</v>
      </c>
      <c r="D9" s="30" t="s">
        <v>42</v>
      </c>
      <c r="E9" s="32" t="s">
        <v>232</v>
      </c>
      <c r="F9" s="33" t="s">
        <v>101</v>
      </c>
      <c r="G9" s="34">
        <v>31.503</v>
      </c>
      <c r="H9" s="35">
        <v>0</v>
      </c>
      <c r="I9" s="36">
        <f>ROUND(G9*H9,P4)</f>
        <v>0</v>
      </c>
      <c r="J9" s="30"/>
      <c r="O9" s="37">
        <f>I9*0.21</f>
        <v>0</v>
      </c>
      <c r="P9">
        <v>3</v>
      </c>
    </row>
    <row r="10" spans="1:16" x14ac:dyDescent="0.25">
      <c r="A10" s="30" t="s">
        <v>45</v>
      </c>
      <c r="B10" s="38"/>
      <c r="E10" s="39" t="s">
        <v>42</v>
      </c>
      <c r="J10" s="40"/>
    </row>
    <row r="11" spans="1:16" x14ac:dyDescent="0.25">
      <c r="A11" s="30" t="s">
        <v>87</v>
      </c>
      <c r="B11" s="38"/>
      <c r="E11" s="41" t="s">
        <v>233</v>
      </c>
      <c r="J11" s="40"/>
    </row>
    <row r="12" spans="1:16" ht="75" x14ac:dyDescent="0.25">
      <c r="A12" s="30" t="s">
        <v>46</v>
      </c>
      <c r="B12" s="38"/>
      <c r="E12" s="32" t="s">
        <v>234</v>
      </c>
      <c r="J12" s="40"/>
    </row>
    <row r="13" spans="1:16" x14ac:dyDescent="0.25">
      <c r="A13" s="30" t="s">
        <v>40</v>
      </c>
      <c r="B13" s="30">
        <v>2</v>
      </c>
      <c r="C13" s="31" t="s">
        <v>235</v>
      </c>
      <c r="D13" s="30" t="s">
        <v>42</v>
      </c>
      <c r="E13" s="32" t="s">
        <v>236</v>
      </c>
      <c r="F13" s="33" t="s">
        <v>101</v>
      </c>
      <c r="G13" s="34">
        <v>374.13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x14ac:dyDescent="0.25">
      <c r="A14" s="30" t="s">
        <v>45</v>
      </c>
      <c r="B14" s="38"/>
      <c r="E14" s="39" t="s">
        <v>42</v>
      </c>
      <c r="J14" s="40"/>
    </row>
    <row r="15" spans="1:16" x14ac:dyDescent="0.25">
      <c r="A15" s="30" t="s">
        <v>87</v>
      </c>
      <c r="B15" s="38"/>
      <c r="E15" s="41" t="s">
        <v>237</v>
      </c>
      <c r="J15" s="40"/>
    </row>
    <row r="16" spans="1:16" ht="409.5" x14ac:dyDescent="0.25">
      <c r="A16" s="30" t="s">
        <v>46</v>
      </c>
      <c r="B16" s="38"/>
      <c r="E16" s="32" t="s">
        <v>238</v>
      </c>
      <c r="J16" s="40"/>
    </row>
    <row r="17" spans="1:16" x14ac:dyDescent="0.25">
      <c r="A17" s="30" t="s">
        <v>40</v>
      </c>
      <c r="B17" s="30">
        <v>3</v>
      </c>
      <c r="C17" s="31" t="s">
        <v>239</v>
      </c>
      <c r="D17" s="30" t="s">
        <v>42</v>
      </c>
      <c r="E17" s="32" t="s">
        <v>240</v>
      </c>
      <c r="F17" s="33" t="s">
        <v>101</v>
      </c>
      <c r="G17" s="34">
        <v>254.97</v>
      </c>
      <c r="H17" s="35">
        <v>0</v>
      </c>
      <c r="I17" s="36">
        <f>ROUND(G17*H17,P4)</f>
        <v>0</v>
      </c>
      <c r="J17" s="30"/>
      <c r="O17" s="37">
        <f>I17*0.21</f>
        <v>0</v>
      </c>
      <c r="P17">
        <v>3</v>
      </c>
    </row>
    <row r="18" spans="1:16" x14ac:dyDescent="0.25">
      <c r="A18" s="30" t="s">
        <v>45</v>
      </c>
      <c r="B18" s="38"/>
      <c r="E18" s="39" t="s">
        <v>42</v>
      </c>
      <c r="J18" s="40"/>
    </row>
    <row r="19" spans="1:16" ht="120" x14ac:dyDescent="0.25">
      <c r="A19" s="30" t="s">
        <v>87</v>
      </c>
      <c r="B19" s="38"/>
      <c r="E19" s="41" t="s">
        <v>241</v>
      </c>
      <c r="J19" s="40"/>
    </row>
    <row r="20" spans="1:16" ht="360" x14ac:dyDescent="0.25">
      <c r="A20" s="30" t="s">
        <v>46</v>
      </c>
      <c r="B20" s="38"/>
      <c r="E20" s="32" t="s">
        <v>242</v>
      </c>
      <c r="J20" s="40"/>
    </row>
    <row r="21" spans="1:16" x14ac:dyDescent="0.25">
      <c r="A21" s="30" t="s">
        <v>40</v>
      </c>
      <c r="B21" s="30">
        <v>4</v>
      </c>
      <c r="C21" s="31" t="s">
        <v>243</v>
      </c>
      <c r="D21" s="30" t="s">
        <v>42</v>
      </c>
      <c r="E21" s="32" t="s">
        <v>244</v>
      </c>
      <c r="F21" s="33" t="s">
        <v>101</v>
      </c>
      <c r="G21" s="34">
        <v>31.503</v>
      </c>
      <c r="H21" s="35">
        <v>0</v>
      </c>
      <c r="I21" s="36">
        <f>ROUND(G21*H21,P4)</f>
        <v>0</v>
      </c>
      <c r="J21" s="30"/>
      <c r="O21" s="37">
        <f>I21*0.21</f>
        <v>0</v>
      </c>
      <c r="P21">
        <v>3</v>
      </c>
    </row>
    <row r="22" spans="1:16" x14ac:dyDescent="0.25">
      <c r="A22" s="30" t="s">
        <v>45</v>
      </c>
      <c r="B22" s="38"/>
      <c r="E22" s="39" t="s">
        <v>42</v>
      </c>
      <c r="J22" s="40"/>
    </row>
    <row r="23" spans="1:16" x14ac:dyDescent="0.25">
      <c r="A23" s="30" t="s">
        <v>87</v>
      </c>
      <c r="B23" s="38"/>
      <c r="E23" s="41" t="s">
        <v>233</v>
      </c>
      <c r="J23" s="40"/>
    </row>
    <row r="24" spans="1:16" ht="75" x14ac:dyDescent="0.25">
      <c r="A24" s="30" t="s">
        <v>46</v>
      </c>
      <c r="B24" s="38"/>
      <c r="E24" s="32" t="s">
        <v>245</v>
      </c>
      <c r="J24" s="40"/>
    </row>
    <row r="25" spans="1:16" x14ac:dyDescent="0.25">
      <c r="A25" s="30" t="s">
        <v>40</v>
      </c>
      <c r="B25" s="30">
        <v>5</v>
      </c>
      <c r="C25" s="31" t="s">
        <v>246</v>
      </c>
      <c r="D25" s="30" t="s">
        <v>42</v>
      </c>
      <c r="E25" s="32" t="s">
        <v>247</v>
      </c>
      <c r="F25" s="33" t="s">
        <v>109</v>
      </c>
      <c r="G25" s="34">
        <v>210.02</v>
      </c>
      <c r="H25" s="35">
        <v>0</v>
      </c>
      <c r="I25" s="36">
        <f>ROUND(G25*H25,P4)</f>
        <v>0</v>
      </c>
      <c r="J25" s="30"/>
      <c r="O25" s="37">
        <f>I25*0.21</f>
        <v>0</v>
      </c>
      <c r="P25">
        <v>3</v>
      </c>
    </row>
    <row r="26" spans="1:16" x14ac:dyDescent="0.25">
      <c r="A26" s="30" t="s">
        <v>45</v>
      </c>
      <c r="B26" s="38"/>
      <c r="E26" s="39" t="s">
        <v>42</v>
      </c>
      <c r="J26" s="40"/>
    </row>
    <row r="27" spans="1:16" x14ac:dyDescent="0.25">
      <c r="A27" s="30" t="s">
        <v>87</v>
      </c>
      <c r="B27" s="38"/>
      <c r="E27" s="41" t="s">
        <v>248</v>
      </c>
      <c r="J27" s="40"/>
    </row>
    <row r="28" spans="1:16" ht="75" x14ac:dyDescent="0.25">
      <c r="A28" s="30" t="s">
        <v>46</v>
      </c>
      <c r="B28" s="38"/>
      <c r="E28" s="32" t="s">
        <v>249</v>
      </c>
      <c r="J28" s="40"/>
    </row>
    <row r="29" spans="1:16" x14ac:dyDescent="0.25">
      <c r="A29" s="24" t="s">
        <v>37</v>
      </c>
      <c r="B29" s="25"/>
      <c r="C29" s="26" t="s">
        <v>250</v>
      </c>
      <c r="D29" s="27"/>
      <c r="E29" s="24" t="s">
        <v>251</v>
      </c>
      <c r="F29" s="27"/>
      <c r="G29" s="27"/>
      <c r="H29" s="27"/>
      <c r="I29" s="28">
        <f>SUMIFS(I30:I56,A30:A56,"P")</f>
        <v>0</v>
      </c>
      <c r="J29" s="29"/>
    </row>
    <row r="30" spans="1:16" x14ac:dyDescent="0.25">
      <c r="A30" s="30" t="s">
        <v>40</v>
      </c>
      <c r="B30" s="30">
        <v>6</v>
      </c>
      <c r="C30" s="31" t="s">
        <v>252</v>
      </c>
      <c r="D30" s="30" t="s">
        <v>42</v>
      </c>
      <c r="E30" s="32" t="s">
        <v>253</v>
      </c>
      <c r="F30" s="33" t="s">
        <v>254</v>
      </c>
      <c r="G30" s="34">
        <v>1920</v>
      </c>
      <c r="H30" s="35">
        <v>0</v>
      </c>
      <c r="I30" s="36">
        <f>ROUND(G30*H30,P4)</f>
        <v>0</v>
      </c>
      <c r="J30" s="30"/>
      <c r="O30" s="37">
        <f>I30*0.21</f>
        <v>0</v>
      </c>
      <c r="P30">
        <v>3</v>
      </c>
    </row>
    <row r="31" spans="1:16" x14ac:dyDescent="0.25">
      <c r="A31" s="30" t="s">
        <v>45</v>
      </c>
      <c r="B31" s="38"/>
      <c r="E31" s="39" t="s">
        <v>42</v>
      </c>
      <c r="J31" s="40"/>
    </row>
    <row r="32" spans="1:16" x14ac:dyDescent="0.25">
      <c r="A32" s="30" t="s">
        <v>87</v>
      </c>
      <c r="B32" s="38"/>
      <c r="E32" s="41" t="s">
        <v>255</v>
      </c>
      <c r="J32" s="40"/>
    </row>
    <row r="33" spans="1:16" ht="45" x14ac:dyDescent="0.25">
      <c r="A33" s="30" t="s">
        <v>46</v>
      </c>
      <c r="B33" s="38"/>
      <c r="E33" s="32" t="s">
        <v>256</v>
      </c>
      <c r="J33" s="40"/>
    </row>
    <row r="34" spans="1:16" x14ac:dyDescent="0.25">
      <c r="A34" s="30" t="s">
        <v>40</v>
      </c>
      <c r="B34" s="30">
        <v>7</v>
      </c>
      <c r="C34" s="31" t="s">
        <v>257</v>
      </c>
      <c r="D34" s="30" t="s">
        <v>42</v>
      </c>
      <c r="E34" s="32" t="s">
        <v>258</v>
      </c>
      <c r="F34" s="33" t="s">
        <v>132</v>
      </c>
      <c r="G34" s="34">
        <v>22</v>
      </c>
      <c r="H34" s="35">
        <v>0</v>
      </c>
      <c r="I34" s="36">
        <f>ROUND(G34*H34,P4)</f>
        <v>0</v>
      </c>
      <c r="J34" s="30"/>
      <c r="O34" s="37">
        <f>I34*0.21</f>
        <v>0</v>
      </c>
      <c r="P34">
        <v>3</v>
      </c>
    </row>
    <row r="35" spans="1:16" x14ac:dyDescent="0.25">
      <c r="A35" s="30" t="s">
        <v>45</v>
      </c>
      <c r="B35" s="38"/>
      <c r="E35" s="39" t="s">
        <v>42</v>
      </c>
      <c r="J35" s="40"/>
    </row>
    <row r="36" spans="1:16" x14ac:dyDescent="0.25">
      <c r="A36" s="30" t="s">
        <v>87</v>
      </c>
      <c r="B36" s="38"/>
      <c r="E36" s="41" t="s">
        <v>259</v>
      </c>
      <c r="J36" s="40"/>
    </row>
    <row r="37" spans="1:16" ht="45" x14ac:dyDescent="0.25">
      <c r="A37" s="30" t="s">
        <v>46</v>
      </c>
      <c r="B37" s="38"/>
      <c r="E37" s="32" t="s">
        <v>260</v>
      </c>
      <c r="J37" s="40"/>
    </row>
    <row r="38" spans="1:16" x14ac:dyDescent="0.25">
      <c r="A38" s="30" t="s">
        <v>40</v>
      </c>
      <c r="B38" s="30">
        <v>8</v>
      </c>
      <c r="C38" s="31" t="s">
        <v>261</v>
      </c>
      <c r="D38" s="30" t="s">
        <v>42</v>
      </c>
      <c r="E38" s="32" t="s">
        <v>262</v>
      </c>
      <c r="F38" s="33" t="s">
        <v>44</v>
      </c>
      <c r="G38" s="34">
        <v>2</v>
      </c>
      <c r="H38" s="35">
        <v>0</v>
      </c>
      <c r="I38" s="36">
        <f>ROUND(G38*H38,P4)</f>
        <v>0</v>
      </c>
      <c r="J38" s="30"/>
      <c r="O38" s="37">
        <f>I38*0.21</f>
        <v>0</v>
      </c>
      <c r="P38">
        <v>3</v>
      </c>
    </row>
    <row r="39" spans="1:16" ht="30" x14ac:dyDescent="0.25">
      <c r="A39" s="30" t="s">
        <v>45</v>
      </c>
      <c r="B39" s="38"/>
      <c r="E39" s="32" t="s">
        <v>263</v>
      </c>
      <c r="J39" s="40"/>
    </row>
    <row r="40" spans="1:16" x14ac:dyDescent="0.25">
      <c r="A40" s="30" t="s">
        <v>46</v>
      </c>
      <c r="B40" s="38"/>
      <c r="E40" s="39" t="s">
        <v>42</v>
      </c>
      <c r="J40" s="40"/>
    </row>
    <row r="41" spans="1:16" x14ac:dyDescent="0.25">
      <c r="A41" s="30" t="s">
        <v>40</v>
      </c>
      <c r="B41" s="30">
        <v>9</v>
      </c>
      <c r="C41" s="31" t="s">
        <v>264</v>
      </c>
      <c r="D41" s="30" t="s">
        <v>42</v>
      </c>
      <c r="E41" s="32" t="s">
        <v>265</v>
      </c>
      <c r="F41" s="33" t="s">
        <v>101</v>
      </c>
      <c r="G41" s="34">
        <v>1.1299999999999999</v>
      </c>
      <c r="H41" s="35">
        <v>0</v>
      </c>
      <c r="I41" s="36">
        <f>ROUND(G41*H41,P4)</f>
        <v>0</v>
      </c>
      <c r="J41" s="30"/>
      <c r="O41" s="37">
        <f>I41*0.21</f>
        <v>0</v>
      </c>
      <c r="P41">
        <v>3</v>
      </c>
    </row>
    <row r="42" spans="1:16" x14ac:dyDescent="0.25">
      <c r="A42" s="30" t="s">
        <v>45</v>
      </c>
      <c r="B42" s="38"/>
      <c r="E42" s="39" t="s">
        <v>42</v>
      </c>
      <c r="J42" s="40"/>
    </row>
    <row r="43" spans="1:16" x14ac:dyDescent="0.25">
      <c r="A43" s="30" t="s">
        <v>87</v>
      </c>
      <c r="B43" s="38"/>
      <c r="E43" s="41" t="s">
        <v>266</v>
      </c>
      <c r="J43" s="40"/>
    </row>
    <row r="44" spans="1:16" ht="30" x14ac:dyDescent="0.25">
      <c r="A44" s="30" t="s">
        <v>46</v>
      </c>
      <c r="B44" s="38"/>
      <c r="E44" s="32" t="s">
        <v>267</v>
      </c>
      <c r="J44" s="40"/>
    </row>
    <row r="45" spans="1:16" x14ac:dyDescent="0.25">
      <c r="A45" s="30" t="s">
        <v>40</v>
      </c>
      <c r="B45" s="30">
        <v>10</v>
      </c>
      <c r="C45" s="31" t="s">
        <v>268</v>
      </c>
      <c r="D45" s="30" t="s">
        <v>42</v>
      </c>
      <c r="E45" s="32" t="s">
        <v>269</v>
      </c>
      <c r="F45" s="33" t="s">
        <v>101</v>
      </c>
      <c r="G45" s="34">
        <v>17.100000000000001</v>
      </c>
      <c r="H45" s="35">
        <v>0</v>
      </c>
      <c r="I45" s="36">
        <f>ROUND(G45*H45,P4)</f>
        <v>0</v>
      </c>
      <c r="J45" s="30"/>
      <c r="O45" s="37">
        <f>I45*0.21</f>
        <v>0</v>
      </c>
      <c r="P45">
        <v>3</v>
      </c>
    </row>
    <row r="46" spans="1:16" ht="30" x14ac:dyDescent="0.25">
      <c r="A46" s="30" t="s">
        <v>45</v>
      </c>
      <c r="B46" s="38"/>
      <c r="E46" s="32" t="s">
        <v>270</v>
      </c>
      <c r="J46" s="40"/>
    </row>
    <row r="47" spans="1:16" x14ac:dyDescent="0.25">
      <c r="A47" s="30" t="s">
        <v>87</v>
      </c>
      <c r="B47" s="38"/>
      <c r="E47" s="41" t="s">
        <v>271</v>
      </c>
      <c r="J47" s="40"/>
    </row>
    <row r="48" spans="1:16" ht="390" x14ac:dyDescent="0.25">
      <c r="A48" s="30" t="s">
        <v>46</v>
      </c>
      <c r="B48" s="38"/>
      <c r="E48" s="32" t="s">
        <v>272</v>
      </c>
      <c r="J48" s="40"/>
    </row>
    <row r="49" spans="1:16" x14ac:dyDescent="0.25">
      <c r="A49" s="30" t="s">
        <v>40</v>
      </c>
      <c r="B49" s="30">
        <v>11</v>
      </c>
      <c r="C49" s="31" t="s">
        <v>273</v>
      </c>
      <c r="D49" s="30" t="s">
        <v>42</v>
      </c>
      <c r="E49" s="32" t="s">
        <v>274</v>
      </c>
      <c r="F49" s="33" t="s">
        <v>101</v>
      </c>
      <c r="G49" s="34">
        <v>1.0169999999999999</v>
      </c>
      <c r="H49" s="35">
        <v>0</v>
      </c>
      <c r="I49" s="36">
        <f>ROUND(G49*H49,P4)</f>
        <v>0</v>
      </c>
      <c r="J49" s="30"/>
      <c r="O49" s="37">
        <f>I49*0.21</f>
        <v>0</v>
      </c>
      <c r="P49">
        <v>3</v>
      </c>
    </row>
    <row r="50" spans="1:16" x14ac:dyDescent="0.25">
      <c r="A50" s="30" t="s">
        <v>45</v>
      </c>
      <c r="B50" s="38"/>
      <c r="E50" s="39" t="s">
        <v>42</v>
      </c>
      <c r="J50" s="40"/>
    </row>
    <row r="51" spans="1:16" x14ac:dyDescent="0.25">
      <c r="A51" s="30" t="s">
        <v>87</v>
      </c>
      <c r="B51" s="38"/>
      <c r="E51" s="41" t="s">
        <v>275</v>
      </c>
      <c r="J51" s="40"/>
    </row>
    <row r="52" spans="1:16" ht="300" x14ac:dyDescent="0.25">
      <c r="A52" s="30" t="s">
        <v>46</v>
      </c>
      <c r="B52" s="38"/>
      <c r="E52" s="32" t="s">
        <v>276</v>
      </c>
      <c r="J52" s="40"/>
    </row>
    <row r="53" spans="1:16" x14ac:dyDescent="0.25">
      <c r="A53" s="30" t="s">
        <v>40</v>
      </c>
      <c r="B53" s="30">
        <v>12</v>
      </c>
      <c r="C53" s="31" t="s">
        <v>277</v>
      </c>
      <c r="D53" s="30" t="s">
        <v>42</v>
      </c>
      <c r="E53" s="32" t="s">
        <v>278</v>
      </c>
      <c r="F53" s="33" t="s">
        <v>101</v>
      </c>
      <c r="G53" s="34">
        <v>0.90400000000000003</v>
      </c>
      <c r="H53" s="35">
        <v>0</v>
      </c>
      <c r="I53" s="36">
        <f>ROUND(G53*H53,P4)</f>
        <v>0</v>
      </c>
      <c r="J53" s="30"/>
      <c r="O53" s="37">
        <f>I53*0.21</f>
        <v>0</v>
      </c>
      <c r="P53">
        <v>3</v>
      </c>
    </row>
    <row r="54" spans="1:16" x14ac:dyDescent="0.25">
      <c r="A54" s="30" t="s">
        <v>45</v>
      </c>
      <c r="B54" s="38"/>
      <c r="E54" s="39" t="s">
        <v>42</v>
      </c>
      <c r="J54" s="40"/>
    </row>
    <row r="55" spans="1:16" x14ac:dyDescent="0.25">
      <c r="A55" s="30" t="s">
        <v>87</v>
      </c>
      <c r="B55" s="38"/>
      <c r="E55" s="41" t="s">
        <v>279</v>
      </c>
      <c r="J55" s="40"/>
    </row>
    <row r="56" spans="1:16" ht="60" x14ac:dyDescent="0.25">
      <c r="A56" s="30" t="s">
        <v>46</v>
      </c>
      <c r="B56" s="38"/>
      <c r="E56" s="32" t="s">
        <v>280</v>
      </c>
      <c r="J56" s="40"/>
    </row>
    <row r="57" spans="1:16" x14ac:dyDescent="0.25">
      <c r="A57" s="24" t="s">
        <v>37</v>
      </c>
      <c r="B57" s="25"/>
      <c r="C57" s="26" t="s">
        <v>281</v>
      </c>
      <c r="D57" s="27"/>
      <c r="E57" s="24" t="s">
        <v>282</v>
      </c>
      <c r="F57" s="27"/>
      <c r="G57" s="27"/>
      <c r="H57" s="27"/>
      <c r="I57" s="28">
        <f>SUMIFS(I58:I69,A58:A69,"P")</f>
        <v>0</v>
      </c>
      <c r="J57" s="29"/>
    </row>
    <row r="58" spans="1:16" x14ac:dyDescent="0.25">
      <c r="A58" s="30" t="s">
        <v>40</v>
      </c>
      <c r="B58" s="30">
        <v>13</v>
      </c>
      <c r="C58" s="31" t="s">
        <v>283</v>
      </c>
      <c r="D58" s="30" t="s">
        <v>42</v>
      </c>
      <c r="E58" s="32" t="s">
        <v>284</v>
      </c>
      <c r="F58" s="33" t="s">
        <v>132</v>
      </c>
      <c r="G58" s="34">
        <v>140</v>
      </c>
      <c r="H58" s="35">
        <v>0</v>
      </c>
      <c r="I58" s="36">
        <f>ROUND(G58*H58,P4)</f>
        <v>0</v>
      </c>
      <c r="J58" s="30"/>
      <c r="O58" s="37">
        <f>I58*0.21</f>
        <v>0</v>
      </c>
      <c r="P58">
        <v>3</v>
      </c>
    </row>
    <row r="59" spans="1:16" x14ac:dyDescent="0.25">
      <c r="A59" s="30" t="s">
        <v>45</v>
      </c>
      <c r="B59" s="38"/>
      <c r="E59" s="39" t="s">
        <v>42</v>
      </c>
      <c r="J59" s="40"/>
    </row>
    <row r="60" spans="1:16" x14ac:dyDescent="0.25">
      <c r="A60" s="30" t="s">
        <v>87</v>
      </c>
      <c r="B60" s="38"/>
      <c r="E60" s="41" t="s">
        <v>285</v>
      </c>
      <c r="J60" s="40"/>
    </row>
    <row r="61" spans="1:16" ht="135" x14ac:dyDescent="0.25">
      <c r="A61" s="30" t="s">
        <v>46</v>
      </c>
      <c r="B61" s="38"/>
      <c r="E61" s="32" t="s">
        <v>286</v>
      </c>
      <c r="J61" s="40"/>
    </row>
    <row r="62" spans="1:16" x14ac:dyDescent="0.25">
      <c r="A62" s="30" t="s">
        <v>40</v>
      </c>
      <c r="B62" s="30">
        <v>14</v>
      </c>
      <c r="C62" s="31" t="s">
        <v>287</v>
      </c>
      <c r="D62" s="30" t="s">
        <v>42</v>
      </c>
      <c r="E62" s="32" t="s">
        <v>288</v>
      </c>
      <c r="F62" s="33" t="s">
        <v>132</v>
      </c>
      <c r="G62" s="34">
        <v>140</v>
      </c>
      <c r="H62" s="35">
        <v>0</v>
      </c>
      <c r="I62" s="36">
        <f>ROUND(G62*H62,P4)</f>
        <v>0</v>
      </c>
      <c r="J62" s="30"/>
      <c r="O62" s="37">
        <f>I62*0.21</f>
        <v>0</v>
      </c>
      <c r="P62">
        <v>3</v>
      </c>
    </row>
    <row r="63" spans="1:16" x14ac:dyDescent="0.25">
      <c r="A63" s="30" t="s">
        <v>45</v>
      </c>
      <c r="B63" s="38"/>
      <c r="E63" s="39" t="s">
        <v>42</v>
      </c>
      <c r="J63" s="40"/>
    </row>
    <row r="64" spans="1:16" x14ac:dyDescent="0.25">
      <c r="A64" s="30" t="s">
        <v>87</v>
      </c>
      <c r="B64" s="38"/>
      <c r="E64" s="41" t="s">
        <v>285</v>
      </c>
      <c r="J64" s="40"/>
    </row>
    <row r="65" spans="1:16" ht="150" x14ac:dyDescent="0.25">
      <c r="A65" s="30" t="s">
        <v>46</v>
      </c>
      <c r="B65" s="38"/>
      <c r="E65" s="32" t="s">
        <v>289</v>
      </c>
      <c r="J65" s="40"/>
    </row>
    <row r="66" spans="1:16" x14ac:dyDescent="0.25">
      <c r="A66" s="30" t="s">
        <v>40</v>
      </c>
      <c r="B66" s="30">
        <v>15</v>
      </c>
      <c r="C66" s="31" t="s">
        <v>290</v>
      </c>
      <c r="D66" s="30" t="s">
        <v>42</v>
      </c>
      <c r="E66" s="32" t="s">
        <v>291</v>
      </c>
      <c r="F66" s="33" t="s">
        <v>101</v>
      </c>
      <c r="G66" s="34">
        <v>12.56</v>
      </c>
      <c r="H66" s="35">
        <v>0</v>
      </c>
      <c r="I66" s="36">
        <f>ROUND(G66*H66,P4)</f>
        <v>0</v>
      </c>
      <c r="J66" s="30"/>
      <c r="O66" s="37">
        <f>I66*0.21</f>
        <v>0</v>
      </c>
      <c r="P66">
        <v>3</v>
      </c>
    </row>
    <row r="67" spans="1:16" x14ac:dyDescent="0.25">
      <c r="A67" s="30" t="s">
        <v>45</v>
      </c>
      <c r="B67" s="38"/>
      <c r="E67" s="32" t="s">
        <v>292</v>
      </c>
      <c r="J67" s="40"/>
    </row>
    <row r="68" spans="1:16" x14ac:dyDescent="0.25">
      <c r="A68" s="30" t="s">
        <v>87</v>
      </c>
      <c r="B68" s="38"/>
      <c r="E68" s="41" t="s">
        <v>293</v>
      </c>
      <c r="J68" s="40"/>
    </row>
    <row r="69" spans="1:16" ht="135" x14ac:dyDescent="0.25">
      <c r="A69" s="30" t="s">
        <v>46</v>
      </c>
      <c r="B69" s="38"/>
      <c r="E69" s="32" t="s">
        <v>294</v>
      </c>
      <c r="J69" s="40"/>
    </row>
    <row r="70" spans="1:16" x14ac:dyDescent="0.25">
      <c r="A70" s="24" t="s">
        <v>37</v>
      </c>
      <c r="B70" s="25"/>
      <c r="C70" s="26" t="s">
        <v>295</v>
      </c>
      <c r="D70" s="27"/>
      <c r="E70" s="24" t="s">
        <v>296</v>
      </c>
      <c r="F70" s="27"/>
      <c r="G70" s="27"/>
      <c r="H70" s="27"/>
      <c r="I70" s="28">
        <f>SUMIFS(I71:I90,A71:A90,"P")</f>
        <v>0</v>
      </c>
      <c r="J70" s="29"/>
    </row>
    <row r="71" spans="1:16" x14ac:dyDescent="0.25">
      <c r="A71" s="30" t="s">
        <v>40</v>
      </c>
      <c r="B71" s="30">
        <v>16</v>
      </c>
      <c r="C71" s="31" t="s">
        <v>297</v>
      </c>
      <c r="D71" s="30" t="s">
        <v>42</v>
      </c>
      <c r="E71" s="32" t="s">
        <v>298</v>
      </c>
      <c r="F71" s="33" t="s">
        <v>101</v>
      </c>
      <c r="G71" s="34">
        <v>26.97</v>
      </c>
      <c r="H71" s="35">
        <v>0</v>
      </c>
      <c r="I71" s="36">
        <f>ROUND(G71*H71,P4)</f>
        <v>0</v>
      </c>
      <c r="J71" s="30"/>
      <c r="O71" s="37">
        <f>I71*0.21</f>
        <v>0</v>
      </c>
      <c r="P71">
        <v>3</v>
      </c>
    </row>
    <row r="72" spans="1:16" ht="45" x14ac:dyDescent="0.25">
      <c r="A72" s="30" t="s">
        <v>45</v>
      </c>
      <c r="B72" s="38"/>
      <c r="E72" s="32" t="s">
        <v>299</v>
      </c>
      <c r="J72" s="40"/>
    </row>
    <row r="73" spans="1:16" x14ac:dyDescent="0.25">
      <c r="A73" s="30" t="s">
        <v>87</v>
      </c>
      <c r="B73" s="38"/>
      <c r="E73" s="41" t="s">
        <v>300</v>
      </c>
      <c r="J73" s="40"/>
    </row>
    <row r="74" spans="1:16" ht="105" x14ac:dyDescent="0.25">
      <c r="A74" s="30" t="s">
        <v>46</v>
      </c>
      <c r="B74" s="38"/>
      <c r="E74" s="32" t="s">
        <v>301</v>
      </c>
      <c r="J74" s="40"/>
    </row>
    <row r="75" spans="1:16" x14ac:dyDescent="0.25">
      <c r="A75" s="30" t="s">
        <v>40</v>
      </c>
      <c r="B75" s="30">
        <v>17</v>
      </c>
      <c r="C75" s="31" t="s">
        <v>302</v>
      </c>
      <c r="D75" s="30" t="s">
        <v>42</v>
      </c>
      <c r="E75" s="32" t="s">
        <v>303</v>
      </c>
      <c r="F75" s="33" t="s">
        <v>109</v>
      </c>
      <c r="G75" s="34">
        <v>53.94</v>
      </c>
      <c r="H75" s="35">
        <v>0</v>
      </c>
      <c r="I75" s="36">
        <f>ROUND(G75*H75,P4)</f>
        <v>0</v>
      </c>
      <c r="J75" s="30"/>
      <c r="O75" s="37">
        <f>I75*0.21</f>
        <v>0</v>
      </c>
      <c r="P75">
        <v>3</v>
      </c>
    </row>
    <row r="76" spans="1:16" ht="45" x14ac:dyDescent="0.25">
      <c r="A76" s="30" t="s">
        <v>45</v>
      </c>
      <c r="B76" s="38"/>
      <c r="E76" s="32" t="s">
        <v>299</v>
      </c>
      <c r="J76" s="40"/>
    </row>
    <row r="77" spans="1:16" x14ac:dyDescent="0.25">
      <c r="A77" s="30" t="s">
        <v>87</v>
      </c>
      <c r="B77" s="38"/>
      <c r="E77" s="41" t="s">
        <v>304</v>
      </c>
      <c r="J77" s="40"/>
    </row>
    <row r="78" spans="1:16" ht="105" x14ac:dyDescent="0.25">
      <c r="A78" s="30" t="s">
        <v>46</v>
      </c>
      <c r="B78" s="38"/>
      <c r="E78" s="32" t="s">
        <v>305</v>
      </c>
      <c r="J78" s="40"/>
    </row>
    <row r="79" spans="1:16" x14ac:dyDescent="0.25">
      <c r="A79" s="30" t="s">
        <v>40</v>
      </c>
      <c r="B79" s="30">
        <v>18</v>
      </c>
      <c r="C79" s="31" t="s">
        <v>306</v>
      </c>
      <c r="D79" s="30" t="s">
        <v>42</v>
      </c>
      <c r="E79" s="32" t="s">
        <v>307</v>
      </c>
      <c r="F79" s="33" t="s">
        <v>101</v>
      </c>
      <c r="G79" s="34">
        <v>8.6289999999999996</v>
      </c>
      <c r="H79" s="35">
        <v>0</v>
      </c>
      <c r="I79" s="36">
        <f>ROUND(G79*H79,P4)</f>
        <v>0</v>
      </c>
      <c r="J79" s="30"/>
      <c r="O79" s="37">
        <f>I79*0.21</f>
        <v>0</v>
      </c>
      <c r="P79">
        <v>3</v>
      </c>
    </row>
    <row r="80" spans="1:16" ht="30" x14ac:dyDescent="0.25">
      <c r="A80" s="30" t="s">
        <v>45</v>
      </c>
      <c r="B80" s="38"/>
      <c r="E80" s="32" t="s">
        <v>308</v>
      </c>
      <c r="J80" s="40"/>
    </row>
    <row r="81" spans="1:16" x14ac:dyDescent="0.25">
      <c r="A81" s="30" t="s">
        <v>87</v>
      </c>
      <c r="B81" s="38"/>
      <c r="E81" s="41" t="s">
        <v>309</v>
      </c>
      <c r="J81" s="40"/>
    </row>
    <row r="82" spans="1:16" ht="409.5" x14ac:dyDescent="0.25">
      <c r="A82" s="30" t="s">
        <v>46</v>
      </c>
      <c r="B82" s="38"/>
      <c r="E82" s="32" t="s">
        <v>310</v>
      </c>
      <c r="J82" s="40"/>
    </row>
    <row r="83" spans="1:16" x14ac:dyDescent="0.25">
      <c r="A83" s="30" t="s">
        <v>40</v>
      </c>
      <c r="B83" s="30">
        <v>19</v>
      </c>
      <c r="C83" s="31" t="s">
        <v>311</v>
      </c>
      <c r="D83" s="30" t="s">
        <v>42</v>
      </c>
      <c r="E83" s="32" t="s">
        <v>312</v>
      </c>
      <c r="F83" s="33" t="s">
        <v>101</v>
      </c>
      <c r="G83" s="34">
        <v>19.404</v>
      </c>
      <c r="H83" s="35">
        <v>0</v>
      </c>
      <c r="I83" s="36">
        <f>ROUND(G83*H83,P4)</f>
        <v>0</v>
      </c>
      <c r="J83" s="30"/>
      <c r="O83" s="37">
        <f>I83*0.21</f>
        <v>0</v>
      </c>
      <c r="P83">
        <v>3</v>
      </c>
    </row>
    <row r="84" spans="1:16" ht="30" x14ac:dyDescent="0.25">
      <c r="A84" s="30" t="s">
        <v>45</v>
      </c>
      <c r="B84" s="38"/>
      <c r="E84" s="32" t="s">
        <v>313</v>
      </c>
      <c r="J84" s="40"/>
    </row>
    <row r="85" spans="1:16" x14ac:dyDescent="0.25">
      <c r="A85" s="30" t="s">
        <v>87</v>
      </c>
      <c r="B85" s="38"/>
      <c r="E85" s="41" t="s">
        <v>314</v>
      </c>
      <c r="J85" s="40"/>
    </row>
    <row r="86" spans="1:16" ht="409.5" x14ac:dyDescent="0.25">
      <c r="A86" s="30" t="s">
        <v>46</v>
      </c>
      <c r="B86" s="38"/>
      <c r="E86" s="32" t="s">
        <v>315</v>
      </c>
      <c r="J86" s="40"/>
    </row>
    <row r="87" spans="1:16" x14ac:dyDescent="0.25">
      <c r="A87" s="30" t="s">
        <v>40</v>
      </c>
      <c r="B87" s="30">
        <v>20</v>
      </c>
      <c r="C87" s="31" t="s">
        <v>316</v>
      </c>
      <c r="D87" s="30" t="s">
        <v>42</v>
      </c>
      <c r="E87" s="32" t="s">
        <v>317</v>
      </c>
      <c r="F87" s="33" t="s">
        <v>162</v>
      </c>
      <c r="G87" s="34">
        <v>2.911</v>
      </c>
      <c r="H87" s="35">
        <v>0</v>
      </c>
      <c r="I87" s="36">
        <f>ROUND(G87*H87,P4)</f>
        <v>0</v>
      </c>
      <c r="J87" s="30"/>
      <c r="O87" s="37">
        <f>I87*0.21</f>
        <v>0</v>
      </c>
      <c r="P87">
        <v>3</v>
      </c>
    </row>
    <row r="88" spans="1:16" x14ac:dyDescent="0.25">
      <c r="A88" s="30" t="s">
        <v>45</v>
      </c>
      <c r="B88" s="38"/>
      <c r="E88" s="39" t="s">
        <v>42</v>
      </c>
      <c r="J88" s="40"/>
    </row>
    <row r="89" spans="1:16" x14ac:dyDescent="0.25">
      <c r="A89" s="30" t="s">
        <v>87</v>
      </c>
      <c r="B89" s="38"/>
      <c r="E89" s="41" t="s">
        <v>318</v>
      </c>
      <c r="J89" s="40"/>
    </row>
    <row r="90" spans="1:16" ht="330" x14ac:dyDescent="0.25">
      <c r="A90" s="30" t="s">
        <v>46</v>
      </c>
      <c r="B90" s="38"/>
      <c r="E90" s="32" t="s">
        <v>319</v>
      </c>
      <c r="J90" s="40"/>
    </row>
    <row r="91" spans="1:16" x14ac:dyDescent="0.25">
      <c r="A91" s="24" t="s">
        <v>37</v>
      </c>
      <c r="B91" s="25"/>
      <c r="C91" s="26" t="s">
        <v>61</v>
      </c>
      <c r="D91" s="27"/>
      <c r="E91" s="24" t="s">
        <v>320</v>
      </c>
      <c r="F91" s="27"/>
      <c r="G91" s="27"/>
      <c r="H91" s="27"/>
      <c r="I91" s="28">
        <f>SUMIFS(I92:I103,A92:A103,"P")</f>
        <v>0</v>
      </c>
      <c r="J91" s="29"/>
    </row>
    <row r="92" spans="1:16" x14ac:dyDescent="0.25">
      <c r="A92" s="30" t="s">
        <v>40</v>
      </c>
      <c r="B92" s="30">
        <v>21</v>
      </c>
      <c r="C92" s="31" t="s">
        <v>321</v>
      </c>
      <c r="D92" s="30" t="s">
        <v>55</v>
      </c>
      <c r="E92" s="32" t="s">
        <v>322</v>
      </c>
      <c r="F92" s="33" t="s">
        <v>101</v>
      </c>
      <c r="G92" s="34">
        <v>23.324000000000002</v>
      </c>
      <c r="H92" s="35">
        <v>0</v>
      </c>
      <c r="I92" s="36">
        <f>ROUND(G92*H92,P4)</f>
        <v>0</v>
      </c>
      <c r="J92" s="30"/>
      <c r="O92" s="37">
        <f>I92*0.21</f>
        <v>0</v>
      </c>
      <c r="P92">
        <v>3</v>
      </c>
    </row>
    <row r="93" spans="1:16" ht="30" x14ac:dyDescent="0.25">
      <c r="A93" s="30" t="s">
        <v>45</v>
      </c>
      <c r="B93" s="38"/>
      <c r="E93" s="32" t="s">
        <v>323</v>
      </c>
      <c r="J93" s="40"/>
    </row>
    <row r="94" spans="1:16" x14ac:dyDescent="0.25">
      <c r="A94" s="30" t="s">
        <v>87</v>
      </c>
      <c r="B94" s="38"/>
      <c r="E94" s="41" t="s">
        <v>324</v>
      </c>
      <c r="J94" s="40"/>
    </row>
    <row r="95" spans="1:16" ht="409.5" x14ac:dyDescent="0.25">
      <c r="A95" s="30" t="s">
        <v>46</v>
      </c>
      <c r="B95" s="38"/>
      <c r="E95" s="32" t="s">
        <v>325</v>
      </c>
      <c r="J95" s="40"/>
    </row>
    <row r="96" spans="1:16" x14ac:dyDescent="0.25">
      <c r="A96" s="30" t="s">
        <v>40</v>
      </c>
      <c r="B96" s="30">
        <v>22</v>
      </c>
      <c r="C96" s="31" t="s">
        <v>321</v>
      </c>
      <c r="D96" s="30" t="s">
        <v>59</v>
      </c>
      <c r="E96" s="32" t="s">
        <v>322</v>
      </c>
      <c r="F96" s="33" t="s">
        <v>101</v>
      </c>
      <c r="G96" s="34">
        <v>6.65</v>
      </c>
      <c r="H96" s="35">
        <v>0</v>
      </c>
      <c r="I96" s="36">
        <f>ROUND(G96*H96,P4)</f>
        <v>0</v>
      </c>
      <c r="J96" s="30"/>
      <c r="O96" s="37">
        <f>I96*0.21</f>
        <v>0</v>
      </c>
      <c r="P96">
        <v>3</v>
      </c>
    </row>
    <row r="97" spans="1:16" ht="30" x14ac:dyDescent="0.25">
      <c r="A97" s="30" t="s">
        <v>45</v>
      </c>
      <c r="B97" s="38"/>
      <c r="E97" s="32" t="s">
        <v>326</v>
      </c>
      <c r="J97" s="40"/>
    </row>
    <row r="98" spans="1:16" x14ac:dyDescent="0.25">
      <c r="A98" s="30" t="s">
        <v>87</v>
      </c>
      <c r="B98" s="38"/>
      <c r="E98" s="41" t="s">
        <v>327</v>
      </c>
      <c r="J98" s="40"/>
    </row>
    <row r="99" spans="1:16" ht="409.5" x14ac:dyDescent="0.25">
      <c r="A99" s="30" t="s">
        <v>46</v>
      </c>
      <c r="B99" s="38"/>
      <c r="E99" s="32" t="s">
        <v>325</v>
      </c>
      <c r="J99" s="40"/>
    </row>
    <row r="100" spans="1:16" x14ac:dyDescent="0.25">
      <c r="A100" s="30" t="s">
        <v>40</v>
      </c>
      <c r="B100" s="30">
        <v>23</v>
      </c>
      <c r="C100" s="31" t="s">
        <v>328</v>
      </c>
      <c r="D100" s="30" t="s">
        <v>42</v>
      </c>
      <c r="E100" s="32" t="s">
        <v>329</v>
      </c>
      <c r="F100" s="33" t="s">
        <v>162</v>
      </c>
      <c r="G100" s="34">
        <v>4.4960000000000004</v>
      </c>
      <c r="H100" s="35">
        <v>0</v>
      </c>
      <c r="I100" s="36">
        <f>ROUND(G100*H100,P4)</f>
        <v>0</v>
      </c>
      <c r="J100" s="30"/>
      <c r="O100" s="37">
        <f>I100*0.21</f>
        <v>0</v>
      </c>
      <c r="P100">
        <v>3</v>
      </c>
    </row>
    <row r="101" spans="1:16" x14ac:dyDescent="0.25">
      <c r="A101" s="30" t="s">
        <v>45</v>
      </c>
      <c r="B101" s="38"/>
      <c r="E101" s="39" t="s">
        <v>42</v>
      </c>
      <c r="J101" s="40"/>
    </row>
    <row r="102" spans="1:16" x14ac:dyDescent="0.25">
      <c r="A102" s="30" t="s">
        <v>87</v>
      </c>
      <c r="B102" s="38"/>
      <c r="E102" s="41" t="s">
        <v>330</v>
      </c>
      <c r="J102" s="40"/>
    </row>
    <row r="103" spans="1:16" ht="330" x14ac:dyDescent="0.25">
      <c r="A103" s="30" t="s">
        <v>46</v>
      </c>
      <c r="B103" s="38"/>
      <c r="E103" s="32" t="s">
        <v>319</v>
      </c>
      <c r="J103" s="40"/>
    </row>
    <row r="104" spans="1:16" x14ac:dyDescent="0.25">
      <c r="A104" s="24" t="s">
        <v>37</v>
      </c>
      <c r="B104" s="25"/>
      <c r="C104" s="26" t="s">
        <v>331</v>
      </c>
      <c r="D104" s="27"/>
      <c r="E104" s="24" t="s">
        <v>332</v>
      </c>
      <c r="F104" s="27"/>
      <c r="G104" s="27"/>
      <c r="H104" s="27"/>
      <c r="I104" s="28">
        <f>SUMIFS(I105:I112,A105:A112,"P")</f>
        <v>0</v>
      </c>
      <c r="J104" s="29"/>
    </row>
    <row r="105" spans="1:16" x14ac:dyDescent="0.25">
      <c r="A105" s="30" t="s">
        <v>40</v>
      </c>
      <c r="B105" s="30">
        <v>24</v>
      </c>
      <c r="C105" s="31" t="s">
        <v>333</v>
      </c>
      <c r="D105" s="30" t="s">
        <v>42</v>
      </c>
      <c r="E105" s="32" t="s">
        <v>334</v>
      </c>
      <c r="F105" s="33" t="s">
        <v>101</v>
      </c>
      <c r="G105" s="34">
        <v>3</v>
      </c>
      <c r="H105" s="35">
        <v>0</v>
      </c>
      <c r="I105" s="36">
        <f>ROUND(G105*H105,P4)</f>
        <v>0</v>
      </c>
      <c r="J105" s="30"/>
      <c r="O105" s="37">
        <f>I105*0.21</f>
        <v>0</v>
      </c>
      <c r="P105">
        <v>3</v>
      </c>
    </row>
    <row r="106" spans="1:16" ht="45" x14ac:dyDescent="0.25">
      <c r="A106" s="30" t="s">
        <v>45</v>
      </c>
      <c r="B106" s="38"/>
      <c r="E106" s="32" t="s">
        <v>335</v>
      </c>
      <c r="J106" s="40"/>
    </row>
    <row r="107" spans="1:16" x14ac:dyDescent="0.25">
      <c r="A107" s="30" t="s">
        <v>87</v>
      </c>
      <c r="B107" s="38"/>
      <c r="E107" s="41" t="s">
        <v>336</v>
      </c>
      <c r="J107" s="40"/>
    </row>
    <row r="108" spans="1:16" ht="409.5" x14ac:dyDescent="0.25">
      <c r="A108" s="30" t="s">
        <v>46</v>
      </c>
      <c r="B108" s="38"/>
      <c r="E108" s="32" t="s">
        <v>337</v>
      </c>
      <c r="J108" s="40"/>
    </row>
    <row r="109" spans="1:16" x14ac:dyDescent="0.25">
      <c r="A109" s="30" t="s">
        <v>40</v>
      </c>
      <c r="B109" s="30">
        <v>25</v>
      </c>
      <c r="C109" s="31" t="s">
        <v>338</v>
      </c>
      <c r="D109" s="30" t="s">
        <v>42</v>
      </c>
      <c r="E109" s="32" t="s">
        <v>339</v>
      </c>
      <c r="F109" s="33" t="s">
        <v>162</v>
      </c>
      <c r="G109" s="34">
        <v>0.6</v>
      </c>
      <c r="H109" s="35">
        <v>0</v>
      </c>
      <c r="I109" s="36">
        <f>ROUND(G109*H109,P4)</f>
        <v>0</v>
      </c>
      <c r="J109" s="30"/>
      <c r="O109" s="37">
        <f>I109*0.21</f>
        <v>0</v>
      </c>
      <c r="P109">
        <v>3</v>
      </c>
    </row>
    <row r="110" spans="1:16" ht="45" x14ac:dyDescent="0.25">
      <c r="A110" s="30" t="s">
        <v>45</v>
      </c>
      <c r="B110" s="38"/>
      <c r="E110" s="32" t="s">
        <v>340</v>
      </c>
      <c r="J110" s="40"/>
    </row>
    <row r="111" spans="1:16" x14ac:dyDescent="0.25">
      <c r="A111" s="30" t="s">
        <v>87</v>
      </c>
      <c r="B111" s="38"/>
      <c r="E111" s="41" t="s">
        <v>341</v>
      </c>
      <c r="J111" s="40"/>
    </row>
    <row r="112" spans="1:16" ht="300" x14ac:dyDescent="0.25">
      <c r="A112" s="30" t="s">
        <v>46</v>
      </c>
      <c r="B112" s="38"/>
      <c r="E112" s="32" t="s">
        <v>342</v>
      </c>
      <c r="J112" s="40"/>
    </row>
    <row r="113" spans="1:16" x14ac:dyDescent="0.25">
      <c r="A113" s="24" t="s">
        <v>37</v>
      </c>
      <c r="B113" s="25"/>
      <c r="C113" s="26" t="s">
        <v>343</v>
      </c>
      <c r="D113" s="27"/>
      <c r="E113" s="24" t="s">
        <v>344</v>
      </c>
      <c r="F113" s="27"/>
      <c r="G113" s="27"/>
      <c r="H113" s="27"/>
      <c r="I113" s="28">
        <f>SUMIFS(I114:I125,A114:A125,"P")</f>
        <v>0</v>
      </c>
      <c r="J113" s="29"/>
    </row>
    <row r="114" spans="1:16" ht="30" x14ac:dyDescent="0.25">
      <c r="A114" s="30" t="s">
        <v>40</v>
      </c>
      <c r="B114" s="30">
        <v>26</v>
      </c>
      <c r="C114" s="31" t="s">
        <v>345</v>
      </c>
      <c r="D114" s="30" t="s">
        <v>42</v>
      </c>
      <c r="E114" s="32" t="s">
        <v>346</v>
      </c>
      <c r="F114" s="33" t="s">
        <v>162</v>
      </c>
      <c r="G114" s="34">
        <v>0.24</v>
      </c>
      <c r="H114" s="35">
        <v>0</v>
      </c>
      <c r="I114" s="36">
        <f>ROUND(G114*H114,P4)</f>
        <v>0</v>
      </c>
      <c r="J114" s="30"/>
      <c r="O114" s="37">
        <f>I114*0.21</f>
        <v>0</v>
      </c>
      <c r="P114">
        <v>3</v>
      </c>
    </row>
    <row r="115" spans="1:16" x14ac:dyDescent="0.25">
      <c r="A115" s="30" t="s">
        <v>45</v>
      </c>
      <c r="B115" s="38"/>
      <c r="E115" s="39" t="s">
        <v>42</v>
      </c>
      <c r="J115" s="40"/>
    </row>
    <row r="116" spans="1:16" x14ac:dyDescent="0.25">
      <c r="A116" s="30" t="s">
        <v>87</v>
      </c>
      <c r="B116" s="38"/>
      <c r="E116" s="41" t="s">
        <v>347</v>
      </c>
      <c r="J116" s="40"/>
    </row>
    <row r="117" spans="1:16" ht="90" x14ac:dyDescent="0.25">
      <c r="A117" s="30" t="s">
        <v>46</v>
      </c>
      <c r="B117" s="38"/>
      <c r="E117" s="32" t="s">
        <v>348</v>
      </c>
      <c r="J117" s="40"/>
    </row>
    <row r="118" spans="1:16" x14ac:dyDescent="0.25">
      <c r="A118" s="30" t="s">
        <v>40</v>
      </c>
      <c r="B118" s="30">
        <v>27</v>
      </c>
      <c r="C118" s="31" t="s">
        <v>349</v>
      </c>
      <c r="D118" s="30" t="s">
        <v>42</v>
      </c>
      <c r="E118" s="32" t="s">
        <v>350</v>
      </c>
      <c r="F118" s="33" t="s">
        <v>351</v>
      </c>
      <c r="G118" s="34">
        <v>180</v>
      </c>
      <c r="H118" s="35">
        <v>0</v>
      </c>
      <c r="I118" s="36">
        <f>ROUND(G118*H118,P4)</f>
        <v>0</v>
      </c>
      <c r="J118" s="30"/>
      <c r="O118" s="37">
        <f>I118*0.21</f>
        <v>0</v>
      </c>
      <c r="P118">
        <v>3</v>
      </c>
    </row>
    <row r="119" spans="1:16" x14ac:dyDescent="0.25">
      <c r="A119" s="30" t="s">
        <v>45</v>
      </c>
      <c r="B119" s="38"/>
      <c r="E119" s="32" t="s">
        <v>352</v>
      </c>
      <c r="J119" s="40"/>
    </row>
    <row r="120" spans="1:16" x14ac:dyDescent="0.25">
      <c r="A120" s="30" t="s">
        <v>87</v>
      </c>
      <c r="B120" s="38"/>
      <c r="E120" s="41" t="s">
        <v>353</v>
      </c>
      <c r="J120" s="40"/>
    </row>
    <row r="121" spans="1:16" ht="409.5" x14ac:dyDescent="0.25">
      <c r="A121" s="30" t="s">
        <v>46</v>
      </c>
      <c r="B121" s="38"/>
      <c r="E121" s="32" t="s">
        <v>354</v>
      </c>
      <c r="J121" s="40"/>
    </row>
    <row r="122" spans="1:16" x14ac:dyDescent="0.25">
      <c r="A122" s="30" t="s">
        <v>40</v>
      </c>
      <c r="B122" s="30">
        <v>28</v>
      </c>
      <c r="C122" s="31" t="s">
        <v>160</v>
      </c>
      <c r="D122" s="30" t="s">
        <v>42</v>
      </c>
      <c r="E122" s="32" t="s">
        <v>161</v>
      </c>
      <c r="F122" s="33" t="s">
        <v>162</v>
      </c>
      <c r="G122" s="34">
        <v>0.42</v>
      </c>
      <c r="H122" s="35">
        <v>0</v>
      </c>
      <c r="I122" s="36">
        <f>ROUND(G122*H122,P4)</f>
        <v>0</v>
      </c>
      <c r="J122" s="30"/>
      <c r="O122" s="37">
        <f>I122*0.21</f>
        <v>0</v>
      </c>
      <c r="P122">
        <v>3</v>
      </c>
    </row>
    <row r="123" spans="1:16" x14ac:dyDescent="0.25">
      <c r="A123" s="30" t="s">
        <v>45</v>
      </c>
      <c r="B123" s="38"/>
      <c r="E123" s="32" t="s">
        <v>355</v>
      </c>
      <c r="J123" s="40"/>
    </row>
    <row r="124" spans="1:16" x14ac:dyDescent="0.25">
      <c r="A124" s="30" t="s">
        <v>87</v>
      </c>
      <c r="B124" s="38"/>
      <c r="E124" s="41" t="s">
        <v>356</v>
      </c>
      <c r="J124" s="40"/>
    </row>
    <row r="125" spans="1:16" ht="150" x14ac:dyDescent="0.25">
      <c r="A125" s="30" t="s">
        <v>46</v>
      </c>
      <c r="B125" s="38"/>
      <c r="E125" s="32" t="s">
        <v>165</v>
      </c>
      <c r="J125" s="40"/>
    </row>
    <row r="126" spans="1:16" x14ac:dyDescent="0.25">
      <c r="A126" s="24" t="s">
        <v>37</v>
      </c>
      <c r="B126" s="25"/>
      <c r="C126" s="26" t="s">
        <v>63</v>
      </c>
      <c r="D126" s="27"/>
      <c r="E126" s="24" t="s">
        <v>357</v>
      </c>
      <c r="F126" s="27"/>
      <c r="G126" s="27"/>
      <c r="H126" s="27"/>
      <c r="I126" s="28">
        <f>SUMIFS(I127:I154,A127:A154,"P")</f>
        <v>0</v>
      </c>
      <c r="J126" s="29"/>
    </row>
    <row r="127" spans="1:16" x14ac:dyDescent="0.25">
      <c r="A127" s="30" t="s">
        <v>40</v>
      </c>
      <c r="B127" s="30">
        <v>29</v>
      </c>
      <c r="C127" s="31" t="s">
        <v>358</v>
      </c>
      <c r="D127" s="30" t="s">
        <v>42</v>
      </c>
      <c r="E127" s="32" t="s">
        <v>359</v>
      </c>
      <c r="F127" s="33" t="s">
        <v>109</v>
      </c>
      <c r="G127" s="34">
        <v>108.9</v>
      </c>
      <c r="H127" s="35">
        <v>0</v>
      </c>
      <c r="I127" s="36">
        <f>ROUND(G127*H127,P4)</f>
        <v>0</v>
      </c>
      <c r="J127" s="30"/>
      <c r="O127" s="37">
        <f>I127*0.21</f>
        <v>0</v>
      </c>
      <c r="P127">
        <v>3</v>
      </c>
    </row>
    <row r="128" spans="1:16" x14ac:dyDescent="0.25">
      <c r="A128" s="30" t="s">
        <v>45</v>
      </c>
      <c r="B128" s="38"/>
      <c r="E128" s="32" t="s">
        <v>360</v>
      </c>
      <c r="J128" s="40"/>
    </row>
    <row r="129" spans="1:16" x14ac:dyDescent="0.25">
      <c r="A129" s="30" t="s">
        <v>87</v>
      </c>
      <c r="B129" s="38"/>
      <c r="E129" s="41" t="s">
        <v>361</v>
      </c>
      <c r="J129" s="40"/>
    </row>
    <row r="130" spans="1:16" ht="180" x14ac:dyDescent="0.25">
      <c r="A130" s="30" t="s">
        <v>46</v>
      </c>
      <c r="B130" s="38"/>
      <c r="E130" s="32" t="s">
        <v>362</v>
      </c>
      <c r="J130" s="40"/>
    </row>
    <row r="131" spans="1:16" x14ac:dyDescent="0.25">
      <c r="A131" s="30" t="s">
        <v>40</v>
      </c>
      <c r="B131" s="30">
        <v>30</v>
      </c>
      <c r="C131" s="31" t="s">
        <v>363</v>
      </c>
      <c r="D131" s="30" t="s">
        <v>42</v>
      </c>
      <c r="E131" s="32" t="s">
        <v>364</v>
      </c>
      <c r="F131" s="33" t="s">
        <v>109</v>
      </c>
      <c r="G131" s="34">
        <v>49.5</v>
      </c>
      <c r="H131" s="35">
        <v>0</v>
      </c>
      <c r="I131" s="36">
        <f>ROUND(G131*H131,P4)</f>
        <v>0</v>
      </c>
      <c r="J131" s="30"/>
      <c r="O131" s="37">
        <f>I131*0.21</f>
        <v>0</v>
      </c>
      <c r="P131">
        <v>3</v>
      </c>
    </row>
    <row r="132" spans="1:16" x14ac:dyDescent="0.25">
      <c r="A132" s="30" t="s">
        <v>45</v>
      </c>
      <c r="B132" s="38"/>
      <c r="E132" s="32" t="s">
        <v>360</v>
      </c>
      <c r="J132" s="40"/>
    </row>
    <row r="133" spans="1:16" x14ac:dyDescent="0.25">
      <c r="A133" s="30" t="s">
        <v>87</v>
      </c>
      <c r="B133" s="38"/>
      <c r="E133" s="41" t="s">
        <v>365</v>
      </c>
      <c r="J133" s="40"/>
    </row>
    <row r="134" spans="1:16" ht="180" x14ac:dyDescent="0.25">
      <c r="A134" s="30" t="s">
        <v>46</v>
      </c>
      <c r="B134" s="38"/>
      <c r="E134" s="32" t="s">
        <v>366</v>
      </c>
      <c r="J134" s="40"/>
    </row>
    <row r="135" spans="1:16" x14ac:dyDescent="0.25">
      <c r="A135" s="30" t="s">
        <v>40</v>
      </c>
      <c r="B135" s="30">
        <v>31</v>
      </c>
      <c r="C135" s="31" t="s">
        <v>367</v>
      </c>
      <c r="D135" s="30" t="s">
        <v>42</v>
      </c>
      <c r="E135" s="32" t="s">
        <v>368</v>
      </c>
      <c r="F135" s="33" t="s">
        <v>101</v>
      </c>
      <c r="G135" s="34">
        <v>8.8000000000000007</v>
      </c>
      <c r="H135" s="35">
        <v>0</v>
      </c>
      <c r="I135" s="36">
        <f>ROUND(G135*H135,P4)</f>
        <v>0</v>
      </c>
      <c r="J135" s="30"/>
      <c r="O135" s="37">
        <f>I135*0.21</f>
        <v>0</v>
      </c>
      <c r="P135">
        <v>3</v>
      </c>
    </row>
    <row r="136" spans="1:16" x14ac:dyDescent="0.25">
      <c r="A136" s="30" t="s">
        <v>45</v>
      </c>
      <c r="B136" s="38"/>
      <c r="E136" s="39" t="s">
        <v>42</v>
      </c>
      <c r="J136" s="40"/>
    </row>
    <row r="137" spans="1:16" x14ac:dyDescent="0.25">
      <c r="A137" s="30" t="s">
        <v>87</v>
      </c>
      <c r="B137" s="38"/>
      <c r="E137" s="41" t="s">
        <v>369</v>
      </c>
      <c r="J137" s="40"/>
    </row>
    <row r="138" spans="1:16" ht="409.5" x14ac:dyDescent="0.25">
      <c r="A138" s="30" t="s">
        <v>46</v>
      </c>
      <c r="B138" s="38"/>
      <c r="E138" s="32" t="s">
        <v>370</v>
      </c>
      <c r="J138" s="40"/>
    </row>
    <row r="139" spans="1:16" x14ac:dyDescent="0.25">
      <c r="A139" s="30" t="s">
        <v>40</v>
      </c>
      <c r="B139" s="30">
        <v>32</v>
      </c>
      <c r="C139" s="31" t="s">
        <v>371</v>
      </c>
      <c r="D139" s="30" t="s">
        <v>42</v>
      </c>
      <c r="E139" s="32" t="s">
        <v>372</v>
      </c>
      <c r="F139" s="33" t="s">
        <v>162</v>
      </c>
      <c r="G139" s="34">
        <v>1.056</v>
      </c>
      <c r="H139" s="35">
        <v>0</v>
      </c>
      <c r="I139" s="36">
        <f>ROUND(G139*H139,P4)</f>
        <v>0</v>
      </c>
      <c r="J139" s="30"/>
      <c r="O139" s="37">
        <f>I139*0.21</f>
        <v>0</v>
      </c>
      <c r="P139">
        <v>3</v>
      </c>
    </row>
    <row r="140" spans="1:16" x14ac:dyDescent="0.25">
      <c r="A140" s="30" t="s">
        <v>45</v>
      </c>
      <c r="B140" s="38"/>
      <c r="E140" s="39" t="s">
        <v>42</v>
      </c>
      <c r="J140" s="40"/>
    </row>
    <row r="141" spans="1:16" x14ac:dyDescent="0.25">
      <c r="A141" s="30" t="s">
        <v>87</v>
      </c>
      <c r="B141" s="38"/>
      <c r="E141" s="41" t="s">
        <v>373</v>
      </c>
      <c r="J141" s="40"/>
    </row>
    <row r="142" spans="1:16" ht="375" x14ac:dyDescent="0.25">
      <c r="A142" s="30" t="s">
        <v>46</v>
      </c>
      <c r="B142" s="38"/>
      <c r="E142" s="32" t="s">
        <v>374</v>
      </c>
      <c r="J142" s="40"/>
    </row>
    <row r="143" spans="1:16" x14ac:dyDescent="0.25">
      <c r="A143" s="30" t="s">
        <v>40</v>
      </c>
      <c r="B143" s="30">
        <v>33</v>
      </c>
      <c r="C143" s="31" t="s">
        <v>375</v>
      </c>
      <c r="D143" s="30" t="s">
        <v>42</v>
      </c>
      <c r="E143" s="32" t="s">
        <v>376</v>
      </c>
      <c r="F143" s="33" t="s">
        <v>101</v>
      </c>
      <c r="G143" s="34">
        <v>13.02</v>
      </c>
      <c r="H143" s="35">
        <v>0</v>
      </c>
      <c r="I143" s="36">
        <f>ROUND(G143*H143,P4)</f>
        <v>0</v>
      </c>
      <c r="J143" s="30"/>
      <c r="O143" s="37">
        <f>I143*0.21</f>
        <v>0</v>
      </c>
      <c r="P143">
        <v>3</v>
      </c>
    </row>
    <row r="144" spans="1:16" x14ac:dyDescent="0.25">
      <c r="A144" s="30" t="s">
        <v>45</v>
      </c>
      <c r="B144" s="38"/>
      <c r="E144" s="39" t="s">
        <v>42</v>
      </c>
      <c r="J144" s="40"/>
    </row>
    <row r="145" spans="1:16" x14ac:dyDescent="0.25">
      <c r="A145" s="30" t="s">
        <v>87</v>
      </c>
      <c r="B145" s="38"/>
      <c r="E145" s="41" t="s">
        <v>377</v>
      </c>
      <c r="J145" s="40"/>
    </row>
    <row r="146" spans="1:16" ht="409.5" x14ac:dyDescent="0.25">
      <c r="A146" s="30" t="s">
        <v>46</v>
      </c>
      <c r="B146" s="38"/>
      <c r="E146" s="32" t="s">
        <v>325</v>
      </c>
      <c r="J146" s="40"/>
    </row>
    <row r="147" spans="1:16" x14ac:dyDescent="0.25">
      <c r="A147" s="30" t="s">
        <v>40</v>
      </c>
      <c r="B147" s="30">
        <v>34</v>
      </c>
      <c r="C147" s="31" t="s">
        <v>378</v>
      </c>
      <c r="D147" s="30" t="s">
        <v>42</v>
      </c>
      <c r="E147" s="32" t="s">
        <v>379</v>
      </c>
      <c r="F147" s="33" t="s">
        <v>162</v>
      </c>
      <c r="G147" s="34">
        <v>1.9530000000000001</v>
      </c>
      <c r="H147" s="35">
        <v>0</v>
      </c>
      <c r="I147" s="36">
        <f>ROUND(G147*H147,P4)</f>
        <v>0</v>
      </c>
      <c r="J147" s="30"/>
      <c r="O147" s="37">
        <f>I147*0.21</f>
        <v>0</v>
      </c>
      <c r="P147">
        <v>3</v>
      </c>
    </row>
    <row r="148" spans="1:16" x14ac:dyDescent="0.25">
      <c r="A148" s="30" t="s">
        <v>45</v>
      </c>
      <c r="B148" s="38"/>
      <c r="E148" s="39" t="s">
        <v>42</v>
      </c>
      <c r="J148" s="40"/>
    </row>
    <row r="149" spans="1:16" x14ac:dyDescent="0.25">
      <c r="A149" s="30" t="s">
        <v>87</v>
      </c>
      <c r="B149" s="38"/>
      <c r="E149" s="41" t="s">
        <v>380</v>
      </c>
      <c r="J149" s="40"/>
    </row>
    <row r="150" spans="1:16" ht="330" x14ac:dyDescent="0.25">
      <c r="A150" s="30" t="s">
        <v>46</v>
      </c>
      <c r="B150" s="38"/>
      <c r="E150" s="32" t="s">
        <v>381</v>
      </c>
      <c r="J150" s="40"/>
    </row>
    <row r="151" spans="1:16" x14ac:dyDescent="0.25">
      <c r="A151" s="30" t="s">
        <v>40</v>
      </c>
      <c r="B151" s="30">
        <v>35</v>
      </c>
      <c r="C151" s="31" t="s">
        <v>382</v>
      </c>
      <c r="D151" s="30" t="s">
        <v>42</v>
      </c>
      <c r="E151" s="32" t="s">
        <v>383</v>
      </c>
      <c r="F151" s="33" t="s">
        <v>101</v>
      </c>
      <c r="G151" s="34">
        <v>7.7</v>
      </c>
      <c r="H151" s="35">
        <v>0</v>
      </c>
      <c r="I151" s="36">
        <f>ROUND(G151*H151,P4)</f>
        <v>0</v>
      </c>
      <c r="J151" s="30"/>
      <c r="O151" s="37">
        <f>I151*0.21</f>
        <v>0</v>
      </c>
      <c r="P151">
        <v>3</v>
      </c>
    </row>
    <row r="152" spans="1:16" x14ac:dyDescent="0.25">
      <c r="A152" s="30" t="s">
        <v>45</v>
      </c>
      <c r="B152" s="38"/>
      <c r="E152" s="32" t="s">
        <v>384</v>
      </c>
      <c r="J152" s="40"/>
    </row>
    <row r="153" spans="1:16" x14ac:dyDescent="0.25">
      <c r="A153" s="30" t="s">
        <v>87</v>
      </c>
      <c r="B153" s="38"/>
      <c r="E153" s="41" t="s">
        <v>385</v>
      </c>
      <c r="J153" s="40"/>
    </row>
    <row r="154" spans="1:16" ht="105" x14ac:dyDescent="0.25">
      <c r="A154" s="30" t="s">
        <v>46</v>
      </c>
      <c r="B154" s="38"/>
      <c r="E154" s="32" t="s">
        <v>301</v>
      </c>
      <c r="J154" s="40"/>
    </row>
    <row r="155" spans="1:16" x14ac:dyDescent="0.25">
      <c r="A155" s="24" t="s">
        <v>37</v>
      </c>
      <c r="B155" s="25"/>
      <c r="C155" s="26" t="s">
        <v>386</v>
      </c>
      <c r="D155" s="27"/>
      <c r="E155" s="24" t="s">
        <v>387</v>
      </c>
      <c r="F155" s="27"/>
      <c r="G155" s="27"/>
      <c r="H155" s="27"/>
      <c r="I155" s="28">
        <f>SUMIFS(I156:I187,A156:A187,"P")</f>
        <v>0</v>
      </c>
      <c r="J155" s="29"/>
    </row>
    <row r="156" spans="1:16" x14ac:dyDescent="0.25">
      <c r="A156" s="30" t="s">
        <v>40</v>
      </c>
      <c r="B156" s="30">
        <v>36</v>
      </c>
      <c r="C156" s="31" t="s">
        <v>388</v>
      </c>
      <c r="D156" s="30" t="s">
        <v>42</v>
      </c>
      <c r="E156" s="32" t="s">
        <v>389</v>
      </c>
      <c r="F156" s="33" t="s">
        <v>101</v>
      </c>
      <c r="G156" s="34">
        <v>0.33800000000000002</v>
      </c>
      <c r="H156" s="35">
        <v>0</v>
      </c>
      <c r="I156" s="36">
        <f>ROUND(G156*H156,P4)</f>
        <v>0</v>
      </c>
      <c r="J156" s="30"/>
      <c r="O156" s="37">
        <f>I156*0.21</f>
        <v>0</v>
      </c>
      <c r="P156">
        <v>3</v>
      </c>
    </row>
    <row r="157" spans="1:16" ht="45" x14ac:dyDescent="0.25">
      <c r="A157" s="30" t="s">
        <v>45</v>
      </c>
      <c r="B157" s="38"/>
      <c r="E157" s="32" t="s">
        <v>390</v>
      </c>
      <c r="J157" s="40"/>
    </row>
    <row r="158" spans="1:16" x14ac:dyDescent="0.25">
      <c r="A158" s="30" t="s">
        <v>87</v>
      </c>
      <c r="B158" s="38"/>
      <c r="E158" s="41" t="s">
        <v>391</v>
      </c>
      <c r="J158" s="40"/>
    </row>
    <row r="159" spans="1:16" ht="300" x14ac:dyDescent="0.25">
      <c r="A159" s="30" t="s">
        <v>46</v>
      </c>
      <c r="B159" s="38"/>
      <c r="E159" s="32" t="s">
        <v>392</v>
      </c>
      <c r="J159" s="40"/>
    </row>
    <row r="160" spans="1:16" x14ac:dyDescent="0.25">
      <c r="A160" s="30" t="s">
        <v>40</v>
      </c>
      <c r="B160" s="30">
        <v>37</v>
      </c>
      <c r="C160" s="31" t="s">
        <v>393</v>
      </c>
      <c r="D160" s="30" t="s">
        <v>42</v>
      </c>
      <c r="E160" s="32" t="s">
        <v>394</v>
      </c>
      <c r="F160" s="33" t="s">
        <v>101</v>
      </c>
      <c r="G160" s="34">
        <v>0.86399999999999999</v>
      </c>
      <c r="H160" s="35">
        <v>0</v>
      </c>
      <c r="I160" s="36">
        <f>ROUND(G160*H160,P4)</f>
        <v>0</v>
      </c>
      <c r="J160" s="30"/>
      <c r="O160" s="37">
        <f>I160*0.21</f>
        <v>0</v>
      </c>
      <c r="P160">
        <v>3</v>
      </c>
    </row>
    <row r="161" spans="1:16" x14ac:dyDescent="0.25">
      <c r="A161" s="30" t="s">
        <v>45</v>
      </c>
      <c r="B161" s="38"/>
      <c r="E161" s="32" t="s">
        <v>395</v>
      </c>
      <c r="J161" s="40"/>
    </row>
    <row r="162" spans="1:16" x14ac:dyDescent="0.25">
      <c r="A162" s="30" t="s">
        <v>87</v>
      </c>
      <c r="B162" s="38"/>
      <c r="E162" s="41" t="s">
        <v>396</v>
      </c>
      <c r="J162" s="40"/>
    </row>
    <row r="163" spans="1:16" ht="409.5" x14ac:dyDescent="0.25">
      <c r="A163" s="30" t="s">
        <v>46</v>
      </c>
      <c r="B163" s="38"/>
      <c r="E163" s="32" t="s">
        <v>397</v>
      </c>
      <c r="J163" s="40"/>
    </row>
    <row r="164" spans="1:16" x14ac:dyDescent="0.25">
      <c r="A164" s="30" t="s">
        <v>40</v>
      </c>
      <c r="B164" s="30">
        <v>38</v>
      </c>
      <c r="C164" s="31" t="s">
        <v>398</v>
      </c>
      <c r="D164" s="30" t="s">
        <v>42</v>
      </c>
      <c r="E164" s="32" t="s">
        <v>399</v>
      </c>
      <c r="F164" s="33" t="s">
        <v>101</v>
      </c>
      <c r="G164" s="34">
        <v>32.436999999999998</v>
      </c>
      <c r="H164" s="35">
        <v>0</v>
      </c>
      <c r="I164" s="36">
        <f>ROUND(G164*H164,P4)</f>
        <v>0</v>
      </c>
      <c r="J164" s="30"/>
      <c r="O164" s="37">
        <f>I164*0.21</f>
        <v>0</v>
      </c>
      <c r="P164">
        <v>3</v>
      </c>
    </row>
    <row r="165" spans="1:16" ht="45" x14ac:dyDescent="0.25">
      <c r="A165" s="30" t="s">
        <v>45</v>
      </c>
      <c r="B165" s="38"/>
      <c r="E165" s="32" t="s">
        <v>400</v>
      </c>
      <c r="J165" s="40"/>
    </row>
    <row r="166" spans="1:16" ht="45" x14ac:dyDescent="0.25">
      <c r="A166" s="30" t="s">
        <v>87</v>
      </c>
      <c r="B166" s="38"/>
      <c r="E166" s="41" t="s">
        <v>401</v>
      </c>
      <c r="J166" s="40"/>
    </row>
    <row r="167" spans="1:16" ht="409.5" x14ac:dyDescent="0.25">
      <c r="A167" s="30" t="s">
        <v>46</v>
      </c>
      <c r="B167" s="38"/>
      <c r="E167" s="32" t="s">
        <v>310</v>
      </c>
      <c r="J167" s="40"/>
    </row>
    <row r="168" spans="1:16" x14ac:dyDescent="0.25">
      <c r="A168" s="30" t="s">
        <v>40</v>
      </c>
      <c r="B168" s="30">
        <v>39</v>
      </c>
      <c r="C168" s="31" t="s">
        <v>402</v>
      </c>
      <c r="D168" s="30" t="s">
        <v>42</v>
      </c>
      <c r="E168" s="32" t="s">
        <v>403</v>
      </c>
      <c r="F168" s="33" t="s">
        <v>101</v>
      </c>
      <c r="G168" s="34">
        <v>42.874000000000002</v>
      </c>
      <c r="H168" s="35">
        <v>0</v>
      </c>
      <c r="I168" s="36">
        <f>ROUND(G168*H168,P4)</f>
        <v>0</v>
      </c>
      <c r="J168" s="30"/>
      <c r="O168" s="37">
        <f>I168*0.21</f>
        <v>0</v>
      </c>
      <c r="P168">
        <v>3</v>
      </c>
    </row>
    <row r="169" spans="1:16" ht="60" x14ac:dyDescent="0.25">
      <c r="A169" s="30" t="s">
        <v>45</v>
      </c>
      <c r="B169" s="38"/>
      <c r="E169" s="32" t="s">
        <v>404</v>
      </c>
      <c r="J169" s="40"/>
    </row>
    <row r="170" spans="1:16" x14ac:dyDescent="0.25">
      <c r="A170" s="30" t="s">
        <v>87</v>
      </c>
      <c r="B170" s="38"/>
      <c r="E170" s="41" t="s">
        <v>405</v>
      </c>
      <c r="J170" s="40"/>
    </row>
    <row r="171" spans="1:16" ht="180" x14ac:dyDescent="0.25">
      <c r="A171" s="30" t="s">
        <v>46</v>
      </c>
      <c r="B171" s="38"/>
      <c r="E171" s="32" t="s">
        <v>406</v>
      </c>
      <c r="J171" s="40"/>
    </row>
    <row r="172" spans="1:16" x14ac:dyDescent="0.25">
      <c r="A172" s="30" t="s">
        <v>40</v>
      </c>
      <c r="B172" s="30">
        <v>40</v>
      </c>
      <c r="C172" s="31" t="s">
        <v>407</v>
      </c>
      <c r="D172" s="30" t="s">
        <v>42</v>
      </c>
      <c r="E172" s="32" t="s">
        <v>408</v>
      </c>
      <c r="F172" s="33" t="s">
        <v>101</v>
      </c>
      <c r="G172" s="34">
        <v>10.224</v>
      </c>
      <c r="H172" s="35">
        <v>0</v>
      </c>
      <c r="I172" s="36">
        <f>ROUND(G172*H172,P4)</f>
        <v>0</v>
      </c>
      <c r="J172" s="30"/>
      <c r="O172" s="37">
        <f>I172*0.21</f>
        <v>0</v>
      </c>
      <c r="P172">
        <v>3</v>
      </c>
    </row>
    <row r="173" spans="1:16" x14ac:dyDescent="0.25">
      <c r="A173" s="30" t="s">
        <v>45</v>
      </c>
      <c r="B173" s="38"/>
      <c r="E173" s="32" t="s">
        <v>409</v>
      </c>
      <c r="J173" s="40"/>
    </row>
    <row r="174" spans="1:16" x14ac:dyDescent="0.25">
      <c r="A174" s="30" t="s">
        <v>87</v>
      </c>
      <c r="B174" s="38"/>
      <c r="E174" s="41" t="s">
        <v>410</v>
      </c>
      <c r="J174" s="40"/>
    </row>
    <row r="175" spans="1:16" ht="409.5" x14ac:dyDescent="0.25">
      <c r="A175" s="30" t="s">
        <v>46</v>
      </c>
      <c r="B175" s="38"/>
      <c r="E175" s="32" t="s">
        <v>411</v>
      </c>
      <c r="J175" s="40"/>
    </row>
    <row r="176" spans="1:16" x14ac:dyDescent="0.25">
      <c r="A176" s="30" t="s">
        <v>40</v>
      </c>
      <c r="B176" s="30">
        <v>41</v>
      </c>
      <c r="C176" s="31" t="s">
        <v>412</v>
      </c>
      <c r="D176" s="30" t="s">
        <v>42</v>
      </c>
      <c r="E176" s="32" t="s">
        <v>413</v>
      </c>
      <c r="F176" s="33" t="s">
        <v>109</v>
      </c>
      <c r="G176" s="34">
        <v>214.37</v>
      </c>
      <c r="H176" s="35">
        <v>0</v>
      </c>
      <c r="I176" s="36">
        <f>ROUND(G176*H176,P4)</f>
        <v>0</v>
      </c>
      <c r="J176" s="30"/>
      <c r="O176" s="37">
        <f>I176*0.21</f>
        <v>0</v>
      </c>
      <c r="P176">
        <v>3</v>
      </c>
    </row>
    <row r="177" spans="1:16" x14ac:dyDescent="0.25">
      <c r="A177" s="30" t="s">
        <v>45</v>
      </c>
      <c r="B177" s="38"/>
      <c r="E177" s="39" t="s">
        <v>42</v>
      </c>
      <c r="J177" s="40"/>
    </row>
    <row r="178" spans="1:16" x14ac:dyDescent="0.25">
      <c r="A178" s="30" t="s">
        <v>87</v>
      </c>
      <c r="B178" s="38"/>
      <c r="E178" s="41" t="s">
        <v>414</v>
      </c>
      <c r="J178" s="40"/>
    </row>
    <row r="179" spans="1:16" ht="135" x14ac:dyDescent="0.25">
      <c r="A179" s="30" t="s">
        <v>46</v>
      </c>
      <c r="B179" s="38"/>
      <c r="E179" s="32" t="s">
        <v>415</v>
      </c>
      <c r="J179" s="40"/>
    </row>
    <row r="180" spans="1:16" ht="30" x14ac:dyDescent="0.25">
      <c r="A180" s="30" t="s">
        <v>40</v>
      </c>
      <c r="B180" s="30">
        <v>42</v>
      </c>
      <c r="C180" s="31" t="s">
        <v>416</v>
      </c>
      <c r="D180" s="30" t="s">
        <v>55</v>
      </c>
      <c r="E180" s="32" t="s">
        <v>417</v>
      </c>
      <c r="F180" s="33" t="s">
        <v>132</v>
      </c>
      <c r="G180" s="34">
        <v>29.8</v>
      </c>
      <c r="H180" s="35">
        <v>0</v>
      </c>
      <c r="I180" s="36">
        <f>ROUND(G180*H180,P4)</f>
        <v>0</v>
      </c>
      <c r="J180" s="30"/>
      <c r="O180" s="37">
        <f>I180*0.21</f>
        <v>0</v>
      </c>
      <c r="P180">
        <v>3</v>
      </c>
    </row>
    <row r="181" spans="1:16" x14ac:dyDescent="0.25">
      <c r="A181" s="30" t="s">
        <v>45</v>
      </c>
      <c r="B181" s="38"/>
      <c r="E181" s="39" t="s">
        <v>42</v>
      </c>
      <c r="J181" s="40"/>
    </row>
    <row r="182" spans="1:16" ht="45" x14ac:dyDescent="0.25">
      <c r="A182" s="30" t="s">
        <v>87</v>
      </c>
      <c r="B182" s="38"/>
      <c r="E182" s="41" t="s">
        <v>418</v>
      </c>
      <c r="J182" s="40"/>
    </row>
    <row r="183" spans="1:16" ht="90" x14ac:dyDescent="0.25">
      <c r="A183" s="30" t="s">
        <v>46</v>
      </c>
      <c r="B183" s="38"/>
      <c r="E183" s="32" t="s">
        <v>419</v>
      </c>
      <c r="J183" s="40"/>
    </row>
    <row r="184" spans="1:16" ht="30" x14ac:dyDescent="0.25">
      <c r="A184" s="30" t="s">
        <v>40</v>
      </c>
      <c r="B184" s="30">
        <v>43</v>
      </c>
      <c r="C184" s="31" t="s">
        <v>420</v>
      </c>
      <c r="D184" s="30" t="s">
        <v>42</v>
      </c>
      <c r="E184" s="32" t="s">
        <v>421</v>
      </c>
      <c r="F184" s="33" t="s">
        <v>132</v>
      </c>
      <c r="G184" s="34">
        <v>8</v>
      </c>
      <c r="H184" s="35">
        <v>0</v>
      </c>
      <c r="I184" s="36">
        <f>ROUND(G184*H184,P4)</f>
        <v>0</v>
      </c>
      <c r="J184" s="30"/>
      <c r="O184" s="37">
        <f>I184*0.21</f>
        <v>0</v>
      </c>
      <c r="P184">
        <v>3</v>
      </c>
    </row>
    <row r="185" spans="1:16" x14ac:dyDescent="0.25">
      <c r="A185" s="30" t="s">
        <v>45</v>
      </c>
      <c r="B185" s="38"/>
      <c r="E185" s="32" t="s">
        <v>422</v>
      </c>
      <c r="J185" s="40"/>
    </row>
    <row r="186" spans="1:16" x14ac:dyDescent="0.25">
      <c r="A186" s="30" t="s">
        <v>87</v>
      </c>
      <c r="B186" s="38"/>
      <c r="E186" s="41" t="s">
        <v>423</v>
      </c>
      <c r="J186" s="40"/>
    </row>
    <row r="187" spans="1:16" ht="180" x14ac:dyDescent="0.25">
      <c r="A187" s="30" t="s">
        <v>46</v>
      </c>
      <c r="B187" s="38"/>
      <c r="E187" s="32" t="s">
        <v>424</v>
      </c>
      <c r="J187" s="40"/>
    </row>
    <row r="188" spans="1:16" x14ac:dyDescent="0.25">
      <c r="A188" s="24" t="s">
        <v>37</v>
      </c>
      <c r="B188" s="25"/>
      <c r="C188" s="26" t="s">
        <v>425</v>
      </c>
      <c r="D188" s="27"/>
      <c r="E188" s="24" t="s">
        <v>426</v>
      </c>
      <c r="F188" s="27"/>
      <c r="G188" s="27"/>
      <c r="H188" s="27"/>
      <c r="I188" s="28">
        <f>SUMIFS(I189:I228,A189:A228,"P")</f>
        <v>0</v>
      </c>
      <c r="J188" s="29"/>
    </row>
    <row r="189" spans="1:16" x14ac:dyDescent="0.25">
      <c r="A189" s="30" t="s">
        <v>40</v>
      </c>
      <c r="B189" s="30">
        <v>44</v>
      </c>
      <c r="C189" s="31" t="s">
        <v>427</v>
      </c>
      <c r="D189" s="30" t="s">
        <v>42</v>
      </c>
      <c r="E189" s="32" t="s">
        <v>428</v>
      </c>
      <c r="F189" s="33" t="s">
        <v>109</v>
      </c>
      <c r="G189" s="34">
        <v>198</v>
      </c>
      <c r="H189" s="35">
        <v>0</v>
      </c>
      <c r="I189" s="36">
        <f>ROUND(G189*H189,P4)</f>
        <v>0</v>
      </c>
      <c r="J189" s="30"/>
      <c r="O189" s="37">
        <f>I189*0.21</f>
        <v>0</v>
      </c>
      <c r="P189">
        <v>3</v>
      </c>
    </row>
    <row r="190" spans="1:16" x14ac:dyDescent="0.25">
      <c r="A190" s="30" t="s">
        <v>45</v>
      </c>
      <c r="B190" s="38"/>
      <c r="E190" s="39" t="s">
        <v>42</v>
      </c>
      <c r="J190" s="40"/>
    </row>
    <row r="191" spans="1:16" x14ac:dyDescent="0.25">
      <c r="A191" s="30" t="s">
        <v>87</v>
      </c>
      <c r="B191" s="38"/>
      <c r="E191" s="41" t="s">
        <v>429</v>
      </c>
      <c r="J191" s="40"/>
    </row>
    <row r="192" spans="1:16" ht="75" x14ac:dyDescent="0.25">
      <c r="A192" s="30" t="s">
        <v>46</v>
      </c>
      <c r="B192" s="38"/>
      <c r="E192" s="32" t="s">
        <v>430</v>
      </c>
      <c r="J192" s="40"/>
    </row>
    <row r="193" spans="1:16" x14ac:dyDescent="0.25">
      <c r="A193" s="30" t="s">
        <v>40</v>
      </c>
      <c r="B193" s="30">
        <v>45</v>
      </c>
      <c r="C193" s="31" t="s">
        <v>431</v>
      </c>
      <c r="D193" s="30" t="s">
        <v>55</v>
      </c>
      <c r="E193" s="32" t="s">
        <v>432</v>
      </c>
      <c r="F193" s="33" t="s">
        <v>109</v>
      </c>
      <c r="G193" s="34">
        <v>198</v>
      </c>
      <c r="H193" s="35">
        <v>0</v>
      </c>
      <c r="I193" s="36">
        <f>ROUND(G193*H193,P4)</f>
        <v>0</v>
      </c>
      <c r="J193" s="30"/>
      <c r="O193" s="37">
        <f>I193*0.21</f>
        <v>0</v>
      </c>
      <c r="P193">
        <v>3</v>
      </c>
    </row>
    <row r="194" spans="1:16" x14ac:dyDescent="0.25">
      <c r="A194" s="30" t="s">
        <v>45</v>
      </c>
      <c r="B194" s="38"/>
      <c r="E194" s="32" t="s">
        <v>433</v>
      </c>
      <c r="J194" s="40"/>
    </row>
    <row r="195" spans="1:16" x14ac:dyDescent="0.25">
      <c r="A195" s="30" t="s">
        <v>87</v>
      </c>
      <c r="B195" s="38"/>
      <c r="E195" s="41" t="s">
        <v>429</v>
      </c>
      <c r="J195" s="40"/>
    </row>
    <row r="196" spans="1:16" ht="90" x14ac:dyDescent="0.25">
      <c r="A196" s="30" t="s">
        <v>46</v>
      </c>
      <c r="B196" s="38"/>
      <c r="E196" s="32" t="s">
        <v>434</v>
      </c>
      <c r="J196" s="40"/>
    </row>
    <row r="197" spans="1:16" x14ac:dyDescent="0.25">
      <c r="A197" s="30" t="s">
        <v>40</v>
      </c>
      <c r="B197" s="30">
        <v>46</v>
      </c>
      <c r="C197" s="31" t="s">
        <v>431</v>
      </c>
      <c r="D197" s="30" t="s">
        <v>59</v>
      </c>
      <c r="E197" s="32" t="s">
        <v>432</v>
      </c>
      <c r="F197" s="33" t="s">
        <v>109</v>
      </c>
      <c r="G197" s="34">
        <v>198</v>
      </c>
      <c r="H197" s="35">
        <v>0</v>
      </c>
      <c r="I197" s="36">
        <f>ROUND(G197*H197,P4)</f>
        <v>0</v>
      </c>
      <c r="J197" s="30"/>
      <c r="O197" s="37">
        <f>I197*0.21</f>
        <v>0</v>
      </c>
      <c r="P197">
        <v>3</v>
      </c>
    </row>
    <row r="198" spans="1:16" x14ac:dyDescent="0.25">
      <c r="A198" s="30" t="s">
        <v>45</v>
      </c>
      <c r="B198" s="38"/>
      <c r="E198" s="32" t="s">
        <v>435</v>
      </c>
      <c r="J198" s="40"/>
    </row>
    <row r="199" spans="1:16" x14ac:dyDescent="0.25">
      <c r="A199" s="30" t="s">
        <v>87</v>
      </c>
      <c r="B199" s="38"/>
      <c r="E199" s="41" t="s">
        <v>429</v>
      </c>
      <c r="J199" s="40"/>
    </row>
    <row r="200" spans="1:16" ht="90" x14ac:dyDescent="0.25">
      <c r="A200" s="30" t="s">
        <v>46</v>
      </c>
      <c r="B200" s="38"/>
      <c r="E200" s="32" t="s">
        <v>434</v>
      </c>
      <c r="J200" s="40"/>
    </row>
    <row r="201" spans="1:16" x14ac:dyDescent="0.25">
      <c r="A201" s="30" t="s">
        <v>40</v>
      </c>
      <c r="B201" s="30">
        <v>47</v>
      </c>
      <c r="C201" s="31" t="s">
        <v>436</v>
      </c>
      <c r="D201" s="30" t="s">
        <v>42</v>
      </c>
      <c r="E201" s="32" t="s">
        <v>437</v>
      </c>
      <c r="F201" s="33" t="s">
        <v>101</v>
      </c>
      <c r="G201" s="34">
        <v>38.174999999999997</v>
      </c>
      <c r="H201" s="35">
        <v>0</v>
      </c>
      <c r="I201" s="36">
        <f>ROUND(G201*H201,P4)</f>
        <v>0</v>
      </c>
      <c r="J201" s="30"/>
      <c r="O201" s="37">
        <f>I201*0.21</f>
        <v>0</v>
      </c>
      <c r="P201">
        <v>3</v>
      </c>
    </row>
    <row r="202" spans="1:16" ht="45" x14ac:dyDescent="0.25">
      <c r="A202" s="30" t="s">
        <v>45</v>
      </c>
      <c r="B202" s="38"/>
      <c r="E202" s="32" t="s">
        <v>438</v>
      </c>
      <c r="J202" s="40"/>
    </row>
    <row r="203" spans="1:16" x14ac:dyDescent="0.25">
      <c r="A203" s="30" t="s">
        <v>87</v>
      </c>
      <c r="B203" s="38"/>
      <c r="E203" s="41" t="s">
        <v>439</v>
      </c>
      <c r="J203" s="40"/>
    </row>
    <row r="204" spans="1:16" ht="120" x14ac:dyDescent="0.25">
      <c r="A204" s="30" t="s">
        <v>46</v>
      </c>
      <c r="B204" s="38"/>
      <c r="E204" s="32" t="s">
        <v>440</v>
      </c>
      <c r="J204" s="40"/>
    </row>
    <row r="205" spans="1:16" x14ac:dyDescent="0.25">
      <c r="A205" s="30" t="s">
        <v>40</v>
      </c>
      <c r="B205" s="30">
        <v>48</v>
      </c>
      <c r="C205" s="31" t="s">
        <v>441</v>
      </c>
      <c r="D205" s="30" t="s">
        <v>42</v>
      </c>
      <c r="E205" s="32" t="s">
        <v>442</v>
      </c>
      <c r="F205" s="33" t="s">
        <v>109</v>
      </c>
      <c r="G205" s="34">
        <v>24.7</v>
      </c>
      <c r="H205" s="35">
        <v>0</v>
      </c>
      <c r="I205" s="36">
        <f>ROUND(G205*H205,P4)</f>
        <v>0</v>
      </c>
      <c r="J205" s="30"/>
      <c r="O205" s="37">
        <f>I205*0.21</f>
        <v>0</v>
      </c>
      <c r="P205">
        <v>3</v>
      </c>
    </row>
    <row r="206" spans="1:16" ht="30" x14ac:dyDescent="0.25">
      <c r="A206" s="30" t="s">
        <v>45</v>
      </c>
      <c r="B206" s="38"/>
      <c r="E206" s="32" t="s">
        <v>443</v>
      </c>
      <c r="J206" s="40"/>
    </row>
    <row r="207" spans="1:16" x14ac:dyDescent="0.25">
      <c r="A207" s="30" t="s">
        <v>87</v>
      </c>
      <c r="B207" s="38"/>
      <c r="E207" s="41" t="s">
        <v>444</v>
      </c>
      <c r="J207" s="40"/>
    </row>
    <row r="208" spans="1:16" ht="120" x14ac:dyDescent="0.25">
      <c r="A208" s="30" t="s">
        <v>46</v>
      </c>
      <c r="B208" s="38"/>
      <c r="E208" s="32" t="s">
        <v>445</v>
      </c>
      <c r="J208" s="40"/>
    </row>
    <row r="209" spans="1:16" x14ac:dyDescent="0.25">
      <c r="A209" s="30" t="s">
        <v>40</v>
      </c>
      <c r="B209" s="30">
        <v>49</v>
      </c>
      <c r="C209" s="31" t="s">
        <v>446</v>
      </c>
      <c r="D209" s="30" t="s">
        <v>42</v>
      </c>
      <c r="E209" s="32" t="s">
        <v>447</v>
      </c>
      <c r="F209" s="33" t="s">
        <v>109</v>
      </c>
      <c r="G209" s="34">
        <v>207.1</v>
      </c>
      <c r="H209" s="35">
        <v>0</v>
      </c>
      <c r="I209" s="36">
        <f>ROUND(G209*H209,P4)</f>
        <v>0</v>
      </c>
      <c r="J209" s="30"/>
      <c r="O209" s="37">
        <f>I209*0.21</f>
        <v>0</v>
      </c>
      <c r="P209">
        <v>3</v>
      </c>
    </row>
    <row r="210" spans="1:16" x14ac:dyDescent="0.25">
      <c r="A210" s="30" t="s">
        <v>45</v>
      </c>
      <c r="B210" s="38"/>
      <c r="E210" s="39" t="s">
        <v>42</v>
      </c>
      <c r="J210" s="40"/>
    </row>
    <row r="211" spans="1:16" ht="45" x14ac:dyDescent="0.25">
      <c r="A211" s="30" t="s">
        <v>87</v>
      </c>
      <c r="B211" s="38"/>
      <c r="E211" s="41" t="s">
        <v>448</v>
      </c>
      <c r="J211" s="40"/>
    </row>
    <row r="212" spans="1:16" ht="120" x14ac:dyDescent="0.25">
      <c r="A212" s="30" t="s">
        <v>46</v>
      </c>
      <c r="B212" s="38"/>
      <c r="E212" s="32" t="s">
        <v>449</v>
      </c>
      <c r="J212" s="40"/>
    </row>
    <row r="213" spans="1:16" x14ac:dyDescent="0.25">
      <c r="A213" s="30" t="s">
        <v>40</v>
      </c>
      <c r="B213" s="30">
        <v>50</v>
      </c>
      <c r="C213" s="31" t="s">
        <v>450</v>
      </c>
      <c r="D213" s="30"/>
      <c r="E213" s="32" t="s">
        <v>451</v>
      </c>
      <c r="F213" s="33" t="s">
        <v>109</v>
      </c>
      <c r="G213" s="34">
        <v>207.1</v>
      </c>
      <c r="H213" s="35">
        <v>0</v>
      </c>
      <c r="I213" s="36">
        <f>ROUND(G213*H213,P4)</f>
        <v>0</v>
      </c>
      <c r="J213" s="30"/>
      <c r="O213" s="37">
        <f>I213*0.21</f>
        <v>0</v>
      </c>
      <c r="P213">
        <v>3</v>
      </c>
    </row>
    <row r="214" spans="1:16" x14ac:dyDescent="0.25">
      <c r="A214" s="30" t="s">
        <v>45</v>
      </c>
      <c r="B214" s="38"/>
      <c r="E214" s="39" t="s">
        <v>42</v>
      </c>
      <c r="J214" s="40"/>
    </row>
    <row r="215" spans="1:16" ht="45" x14ac:dyDescent="0.25">
      <c r="A215" s="30" t="s">
        <v>87</v>
      </c>
      <c r="B215" s="38"/>
      <c r="E215" s="41" t="s">
        <v>448</v>
      </c>
      <c r="J215" s="40"/>
    </row>
    <row r="216" spans="1:16" ht="195" x14ac:dyDescent="0.25">
      <c r="A216" s="30" t="s">
        <v>46</v>
      </c>
      <c r="B216" s="38"/>
      <c r="E216" s="32" t="s">
        <v>452</v>
      </c>
      <c r="J216" s="40"/>
    </row>
    <row r="217" spans="1:16" x14ac:dyDescent="0.25">
      <c r="A217" s="30" t="s">
        <v>40</v>
      </c>
      <c r="B217" s="30">
        <v>51</v>
      </c>
      <c r="C217" s="31" t="s">
        <v>453</v>
      </c>
      <c r="D217" s="30" t="s">
        <v>42</v>
      </c>
      <c r="E217" s="32" t="s">
        <v>454</v>
      </c>
      <c r="F217" s="33" t="s">
        <v>109</v>
      </c>
      <c r="G217" s="34">
        <v>173</v>
      </c>
      <c r="H217" s="35">
        <v>0</v>
      </c>
      <c r="I217" s="36">
        <f>ROUND(G217*H217,P4)</f>
        <v>0</v>
      </c>
      <c r="J217" s="30"/>
      <c r="O217" s="37">
        <f>I217*0.21</f>
        <v>0</v>
      </c>
      <c r="P217">
        <v>3</v>
      </c>
    </row>
    <row r="218" spans="1:16" x14ac:dyDescent="0.25">
      <c r="A218" s="30" t="s">
        <v>45</v>
      </c>
      <c r="B218" s="38"/>
      <c r="E218" s="39" t="s">
        <v>42</v>
      </c>
      <c r="J218" s="40"/>
    </row>
    <row r="219" spans="1:16" x14ac:dyDescent="0.25">
      <c r="A219" s="30" t="s">
        <v>87</v>
      </c>
      <c r="B219" s="38"/>
      <c r="E219" s="41" t="s">
        <v>455</v>
      </c>
      <c r="J219" s="40"/>
    </row>
    <row r="220" spans="1:16" ht="195" x14ac:dyDescent="0.25">
      <c r="A220" s="30" t="s">
        <v>46</v>
      </c>
      <c r="B220" s="38"/>
      <c r="E220" s="32" t="s">
        <v>452</v>
      </c>
      <c r="J220" s="40"/>
    </row>
    <row r="221" spans="1:16" x14ac:dyDescent="0.25">
      <c r="A221" s="30" t="s">
        <v>40</v>
      </c>
      <c r="B221" s="30">
        <v>52</v>
      </c>
      <c r="C221" s="31" t="s">
        <v>456</v>
      </c>
      <c r="D221" s="30" t="s">
        <v>42</v>
      </c>
      <c r="E221" s="32" t="s">
        <v>457</v>
      </c>
      <c r="F221" s="33" t="s">
        <v>109</v>
      </c>
      <c r="G221" s="34">
        <v>34.1</v>
      </c>
      <c r="H221" s="35">
        <v>0</v>
      </c>
      <c r="I221" s="36">
        <f>ROUND(G221*H221,P4)</f>
        <v>0</v>
      </c>
      <c r="J221" s="30"/>
      <c r="O221" s="37">
        <f>I221*0.21</f>
        <v>0</v>
      </c>
      <c r="P221">
        <v>3</v>
      </c>
    </row>
    <row r="222" spans="1:16" x14ac:dyDescent="0.25">
      <c r="A222" s="30" t="s">
        <v>45</v>
      </c>
      <c r="B222" s="38"/>
      <c r="E222" s="39" t="s">
        <v>42</v>
      </c>
      <c r="J222" s="40"/>
    </row>
    <row r="223" spans="1:16" x14ac:dyDescent="0.25">
      <c r="A223" s="30" t="s">
        <v>87</v>
      </c>
      <c r="B223" s="38"/>
      <c r="E223" s="41" t="s">
        <v>458</v>
      </c>
      <c r="J223" s="40"/>
    </row>
    <row r="224" spans="1:16" ht="165" x14ac:dyDescent="0.25">
      <c r="A224" s="30" t="s">
        <v>46</v>
      </c>
      <c r="B224" s="38"/>
      <c r="E224" s="32" t="s">
        <v>459</v>
      </c>
      <c r="J224" s="40"/>
    </row>
    <row r="225" spans="1:16" x14ac:dyDescent="0.25">
      <c r="A225" s="30" t="s">
        <v>40</v>
      </c>
      <c r="B225" s="30">
        <v>53</v>
      </c>
      <c r="C225" s="31" t="s">
        <v>460</v>
      </c>
      <c r="D225" s="30" t="s">
        <v>42</v>
      </c>
      <c r="E225" s="32" t="s">
        <v>461</v>
      </c>
      <c r="F225" s="33" t="s">
        <v>109</v>
      </c>
      <c r="G225" s="34">
        <v>4.6500000000000004</v>
      </c>
      <c r="H225" s="35">
        <v>0</v>
      </c>
      <c r="I225" s="36">
        <f>ROUND(G225*H225,P4)</f>
        <v>0</v>
      </c>
      <c r="J225" s="30"/>
      <c r="O225" s="37">
        <f>I225*0.21</f>
        <v>0</v>
      </c>
      <c r="P225">
        <v>3</v>
      </c>
    </row>
    <row r="226" spans="1:16" x14ac:dyDescent="0.25">
      <c r="A226" s="30" t="s">
        <v>45</v>
      </c>
      <c r="B226" s="38"/>
      <c r="E226" s="39" t="s">
        <v>42</v>
      </c>
      <c r="J226" s="40"/>
    </row>
    <row r="227" spans="1:16" x14ac:dyDescent="0.25">
      <c r="A227" s="30" t="s">
        <v>87</v>
      </c>
      <c r="B227" s="38"/>
      <c r="E227" s="41" t="s">
        <v>462</v>
      </c>
      <c r="J227" s="40"/>
    </row>
    <row r="228" spans="1:16" ht="225" x14ac:dyDescent="0.25">
      <c r="A228" s="30" t="s">
        <v>46</v>
      </c>
      <c r="B228" s="38"/>
      <c r="E228" s="32" t="s">
        <v>463</v>
      </c>
      <c r="J228" s="40"/>
    </row>
    <row r="229" spans="1:16" x14ac:dyDescent="0.25">
      <c r="A229" s="24" t="s">
        <v>37</v>
      </c>
      <c r="B229" s="25"/>
      <c r="C229" s="26" t="s">
        <v>464</v>
      </c>
      <c r="D229" s="27"/>
      <c r="E229" s="24" t="s">
        <v>465</v>
      </c>
      <c r="F229" s="27"/>
      <c r="G229" s="27"/>
      <c r="H229" s="27"/>
      <c r="I229" s="28">
        <f>SUMIFS(I230:I253,A230:A253,"P")</f>
        <v>0</v>
      </c>
      <c r="J229" s="29"/>
    </row>
    <row r="230" spans="1:16" x14ac:dyDescent="0.25">
      <c r="A230" s="30" t="s">
        <v>40</v>
      </c>
      <c r="B230" s="30">
        <v>54</v>
      </c>
      <c r="C230" s="31" t="s">
        <v>358</v>
      </c>
      <c r="D230" s="30" t="s">
        <v>55</v>
      </c>
      <c r="E230" s="32" t="s">
        <v>359</v>
      </c>
      <c r="F230" s="33" t="s">
        <v>109</v>
      </c>
      <c r="G230" s="34">
        <v>84.65</v>
      </c>
      <c r="H230" s="35">
        <v>0</v>
      </c>
      <c r="I230" s="36">
        <f>ROUND(G230*H230,P4)</f>
        <v>0</v>
      </c>
      <c r="J230" s="30"/>
      <c r="O230" s="37">
        <f>I230*0.21</f>
        <v>0</v>
      </c>
      <c r="P230">
        <v>3</v>
      </c>
    </row>
    <row r="231" spans="1:16" ht="30" x14ac:dyDescent="0.25">
      <c r="A231" s="30" t="s">
        <v>45</v>
      </c>
      <c r="B231" s="38"/>
      <c r="E231" s="32" t="s">
        <v>466</v>
      </c>
      <c r="J231" s="40"/>
    </row>
    <row r="232" spans="1:16" ht="30" x14ac:dyDescent="0.25">
      <c r="A232" s="30" t="s">
        <v>87</v>
      </c>
      <c r="B232" s="38"/>
      <c r="E232" s="41" t="s">
        <v>467</v>
      </c>
      <c r="J232" s="40"/>
    </row>
    <row r="233" spans="1:16" ht="180" x14ac:dyDescent="0.25">
      <c r="A233" s="30" t="s">
        <v>46</v>
      </c>
      <c r="B233" s="38"/>
      <c r="E233" s="32" t="s">
        <v>362</v>
      </c>
      <c r="J233" s="40"/>
    </row>
    <row r="234" spans="1:16" x14ac:dyDescent="0.25">
      <c r="A234" s="30" t="s">
        <v>40</v>
      </c>
      <c r="B234" s="30">
        <v>55</v>
      </c>
      <c r="C234" s="31" t="s">
        <v>358</v>
      </c>
      <c r="D234" s="30" t="s">
        <v>59</v>
      </c>
      <c r="E234" s="32" t="s">
        <v>359</v>
      </c>
      <c r="F234" s="33" t="s">
        <v>109</v>
      </c>
      <c r="G234" s="34">
        <v>53.484999999999999</v>
      </c>
      <c r="H234" s="35">
        <v>0</v>
      </c>
      <c r="I234" s="36">
        <f>ROUND(G234*H234,P4)</f>
        <v>0</v>
      </c>
      <c r="J234" s="30"/>
      <c r="O234" s="37">
        <f>I234*0.21</f>
        <v>0</v>
      </c>
      <c r="P234">
        <v>3</v>
      </c>
    </row>
    <row r="235" spans="1:16" ht="30" x14ac:dyDescent="0.25">
      <c r="A235" s="30" t="s">
        <v>45</v>
      </c>
      <c r="B235" s="38"/>
      <c r="E235" s="32" t="s">
        <v>468</v>
      </c>
      <c r="J235" s="40"/>
    </row>
    <row r="236" spans="1:16" x14ac:dyDescent="0.25">
      <c r="A236" s="30" t="s">
        <v>87</v>
      </c>
      <c r="B236" s="38"/>
      <c r="E236" s="41" t="s">
        <v>469</v>
      </c>
      <c r="J236" s="40"/>
    </row>
    <row r="237" spans="1:16" ht="180" x14ac:dyDescent="0.25">
      <c r="A237" s="30" t="s">
        <v>46</v>
      </c>
      <c r="B237" s="38"/>
      <c r="E237" s="32" t="s">
        <v>362</v>
      </c>
      <c r="J237" s="40"/>
    </row>
    <row r="238" spans="1:16" ht="30" x14ac:dyDescent="0.25">
      <c r="A238" s="30" t="s">
        <v>40</v>
      </c>
      <c r="B238" s="30">
        <v>56</v>
      </c>
      <c r="C238" s="31" t="s">
        <v>470</v>
      </c>
      <c r="D238" s="30" t="s">
        <v>55</v>
      </c>
      <c r="E238" s="32" t="s">
        <v>471</v>
      </c>
      <c r="F238" s="33" t="s">
        <v>109</v>
      </c>
      <c r="G238" s="34">
        <v>84.65</v>
      </c>
      <c r="H238" s="35">
        <v>0</v>
      </c>
      <c r="I238" s="36">
        <f>ROUND(G238*H238,P4)</f>
        <v>0</v>
      </c>
      <c r="J238" s="30"/>
      <c r="O238" s="37">
        <f>I238*0.21</f>
        <v>0</v>
      </c>
      <c r="P238">
        <v>3</v>
      </c>
    </row>
    <row r="239" spans="1:16" x14ac:dyDescent="0.25">
      <c r="A239" s="30" t="s">
        <v>45</v>
      </c>
      <c r="B239" s="38"/>
      <c r="E239" s="32" t="s">
        <v>472</v>
      </c>
      <c r="J239" s="40"/>
    </row>
    <row r="240" spans="1:16" ht="30" x14ac:dyDescent="0.25">
      <c r="A240" s="30" t="s">
        <v>87</v>
      </c>
      <c r="B240" s="38"/>
      <c r="E240" s="41" t="s">
        <v>467</v>
      </c>
      <c r="J240" s="40"/>
    </row>
    <row r="241" spans="1:16" ht="270" x14ac:dyDescent="0.25">
      <c r="A241" s="30" t="s">
        <v>46</v>
      </c>
      <c r="B241" s="38"/>
      <c r="E241" s="32" t="s">
        <v>473</v>
      </c>
      <c r="J241" s="40"/>
    </row>
    <row r="242" spans="1:16" ht="30" x14ac:dyDescent="0.25">
      <c r="A242" s="30" t="s">
        <v>40</v>
      </c>
      <c r="B242" s="30">
        <v>57</v>
      </c>
      <c r="C242" s="31" t="s">
        <v>470</v>
      </c>
      <c r="D242" s="30" t="s">
        <v>59</v>
      </c>
      <c r="E242" s="32" t="s">
        <v>471</v>
      </c>
      <c r="F242" s="33" t="s">
        <v>109</v>
      </c>
      <c r="G242" s="34">
        <v>169.3</v>
      </c>
      <c r="H242" s="35">
        <v>0</v>
      </c>
      <c r="I242" s="36">
        <f>ROUND(G242*H242,P4)</f>
        <v>0</v>
      </c>
      <c r="J242" s="30"/>
      <c r="O242" s="37">
        <f>I242*0.21</f>
        <v>0</v>
      </c>
      <c r="P242">
        <v>3</v>
      </c>
    </row>
    <row r="243" spans="1:16" x14ac:dyDescent="0.25">
      <c r="A243" s="30" t="s">
        <v>45</v>
      </c>
      <c r="B243" s="38"/>
      <c r="E243" s="32" t="s">
        <v>474</v>
      </c>
      <c r="J243" s="40"/>
    </row>
    <row r="244" spans="1:16" ht="45" x14ac:dyDescent="0.25">
      <c r="A244" s="30" t="s">
        <v>87</v>
      </c>
      <c r="B244" s="38"/>
      <c r="E244" s="41" t="s">
        <v>475</v>
      </c>
      <c r="J244" s="40"/>
    </row>
    <row r="245" spans="1:16" ht="270" x14ac:dyDescent="0.25">
      <c r="A245" s="30" t="s">
        <v>46</v>
      </c>
      <c r="B245" s="38"/>
      <c r="E245" s="32" t="s">
        <v>473</v>
      </c>
      <c r="J245" s="40"/>
    </row>
    <row r="246" spans="1:16" ht="30" x14ac:dyDescent="0.25">
      <c r="A246" s="30" t="s">
        <v>40</v>
      </c>
      <c r="B246" s="30">
        <v>58</v>
      </c>
      <c r="C246" s="31" t="s">
        <v>476</v>
      </c>
      <c r="D246" s="30" t="s">
        <v>42</v>
      </c>
      <c r="E246" s="32" t="s">
        <v>477</v>
      </c>
      <c r="F246" s="33" t="s">
        <v>109</v>
      </c>
      <c r="G246" s="34">
        <v>91.924999999999997</v>
      </c>
      <c r="H246" s="35">
        <v>0</v>
      </c>
      <c r="I246" s="36">
        <f>ROUND(G246*H246,P4)</f>
        <v>0</v>
      </c>
      <c r="J246" s="30"/>
      <c r="O246" s="37">
        <f>I246*0.21</f>
        <v>0</v>
      </c>
      <c r="P246">
        <v>3</v>
      </c>
    </row>
    <row r="247" spans="1:16" ht="30" x14ac:dyDescent="0.25">
      <c r="A247" s="30" t="s">
        <v>45</v>
      </c>
      <c r="B247" s="38"/>
      <c r="E247" s="32" t="s">
        <v>478</v>
      </c>
      <c r="J247" s="40"/>
    </row>
    <row r="248" spans="1:16" x14ac:dyDescent="0.25">
      <c r="A248" s="30" t="s">
        <v>87</v>
      </c>
      <c r="B248" s="38"/>
      <c r="E248" s="41" t="s">
        <v>479</v>
      </c>
      <c r="J248" s="40"/>
    </row>
    <row r="249" spans="1:16" ht="300" x14ac:dyDescent="0.25">
      <c r="A249" s="30" t="s">
        <v>46</v>
      </c>
      <c r="B249" s="38"/>
      <c r="E249" s="32" t="s">
        <v>480</v>
      </c>
      <c r="J249" s="40"/>
    </row>
    <row r="250" spans="1:16" x14ac:dyDescent="0.25">
      <c r="A250" s="30" t="s">
        <v>40</v>
      </c>
      <c r="B250" s="30">
        <v>59</v>
      </c>
      <c r="C250" s="31" t="s">
        <v>481</v>
      </c>
      <c r="D250" s="30" t="s">
        <v>42</v>
      </c>
      <c r="E250" s="32" t="s">
        <v>482</v>
      </c>
      <c r="F250" s="33" t="s">
        <v>109</v>
      </c>
      <c r="G250" s="34">
        <v>10</v>
      </c>
      <c r="H250" s="35">
        <v>0</v>
      </c>
      <c r="I250" s="36">
        <f>ROUND(G250*H250,P4)</f>
        <v>0</v>
      </c>
      <c r="J250" s="30"/>
      <c r="O250" s="37">
        <f>I250*0.21</f>
        <v>0</v>
      </c>
      <c r="P250">
        <v>3</v>
      </c>
    </row>
    <row r="251" spans="1:16" ht="30" x14ac:dyDescent="0.25">
      <c r="A251" s="30" t="s">
        <v>45</v>
      </c>
      <c r="B251" s="38"/>
      <c r="E251" s="32" t="s">
        <v>483</v>
      </c>
      <c r="J251" s="40"/>
    </row>
    <row r="252" spans="1:16" x14ac:dyDescent="0.25">
      <c r="A252" s="30" t="s">
        <v>87</v>
      </c>
      <c r="B252" s="38"/>
      <c r="E252" s="41" t="s">
        <v>484</v>
      </c>
      <c r="J252" s="40"/>
    </row>
    <row r="253" spans="1:16" ht="45" x14ac:dyDescent="0.25">
      <c r="A253" s="30" t="s">
        <v>46</v>
      </c>
      <c r="B253" s="38"/>
      <c r="E253" s="32" t="s">
        <v>485</v>
      </c>
      <c r="J253" s="40"/>
    </row>
    <row r="254" spans="1:16" x14ac:dyDescent="0.25">
      <c r="A254" s="24" t="s">
        <v>37</v>
      </c>
      <c r="B254" s="25"/>
      <c r="C254" s="26" t="s">
        <v>486</v>
      </c>
      <c r="D254" s="27"/>
      <c r="E254" s="24" t="s">
        <v>487</v>
      </c>
      <c r="F254" s="27"/>
      <c r="G254" s="27"/>
      <c r="H254" s="27"/>
      <c r="I254" s="28">
        <f>SUMIFS(I255:I266,A255:A266,"P")</f>
        <v>0</v>
      </c>
      <c r="J254" s="29"/>
    </row>
    <row r="255" spans="1:16" x14ac:dyDescent="0.25">
      <c r="A255" s="30" t="s">
        <v>40</v>
      </c>
      <c r="B255" s="30">
        <v>60</v>
      </c>
      <c r="C255" s="31" t="s">
        <v>488</v>
      </c>
      <c r="D255" s="30" t="s">
        <v>42</v>
      </c>
      <c r="E255" s="32" t="s">
        <v>489</v>
      </c>
      <c r="F255" s="33" t="s">
        <v>109</v>
      </c>
      <c r="G255" s="34">
        <v>13</v>
      </c>
      <c r="H255" s="35">
        <v>0</v>
      </c>
      <c r="I255" s="36">
        <f>ROUND(G255*H255,P4)</f>
        <v>0</v>
      </c>
      <c r="J255" s="30"/>
      <c r="O255" s="37">
        <f>I255*0.21</f>
        <v>0</v>
      </c>
      <c r="P255">
        <v>3</v>
      </c>
    </row>
    <row r="256" spans="1:16" x14ac:dyDescent="0.25">
      <c r="A256" s="30" t="s">
        <v>45</v>
      </c>
      <c r="B256" s="38"/>
      <c r="E256" s="32" t="s">
        <v>490</v>
      </c>
      <c r="J256" s="40"/>
    </row>
    <row r="257" spans="1:16" x14ac:dyDescent="0.25">
      <c r="A257" s="30" t="s">
        <v>87</v>
      </c>
      <c r="B257" s="38"/>
      <c r="E257" s="41" t="s">
        <v>491</v>
      </c>
      <c r="J257" s="40"/>
    </row>
    <row r="258" spans="1:16" ht="60" x14ac:dyDescent="0.25">
      <c r="A258" s="30" t="s">
        <v>46</v>
      </c>
      <c r="B258" s="38"/>
      <c r="E258" s="32" t="s">
        <v>492</v>
      </c>
      <c r="J258" s="40"/>
    </row>
    <row r="259" spans="1:16" x14ac:dyDescent="0.25">
      <c r="A259" s="30" t="s">
        <v>40</v>
      </c>
      <c r="B259" s="30">
        <v>61</v>
      </c>
      <c r="C259" s="31" t="s">
        <v>493</v>
      </c>
      <c r="D259" s="30" t="s">
        <v>42</v>
      </c>
      <c r="E259" s="32" t="s">
        <v>494</v>
      </c>
      <c r="F259" s="33" t="s">
        <v>109</v>
      </c>
      <c r="G259" s="34">
        <v>1.8</v>
      </c>
      <c r="H259" s="35">
        <v>0</v>
      </c>
      <c r="I259" s="36">
        <f>ROUND(G259*H259,P4)</f>
        <v>0</v>
      </c>
      <c r="J259" s="30"/>
      <c r="O259" s="37">
        <f>I259*0.21</f>
        <v>0</v>
      </c>
      <c r="P259">
        <v>3</v>
      </c>
    </row>
    <row r="260" spans="1:16" ht="30" x14ac:dyDescent="0.25">
      <c r="A260" s="30" t="s">
        <v>45</v>
      </c>
      <c r="B260" s="38"/>
      <c r="E260" s="32" t="s">
        <v>495</v>
      </c>
      <c r="J260" s="40"/>
    </row>
    <row r="261" spans="1:16" x14ac:dyDescent="0.25">
      <c r="A261" s="30" t="s">
        <v>87</v>
      </c>
      <c r="B261" s="38"/>
      <c r="E261" s="41" t="s">
        <v>496</v>
      </c>
      <c r="J261" s="40"/>
    </row>
    <row r="262" spans="1:16" ht="120" x14ac:dyDescent="0.25">
      <c r="A262" s="30" t="s">
        <v>46</v>
      </c>
      <c r="B262" s="38"/>
      <c r="E262" s="32" t="s">
        <v>497</v>
      </c>
      <c r="J262" s="40"/>
    </row>
    <row r="263" spans="1:16" x14ac:dyDescent="0.25">
      <c r="A263" s="30" t="s">
        <v>40</v>
      </c>
      <c r="B263" s="30">
        <v>62</v>
      </c>
      <c r="C263" s="31" t="s">
        <v>498</v>
      </c>
      <c r="D263" s="30" t="s">
        <v>42</v>
      </c>
      <c r="E263" s="32" t="s">
        <v>499</v>
      </c>
      <c r="F263" s="33" t="s">
        <v>109</v>
      </c>
      <c r="G263" s="34">
        <v>4</v>
      </c>
      <c r="H263" s="35">
        <v>0</v>
      </c>
      <c r="I263" s="36">
        <f>ROUND(G263*H263,P4)</f>
        <v>0</v>
      </c>
      <c r="J263" s="30"/>
      <c r="O263" s="37">
        <f>I263*0.21</f>
        <v>0</v>
      </c>
      <c r="P263">
        <v>3</v>
      </c>
    </row>
    <row r="264" spans="1:16" x14ac:dyDescent="0.25">
      <c r="A264" s="30" t="s">
        <v>45</v>
      </c>
      <c r="B264" s="38"/>
      <c r="E264" s="32" t="s">
        <v>500</v>
      </c>
      <c r="J264" s="40"/>
    </row>
    <row r="265" spans="1:16" x14ac:dyDescent="0.25">
      <c r="A265" s="30" t="s">
        <v>87</v>
      </c>
      <c r="B265" s="38"/>
      <c r="E265" s="41" t="s">
        <v>501</v>
      </c>
      <c r="J265" s="40"/>
    </row>
    <row r="266" spans="1:16" ht="120" x14ac:dyDescent="0.25">
      <c r="A266" s="30" t="s">
        <v>46</v>
      </c>
      <c r="B266" s="38"/>
      <c r="E266" s="32" t="s">
        <v>497</v>
      </c>
      <c r="J266" s="40"/>
    </row>
    <row r="267" spans="1:16" x14ac:dyDescent="0.25">
      <c r="A267" s="24" t="s">
        <v>37</v>
      </c>
      <c r="B267" s="25"/>
      <c r="C267" s="26" t="s">
        <v>502</v>
      </c>
      <c r="D267" s="27"/>
      <c r="E267" s="24" t="s">
        <v>503</v>
      </c>
      <c r="F267" s="27"/>
      <c r="G267" s="27"/>
      <c r="H267" s="27"/>
      <c r="I267" s="28">
        <f>SUMIFS(I268:I287,A268:A287,"P")</f>
        <v>0</v>
      </c>
      <c r="J267" s="29"/>
    </row>
    <row r="268" spans="1:16" x14ac:dyDescent="0.25">
      <c r="A268" s="30" t="s">
        <v>40</v>
      </c>
      <c r="B268" s="30">
        <v>63</v>
      </c>
      <c r="C268" s="31" t="s">
        <v>504</v>
      </c>
      <c r="D268" s="30" t="s">
        <v>42</v>
      </c>
      <c r="E268" s="32" t="s">
        <v>505</v>
      </c>
      <c r="F268" s="33" t="s">
        <v>101</v>
      </c>
      <c r="G268" s="34">
        <v>1.65</v>
      </c>
      <c r="H268" s="35">
        <v>0</v>
      </c>
      <c r="I268" s="36">
        <f>ROUND(G268*H268,P4)</f>
        <v>0</v>
      </c>
      <c r="J268" s="30"/>
      <c r="O268" s="37">
        <f>I268*0.21</f>
        <v>0</v>
      </c>
      <c r="P268">
        <v>3</v>
      </c>
    </row>
    <row r="269" spans="1:16" x14ac:dyDescent="0.25">
      <c r="A269" s="30" t="s">
        <v>45</v>
      </c>
      <c r="B269" s="38"/>
      <c r="E269" s="32" t="s">
        <v>506</v>
      </c>
      <c r="J269" s="40"/>
    </row>
    <row r="270" spans="1:16" x14ac:dyDescent="0.25">
      <c r="A270" s="30" t="s">
        <v>87</v>
      </c>
      <c r="B270" s="38"/>
      <c r="E270" s="41" t="s">
        <v>507</v>
      </c>
      <c r="J270" s="40"/>
    </row>
    <row r="271" spans="1:16" ht="105" x14ac:dyDescent="0.25">
      <c r="A271" s="30" t="s">
        <v>46</v>
      </c>
      <c r="B271" s="38"/>
      <c r="E271" s="32" t="s">
        <v>508</v>
      </c>
      <c r="J271" s="40"/>
    </row>
    <row r="272" spans="1:16" x14ac:dyDescent="0.25">
      <c r="A272" s="30" t="s">
        <v>40</v>
      </c>
      <c r="B272" s="30">
        <v>64</v>
      </c>
      <c r="C272" s="31" t="s">
        <v>509</v>
      </c>
      <c r="D272" s="30" t="s">
        <v>55</v>
      </c>
      <c r="E272" s="32" t="s">
        <v>510</v>
      </c>
      <c r="F272" s="33" t="s">
        <v>109</v>
      </c>
      <c r="G272" s="34">
        <v>16.956</v>
      </c>
      <c r="H272" s="35">
        <v>0</v>
      </c>
      <c r="I272" s="36">
        <f>ROUND(G272*H272,P4)</f>
        <v>0</v>
      </c>
      <c r="J272" s="30"/>
      <c r="O272" s="37">
        <f>I272*0.21</f>
        <v>0</v>
      </c>
      <c r="P272">
        <v>3</v>
      </c>
    </row>
    <row r="273" spans="1:16" x14ac:dyDescent="0.25">
      <c r="A273" s="30" t="s">
        <v>45</v>
      </c>
      <c r="B273" s="38"/>
      <c r="E273" s="32" t="s">
        <v>511</v>
      </c>
      <c r="J273" s="40"/>
    </row>
    <row r="274" spans="1:16" x14ac:dyDescent="0.25">
      <c r="A274" s="30" t="s">
        <v>87</v>
      </c>
      <c r="B274" s="38"/>
      <c r="E274" s="41" t="s">
        <v>512</v>
      </c>
      <c r="J274" s="40"/>
    </row>
    <row r="275" spans="1:16" ht="150" x14ac:dyDescent="0.25">
      <c r="A275" s="30" t="s">
        <v>46</v>
      </c>
      <c r="B275" s="38"/>
      <c r="E275" s="32" t="s">
        <v>513</v>
      </c>
      <c r="J275" s="40"/>
    </row>
    <row r="276" spans="1:16" x14ac:dyDescent="0.25">
      <c r="A276" s="30" t="s">
        <v>40</v>
      </c>
      <c r="B276" s="30">
        <v>65</v>
      </c>
      <c r="C276" s="31" t="s">
        <v>398</v>
      </c>
      <c r="D276" s="30" t="s">
        <v>55</v>
      </c>
      <c r="E276" s="32" t="s">
        <v>399</v>
      </c>
      <c r="F276" s="33" t="s">
        <v>101</v>
      </c>
      <c r="G276" s="34">
        <v>6.27</v>
      </c>
      <c r="H276" s="35">
        <v>0</v>
      </c>
      <c r="I276" s="36">
        <f>ROUND(G276*H276,P4)</f>
        <v>0</v>
      </c>
      <c r="J276" s="30"/>
      <c r="O276" s="37">
        <f>I276*0.21</f>
        <v>0</v>
      </c>
      <c r="P276">
        <v>3</v>
      </c>
    </row>
    <row r="277" spans="1:16" x14ac:dyDescent="0.25">
      <c r="A277" s="30" t="s">
        <v>45</v>
      </c>
      <c r="B277" s="38"/>
      <c r="E277" s="39" t="s">
        <v>42</v>
      </c>
      <c r="J277" s="40"/>
    </row>
    <row r="278" spans="1:16" x14ac:dyDescent="0.25">
      <c r="A278" s="30" t="s">
        <v>87</v>
      </c>
      <c r="B278" s="38"/>
      <c r="E278" s="41" t="s">
        <v>514</v>
      </c>
      <c r="J278" s="40"/>
    </row>
    <row r="279" spans="1:16" ht="409.5" x14ac:dyDescent="0.25">
      <c r="A279" s="30" t="s">
        <v>46</v>
      </c>
      <c r="B279" s="38"/>
      <c r="E279" s="32" t="s">
        <v>310</v>
      </c>
      <c r="J279" s="40"/>
    </row>
    <row r="280" spans="1:16" x14ac:dyDescent="0.25">
      <c r="A280" s="30" t="s">
        <v>40</v>
      </c>
      <c r="B280" s="30">
        <v>66</v>
      </c>
      <c r="C280" s="31" t="s">
        <v>515</v>
      </c>
      <c r="D280" s="30" t="s">
        <v>59</v>
      </c>
      <c r="E280" s="32" t="s">
        <v>516</v>
      </c>
      <c r="F280" s="33" t="s">
        <v>132</v>
      </c>
      <c r="G280" s="34">
        <v>1</v>
      </c>
      <c r="H280" s="35">
        <v>0</v>
      </c>
      <c r="I280" s="36">
        <f>ROUND(G280*H280,P4)</f>
        <v>0</v>
      </c>
      <c r="J280" s="30"/>
      <c r="O280" s="37">
        <f>I280*0.21</f>
        <v>0</v>
      </c>
      <c r="P280">
        <v>3</v>
      </c>
    </row>
    <row r="281" spans="1:16" x14ac:dyDescent="0.25">
      <c r="A281" s="30" t="s">
        <v>45</v>
      </c>
      <c r="B281" s="38"/>
      <c r="E281" s="32" t="s">
        <v>517</v>
      </c>
      <c r="J281" s="40"/>
    </row>
    <row r="282" spans="1:16" x14ac:dyDescent="0.25">
      <c r="A282" s="30" t="s">
        <v>87</v>
      </c>
      <c r="B282" s="38"/>
      <c r="E282" s="41" t="s">
        <v>518</v>
      </c>
      <c r="J282" s="40"/>
    </row>
    <row r="283" spans="1:16" ht="330" x14ac:dyDescent="0.25">
      <c r="A283" s="30" t="s">
        <v>46</v>
      </c>
      <c r="B283" s="38"/>
      <c r="E283" s="32" t="s">
        <v>519</v>
      </c>
      <c r="J283" s="40"/>
    </row>
    <row r="284" spans="1:16" x14ac:dyDescent="0.25">
      <c r="A284" s="30" t="s">
        <v>40</v>
      </c>
      <c r="B284" s="30">
        <v>67</v>
      </c>
      <c r="C284" s="31" t="s">
        <v>520</v>
      </c>
      <c r="D284" s="30" t="s">
        <v>42</v>
      </c>
      <c r="E284" s="32" t="s">
        <v>521</v>
      </c>
      <c r="F284" s="33" t="s">
        <v>132</v>
      </c>
      <c r="G284" s="34">
        <v>15</v>
      </c>
      <c r="H284" s="35">
        <v>0</v>
      </c>
      <c r="I284" s="36">
        <f>ROUND(G284*H284,P4)</f>
        <v>0</v>
      </c>
      <c r="J284" s="30"/>
      <c r="O284" s="37">
        <f>I284*0.21</f>
        <v>0</v>
      </c>
      <c r="P284">
        <v>3</v>
      </c>
    </row>
    <row r="285" spans="1:16" ht="60" x14ac:dyDescent="0.25">
      <c r="A285" s="30" t="s">
        <v>45</v>
      </c>
      <c r="B285" s="38"/>
      <c r="E285" s="32" t="s">
        <v>522</v>
      </c>
      <c r="J285" s="40"/>
    </row>
    <row r="286" spans="1:16" x14ac:dyDescent="0.25">
      <c r="A286" s="30" t="s">
        <v>87</v>
      </c>
      <c r="B286" s="38"/>
      <c r="E286" s="41" t="s">
        <v>523</v>
      </c>
      <c r="J286" s="40"/>
    </row>
    <row r="287" spans="1:16" ht="315" x14ac:dyDescent="0.25">
      <c r="A287" s="30" t="s">
        <v>46</v>
      </c>
      <c r="B287" s="38"/>
      <c r="E287" s="32" t="s">
        <v>524</v>
      </c>
      <c r="J287" s="40"/>
    </row>
    <row r="288" spans="1:16" x14ac:dyDescent="0.25">
      <c r="A288" s="24" t="s">
        <v>37</v>
      </c>
      <c r="B288" s="25"/>
      <c r="C288" s="26" t="s">
        <v>123</v>
      </c>
      <c r="D288" s="27"/>
      <c r="E288" s="24" t="s">
        <v>525</v>
      </c>
      <c r="F288" s="27"/>
      <c r="G288" s="27"/>
      <c r="H288" s="27"/>
      <c r="I288" s="28">
        <f>SUMIFS(I289:I311,A289:A311,"P")</f>
        <v>0</v>
      </c>
      <c r="J288" s="29"/>
    </row>
    <row r="289" spans="1:16" x14ac:dyDescent="0.25">
      <c r="A289" s="30" t="s">
        <v>40</v>
      </c>
      <c r="B289" s="30">
        <v>68</v>
      </c>
      <c r="C289" s="31" t="s">
        <v>526</v>
      </c>
      <c r="D289" s="30" t="s">
        <v>42</v>
      </c>
      <c r="E289" s="32" t="s">
        <v>527</v>
      </c>
      <c r="F289" s="33" t="s">
        <v>109</v>
      </c>
      <c r="G289" s="34">
        <v>1.08</v>
      </c>
      <c r="H289" s="35">
        <v>0</v>
      </c>
      <c r="I289" s="36">
        <f>ROUND(G289*H289,P4)</f>
        <v>0</v>
      </c>
      <c r="J289" s="30"/>
      <c r="O289" s="37">
        <f>I289*0.21</f>
        <v>0</v>
      </c>
      <c r="P289">
        <v>3</v>
      </c>
    </row>
    <row r="290" spans="1:16" x14ac:dyDescent="0.25">
      <c r="A290" s="30" t="s">
        <v>45</v>
      </c>
      <c r="B290" s="38"/>
      <c r="E290" s="39" t="s">
        <v>42</v>
      </c>
      <c r="J290" s="40"/>
    </row>
    <row r="291" spans="1:16" x14ac:dyDescent="0.25">
      <c r="A291" s="30" t="s">
        <v>87</v>
      </c>
      <c r="B291" s="38"/>
      <c r="E291" s="41" t="s">
        <v>528</v>
      </c>
      <c r="J291" s="40"/>
    </row>
    <row r="292" spans="1:16" ht="225" x14ac:dyDescent="0.25">
      <c r="A292" s="30" t="s">
        <v>46</v>
      </c>
      <c r="B292" s="38"/>
      <c r="E292" s="32" t="s">
        <v>463</v>
      </c>
      <c r="J292" s="40"/>
    </row>
    <row r="293" spans="1:16" x14ac:dyDescent="0.25">
      <c r="A293" s="30" t="s">
        <v>40</v>
      </c>
      <c r="B293" s="30">
        <v>69</v>
      </c>
      <c r="C293" s="31" t="s">
        <v>529</v>
      </c>
      <c r="D293" s="30" t="s">
        <v>42</v>
      </c>
      <c r="E293" s="32" t="s">
        <v>530</v>
      </c>
      <c r="F293" s="33" t="s">
        <v>57</v>
      </c>
      <c r="G293" s="34">
        <v>2</v>
      </c>
      <c r="H293" s="35">
        <v>0</v>
      </c>
      <c r="I293" s="36">
        <f>ROUND(G293*H293,P4)</f>
        <v>0</v>
      </c>
      <c r="J293" s="30"/>
      <c r="O293" s="37">
        <f>I293*0.21</f>
        <v>0</v>
      </c>
      <c r="P293">
        <v>3</v>
      </c>
    </row>
    <row r="294" spans="1:16" x14ac:dyDescent="0.25">
      <c r="A294" s="30" t="s">
        <v>45</v>
      </c>
      <c r="B294" s="38"/>
      <c r="E294" s="39" t="s">
        <v>42</v>
      </c>
      <c r="J294" s="40"/>
    </row>
    <row r="295" spans="1:16" ht="30" x14ac:dyDescent="0.25">
      <c r="A295" s="30" t="s">
        <v>46</v>
      </c>
      <c r="B295" s="38"/>
      <c r="E295" s="32" t="s">
        <v>531</v>
      </c>
      <c r="J295" s="40"/>
    </row>
    <row r="296" spans="1:16" ht="30" x14ac:dyDescent="0.25">
      <c r="A296" s="30" t="s">
        <v>40</v>
      </c>
      <c r="B296" s="30">
        <v>70</v>
      </c>
      <c r="C296" s="31" t="s">
        <v>416</v>
      </c>
      <c r="D296" s="30" t="s">
        <v>42</v>
      </c>
      <c r="E296" s="32" t="s">
        <v>417</v>
      </c>
      <c r="F296" s="33" t="s">
        <v>132</v>
      </c>
      <c r="G296" s="34">
        <v>9.1999999999999993</v>
      </c>
      <c r="H296" s="35">
        <v>0</v>
      </c>
      <c r="I296" s="36">
        <f>ROUND(G296*H296,P4)</f>
        <v>0</v>
      </c>
      <c r="J296" s="30"/>
      <c r="O296" s="37">
        <f>I296*0.21</f>
        <v>0</v>
      </c>
      <c r="P296">
        <v>3</v>
      </c>
    </row>
    <row r="297" spans="1:16" x14ac:dyDescent="0.25">
      <c r="A297" s="30" t="s">
        <v>45</v>
      </c>
      <c r="B297" s="38"/>
      <c r="E297" s="39" t="s">
        <v>42</v>
      </c>
      <c r="J297" s="40"/>
    </row>
    <row r="298" spans="1:16" x14ac:dyDescent="0.25">
      <c r="A298" s="30" t="s">
        <v>87</v>
      </c>
      <c r="B298" s="38"/>
      <c r="E298" s="41" t="s">
        <v>532</v>
      </c>
      <c r="J298" s="40"/>
    </row>
    <row r="299" spans="1:16" ht="90" x14ac:dyDescent="0.25">
      <c r="A299" s="30" t="s">
        <v>46</v>
      </c>
      <c r="B299" s="38"/>
      <c r="E299" s="32" t="s">
        <v>419</v>
      </c>
      <c r="J299" s="40"/>
    </row>
    <row r="300" spans="1:16" x14ac:dyDescent="0.25">
      <c r="A300" s="30" t="s">
        <v>40</v>
      </c>
      <c r="B300" s="30">
        <v>71</v>
      </c>
      <c r="C300" s="31" t="s">
        <v>130</v>
      </c>
      <c r="D300" s="30" t="s">
        <v>42</v>
      </c>
      <c r="E300" s="32" t="s">
        <v>131</v>
      </c>
      <c r="F300" s="33" t="s">
        <v>132</v>
      </c>
      <c r="G300" s="34">
        <v>43</v>
      </c>
      <c r="H300" s="35">
        <v>0</v>
      </c>
      <c r="I300" s="36">
        <f>ROUND(G300*H300,P4)</f>
        <v>0</v>
      </c>
      <c r="J300" s="30"/>
      <c r="O300" s="37">
        <f>I300*0.21</f>
        <v>0</v>
      </c>
      <c r="P300">
        <v>3</v>
      </c>
    </row>
    <row r="301" spans="1:16" x14ac:dyDescent="0.25">
      <c r="A301" s="30" t="s">
        <v>45</v>
      </c>
      <c r="B301" s="38"/>
      <c r="E301" s="39" t="s">
        <v>42</v>
      </c>
      <c r="J301" s="40"/>
    </row>
    <row r="302" spans="1:16" ht="60" x14ac:dyDescent="0.25">
      <c r="A302" s="30" t="s">
        <v>87</v>
      </c>
      <c r="B302" s="38"/>
      <c r="E302" s="41" t="s">
        <v>533</v>
      </c>
      <c r="J302" s="40"/>
    </row>
    <row r="303" spans="1:16" ht="30" x14ac:dyDescent="0.25">
      <c r="A303" s="30" t="s">
        <v>46</v>
      </c>
      <c r="B303" s="38"/>
      <c r="E303" s="32" t="s">
        <v>135</v>
      </c>
      <c r="J303" s="40"/>
    </row>
    <row r="304" spans="1:16" x14ac:dyDescent="0.25">
      <c r="A304" s="30" t="s">
        <v>40</v>
      </c>
      <c r="B304" s="30">
        <v>72</v>
      </c>
      <c r="C304" s="31" t="s">
        <v>534</v>
      </c>
      <c r="D304" s="30" t="s">
        <v>42</v>
      </c>
      <c r="E304" s="32" t="s">
        <v>535</v>
      </c>
      <c r="F304" s="33" t="s">
        <v>132</v>
      </c>
      <c r="G304" s="34">
        <v>2</v>
      </c>
      <c r="H304" s="35">
        <v>0</v>
      </c>
      <c r="I304" s="36">
        <f>ROUND(G304*H304,P4)</f>
        <v>0</v>
      </c>
      <c r="J304" s="30"/>
      <c r="O304" s="37">
        <f>I304*0.21</f>
        <v>0</v>
      </c>
      <c r="P304">
        <v>3</v>
      </c>
    </row>
    <row r="305" spans="1:16" x14ac:dyDescent="0.25">
      <c r="A305" s="30" t="s">
        <v>45</v>
      </c>
      <c r="B305" s="38"/>
      <c r="E305" s="32" t="s">
        <v>536</v>
      </c>
      <c r="J305" s="40"/>
    </row>
    <row r="306" spans="1:16" x14ac:dyDescent="0.25">
      <c r="A306" s="30" t="s">
        <v>87</v>
      </c>
      <c r="B306" s="38"/>
      <c r="E306" s="41" t="s">
        <v>537</v>
      </c>
      <c r="J306" s="40"/>
    </row>
    <row r="307" spans="1:16" ht="75" x14ac:dyDescent="0.25">
      <c r="A307" s="30" t="s">
        <v>46</v>
      </c>
      <c r="B307" s="38"/>
      <c r="E307" s="32" t="s">
        <v>538</v>
      </c>
      <c r="J307" s="40"/>
    </row>
    <row r="308" spans="1:16" x14ac:dyDescent="0.25">
      <c r="A308" s="30" t="s">
        <v>40</v>
      </c>
      <c r="B308" s="30">
        <v>73</v>
      </c>
      <c r="C308" s="31" t="s">
        <v>539</v>
      </c>
      <c r="D308" s="30" t="s">
        <v>42</v>
      </c>
      <c r="E308" s="32" t="s">
        <v>540</v>
      </c>
      <c r="F308" s="33" t="s">
        <v>132</v>
      </c>
      <c r="G308" s="34">
        <v>43</v>
      </c>
      <c r="H308" s="35">
        <v>0</v>
      </c>
      <c r="I308" s="36">
        <f>ROUND(G308*H308,P4)</f>
        <v>0</v>
      </c>
      <c r="J308" s="30"/>
      <c r="O308" s="37">
        <f>I308*0.21</f>
        <v>0</v>
      </c>
      <c r="P308">
        <v>3</v>
      </c>
    </row>
    <row r="309" spans="1:16" x14ac:dyDescent="0.25">
      <c r="A309" s="30" t="s">
        <v>45</v>
      </c>
      <c r="B309" s="38"/>
      <c r="E309" s="39" t="s">
        <v>42</v>
      </c>
      <c r="J309" s="40"/>
    </row>
    <row r="310" spans="1:16" ht="60" x14ac:dyDescent="0.25">
      <c r="A310" s="30" t="s">
        <v>87</v>
      </c>
      <c r="B310" s="38"/>
      <c r="E310" s="41" t="s">
        <v>533</v>
      </c>
      <c r="J310" s="40"/>
    </row>
    <row r="311" spans="1:16" ht="45" x14ac:dyDescent="0.25">
      <c r="A311" s="30" t="s">
        <v>46</v>
      </c>
      <c r="B311" s="38"/>
      <c r="E311" s="32" t="s">
        <v>541</v>
      </c>
      <c r="J311" s="40"/>
    </row>
    <row r="312" spans="1:16" x14ac:dyDescent="0.25">
      <c r="A312" s="24" t="s">
        <v>37</v>
      </c>
      <c r="B312" s="25"/>
      <c r="C312" s="26" t="s">
        <v>542</v>
      </c>
      <c r="D312" s="27"/>
      <c r="E312" s="24" t="s">
        <v>543</v>
      </c>
      <c r="F312" s="27"/>
      <c r="G312" s="27"/>
      <c r="H312" s="27"/>
      <c r="I312" s="28">
        <f>SUMIFS(I313:I359,A313:A359,"P")</f>
        <v>0</v>
      </c>
      <c r="J312" s="29"/>
    </row>
    <row r="313" spans="1:16" x14ac:dyDescent="0.25">
      <c r="A313" s="30" t="s">
        <v>40</v>
      </c>
      <c r="B313" s="30">
        <v>74</v>
      </c>
      <c r="C313" s="31" t="s">
        <v>544</v>
      </c>
      <c r="D313" s="30" t="s">
        <v>55</v>
      </c>
      <c r="E313" s="32" t="s">
        <v>545</v>
      </c>
      <c r="F313" s="33" t="s">
        <v>101</v>
      </c>
      <c r="G313" s="34">
        <v>0.30599999999999999</v>
      </c>
      <c r="H313" s="35">
        <v>0</v>
      </c>
      <c r="I313" s="36">
        <f>ROUND(G313*H313,P4)</f>
        <v>0</v>
      </c>
      <c r="J313" s="30"/>
      <c r="O313" s="37">
        <f>I313*0.21</f>
        <v>0</v>
      </c>
      <c r="P313">
        <v>3</v>
      </c>
    </row>
    <row r="314" spans="1:16" x14ac:dyDescent="0.25">
      <c r="A314" s="30" t="s">
        <v>45</v>
      </c>
      <c r="B314" s="38"/>
      <c r="E314" s="39" t="s">
        <v>42</v>
      </c>
      <c r="J314" s="40"/>
    </row>
    <row r="315" spans="1:16" x14ac:dyDescent="0.25">
      <c r="A315" s="30" t="s">
        <v>87</v>
      </c>
      <c r="B315" s="38"/>
      <c r="E315" s="41" t="s">
        <v>546</v>
      </c>
      <c r="J315" s="40"/>
    </row>
    <row r="316" spans="1:16" ht="105" x14ac:dyDescent="0.25">
      <c r="A316" s="30" t="s">
        <v>46</v>
      </c>
      <c r="B316" s="38"/>
      <c r="E316" s="32" t="s">
        <v>508</v>
      </c>
      <c r="J316" s="40"/>
    </row>
    <row r="317" spans="1:16" x14ac:dyDescent="0.25">
      <c r="A317" s="30" t="s">
        <v>40</v>
      </c>
      <c r="B317" s="30">
        <v>75</v>
      </c>
      <c r="C317" s="31" t="s">
        <v>544</v>
      </c>
      <c r="D317" s="30" t="s">
        <v>59</v>
      </c>
      <c r="E317" s="32" t="s">
        <v>545</v>
      </c>
      <c r="F317" s="33" t="s">
        <v>101</v>
      </c>
      <c r="G317" s="34">
        <v>0.01</v>
      </c>
      <c r="H317" s="35">
        <v>0</v>
      </c>
      <c r="I317" s="36">
        <f>ROUND(G317*H317,P4)</f>
        <v>0</v>
      </c>
      <c r="J317" s="30"/>
      <c r="O317" s="37">
        <f>I317*0.21</f>
        <v>0</v>
      </c>
      <c r="P317">
        <v>3</v>
      </c>
    </row>
    <row r="318" spans="1:16" ht="30" x14ac:dyDescent="0.25">
      <c r="A318" s="30" t="s">
        <v>45</v>
      </c>
      <c r="B318" s="38"/>
      <c r="E318" s="32" t="s">
        <v>547</v>
      </c>
      <c r="J318" s="40"/>
    </row>
    <row r="319" spans="1:16" x14ac:dyDescent="0.25">
      <c r="A319" s="30" t="s">
        <v>87</v>
      </c>
      <c r="B319" s="38"/>
      <c r="E319" s="41" t="s">
        <v>548</v>
      </c>
      <c r="J319" s="40"/>
    </row>
    <row r="320" spans="1:16" ht="75" x14ac:dyDescent="0.25">
      <c r="A320" s="30" t="s">
        <v>46</v>
      </c>
      <c r="B320" s="38"/>
      <c r="E320" s="32" t="s">
        <v>549</v>
      </c>
      <c r="J320" s="40"/>
    </row>
    <row r="321" spans="1:16" x14ac:dyDescent="0.25">
      <c r="A321" s="30" t="s">
        <v>40</v>
      </c>
      <c r="B321" s="30">
        <v>76</v>
      </c>
      <c r="C321" s="31" t="s">
        <v>550</v>
      </c>
      <c r="D321" s="30" t="s">
        <v>42</v>
      </c>
      <c r="E321" s="32" t="s">
        <v>551</v>
      </c>
      <c r="F321" s="33" t="s">
        <v>132</v>
      </c>
      <c r="G321" s="34">
        <v>3.84</v>
      </c>
      <c r="H321" s="35">
        <v>0</v>
      </c>
      <c r="I321" s="36">
        <f>ROUND(G321*H321,P4)</f>
        <v>0</v>
      </c>
      <c r="J321" s="30"/>
      <c r="O321" s="37">
        <f>I321*0.21</f>
        <v>0</v>
      </c>
      <c r="P321">
        <v>3</v>
      </c>
    </row>
    <row r="322" spans="1:16" ht="30" x14ac:dyDescent="0.25">
      <c r="A322" s="30" t="s">
        <v>45</v>
      </c>
      <c r="B322" s="38"/>
      <c r="E322" s="32" t="s">
        <v>552</v>
      </c>
      <c r="J322" s="40"/>
    </row>
    <row r="323" spans="1:16" x14ac:dyDescent="0.25">
      <c r="A323" s="30" t="s">
        <v>87</v>
      </c>
      <c r="B323" s="38"/>
      <c r="E323" s="41" t="s">
        <v>553</v>
      </c>
      <c r="J323" s="40"/>
    </row>
    <row r="324" spans="1:16" ht="105" x14ac:dyDescent="0.25">
      <c r="A324" s="30" t="s">
        <v>46</v>
      </c>
      <c r="B324" s="38"/>
      <c r="E324" s="32" t="s">
        <v>554</v>
      </c>
      <c r="J324" s="40"/>
    </row>
    <row r="325" spans="1:16" x14ac:dyDescent="0.25">
      <c r="A325" s="30" t="s">
        <v>40</v>
      </c>
      <c r="B325" s="30">
        <v>77</v>
      </c>
      <c r="C325" s="31" t="s">
        <v>555</v>
      </c>
      <c r="D325" s="30" t="s">
        <v>42</v>
      </c>
      <c r="E325" s="32" t="s">
        <v>556</v>
      </c>
      <c r="F325" s="33" t="s">
        <v>132</v>
      </c>
      <c r="G325" s="34">
        <v>3.2</v>
      </c>
      <c r="H325" s="35">
        <v>0</v>
      </c>
      <c r="I325" s="36">
        <f>ROUND(G325*H325,P4)</f>
        <v>0</v>
      </c>
      <c r="J325" s="30"/>
      <c r="O325" s="37">
        <f>I325*0.21</f>
        <v>0</v>
      </c>
      <c r="P325">
        <v>3</v>
      </c>
    </row>
    <row r="326" spans="1:16" ht="30" x14ac:dyDescent="0.25">
      <c r="A326" s="30" t="s">
        <v>45</v>
      </c>
      <c r="B326" s="38"/>
      <c r="E326" s="32" t="s">
        <v>557</v>
      </c>
      <c r="J326" s="40"/>
    </row>
    <row r="327" spans="1:16" x14ac:dyDescent="0.25">
      <c r="A327" s="30" t="s">
        <v>87</v>
      </c>
      <c r="B327" s="38"/>
      <c r="E327" s="41" t="s">
        <v>558</v>
      </c>
      <c r="J327" s="40"/>
    </row>
    <row r="328" spans="1:16" ht="75" x14ac:dyDescent="0.25">
      <c r="A328" s="30" t="s">
        <v>46</v>
      </c>
      <c r="B328" s="38"/>
      <c r="E328" s="32" t="s">
        <v>559</v>
      </c>
      <c r="J328" s="40"/>
    </row>
    <row r="329" spans="1:16" x14ac:dyDescent="0.25">
      <c r="A329" s="30" t="s">
        <v>40</v>
      </c>
      <c r="B329" s="30">
        <v>78</v>
      </c>
      <c r="C329" s="31" t="s">
        <v>560</v>
      </c>
      <c r="D329" s="30" t="s">
        <v>42</v>
      </c>
      <c r="E329" s="32" t="s">
        <v>561</v>
      </c>
      <c r="F329" s="33" t="s">
        <v>109</v>
      </c>
      <c r="G329" s="34">
        <v>37.799999999999997</v>
      </c>
      <c r="H329" s="35">
        <v>0</v>
      </c>
      <c r="I329" s="36">
        <f>ROUND(G329*H329,P4)</f>
        <v>0</v>
      </c>
      <c r="J329" s="30"/>
      <c r="O329" s="37">
        <f>I329*0.21</f>
        <v>0</v>
      </c>
      <c r="P329">
        <v>3</v>
      </c>
    </row>
    <row r="330" spans="1:16" x14ac:dyDescent="0.25">
      <c r="A330" s="30" t="s">
        <v>45</v>
      </c>
      <c r="B330" s="38"/>
      <c r="E330" s="39" t="s">
        <v>42</v>
      </c>
      <c r="J330" s="40"/>
    </row>
    <row r="331" spans="1:16" ht="30" x14ac:dyDescent="0.25">
      <c r="A331" s="30" t="s">
        <v>87</v>
      </c>
      <c r="B331" s="38"/>
      <c r="E331" s="41" t="s">
        <v>562</v>
      </c>
      <c r="J331" s="40"/>
    </row>
    <row r="332" spans="1:16" ht="60" x14ac:dyDescent="0.25">
      <c r="A332" s="30" t="s">
        <v>46</v>
      </c>
      <c r="B332" s="38"/>
      <c r="E332" s="32" t="s">
        <v>563</v>
      </c>
      <c r="J332" s="40"/>
    </row>
    <row r="333" spans="1:16" x14ac:dyDescent="0.25">
      <c r="A333" s="30" t="s">
        <v>40</v>
      </c>
      <c r="B333" s="30">
        <v>79</v>
      </c>
      <c r="C333" s="31" t="s">
        <v>564</v>
      </c>
      <c r="D333" s="30" t="s">
        <v>42</v>
      </c>
      <c r="E333" s="32" t="s">
        <v>565</v>
      </c>
      <c r="F333" s="33" t="s">
        <v>109</v>
      </c>
      <c r="G333" s="34">
        <v>37.799999999999997</v>
      </c>
      <c r="H333" s="35">
        <v>0</v>
      </c>
      <c r="I333" s="36">
        <f>ROUND(G333*H333,P4)</f>
        <v>0</v>
      </c>
      <c r="J333" s="30"/>
      <c r="O333" s="37">
        <f>I333*0.21</f>
        <v>0</v>
      </c>
      <c r="P333">
        <v>3</v>
      </c>
    </row>
    <row r="334" spans="1:16" ht="30" x14ac:dyDescent="0.25">
      <c r="A334" s="30" t="s">
        <v>45</v>
      </c>
      <c r="B334" s="38"/>
      <c r="E334" s="32" t="s">
        <v>566</v>
      </c>
      <c r="J334" s="40"/>
    </row>
    <row r="335" spans="1:16" ht="30" x14ac:dyDescent="0.25">
      <c r="A335" s="30" t="s">
        <v>87</v>
      </c>
      <c r="B335" s="38"/>
      <c r="E335" s="41" t="s">
        <v>562</v>
      </c>
      <c r="J335" s="40"/>
    </row>
    <row r="336" spans="1:16" ht="60" x14ac:dyDescent="0.25">
      <c r="A336" s="30" t="s">
        <v>46</v>
      </c>
      <c r="B336" s="38"/>
      <c r="E336" s="32" t="s">
        <v>563</v>
      </c>
      <c r="J336" s="40"/>
    </row>
    <row r="337" spans="1:16" x14ac:dyDescent="0.25">
      <c r="A337" s="30" t="s">
        <v>40</v>
      </c>
      <c r="B337" s="30">
        <v>80</v>
      </c>
      <c r="C337" s="31" t="s">
        <v>567</v>
      </c>
      <c r="D337" s="30" t="s">
        <v>42</v>
      </c>
      <c r="E337" s="32" t="s">
        <v>568</v>
      </c>
      <c r="F337" s="33" t="s">
        <v>132</v>
      </c>
      <c r="G337" s="34">
        <v>21</v>
      </c>
      <c r="H337" s="35">
        <v>0</v>
      </c>
      <c r="I337" s="36">
        <f>ROUND(G337*H337,P4)</f>
        <v>0</v>
      </c>
      <c r="J337" s="30"/>
      <c r="O337" s="37">
        <f>I337*0.21</f>
        <v>0</v>
      </c>
      <c r="P337">
        <v>3</v>
      </c>
    </row>
    <row r="338" spans="1:16" x14ac:dyDescent="0.25">
      <c r="A338" s="30" t="s">
        <v>45</v>
      </c>
      <c r="B338" s="38"/>
      <c r="E338" s="39" t="s">
        <v>42</v>
      </c>
      <c r="J338" s="40"/>
    </row>
    <row r="339" spans="1:16" x14ac:dyDescent="0.25">
      <c r="A339" s="30" t="s">
        <v>87</v>
      </c>
      <c r="B339" s="38"/>
      <c r="E339" s="41" t="s">
        <v>569</v>
      </c>
      <c r="J339" s="40"/>
    </row>
    <row r="340" spans="1:16" ht="120" x14ac:dyDescent="0.25">
      <c r="A340" s="30" t="s">
        <v>46</v>
      </c>
      <c r="B340" s="38"/>
      <c r="E340" s="32" t="s">
        <v>570</v>
      </c>
      <c r="J340" s="40"/>
    </row>
    <row r="341" spans="1:16" x14ac:dyDescent="0.25">
      <c r="A341" s="30" t="s">
        <v>40</v>
      </c>
      <c r="B341" s="30">
        <v>81</v>
      </c>
      <c r="C341" s="31" t="s">
        <v>571</v>
      </c>
      <c r="D341" s="30" t="s">
        <v>42</v>
      </c>
      <c r="E341" s="32" t="s">
        <v>572</v>
      </c>
      <c r="F341" s="33" t="s">
        <v>109</v>
      </c>
      <c r="G341" s="34">
        <v>11.4</v>
      </c>
      <c r="H341" s="35">
        <v>0</v>
      </c>
      <c r="I341" s="36">
        <f>ROUND(G341*H341,P4)</f>
        <v>0</v>
      </c>
      <c r="J341" s="30"/>
      <c r="O341" s="37">
        <f>I341*0.21</f>
        <v>0</v>
      </c>
      <c r="P341">
        <v>3</v>
      </c>
    </row>
    <row r="342" spans="1:16" ht="30" x14ac:dyDescent="0.25">
      <c r="A342" s="30" t="s">
        <v>45</v>
      </c>
      <c r="B342" s="38"/>
      <c r="E342" s="32" t="s">
        <v>573</v>
      </c>
      <c r="J342" s="40"/>
    </row>
    <row r="343" spans="1:16" x14ac:dyDescent="0.25">
      <c r="A343" s="30" t="s">
        <v>87</v>
      </c>
      <c r="B343" s="38"/>
      <c r="E343" s="41" t="s">
        <v>574</v>
      </c>
      <c r="J343" s="40"/>
    </row>
    <row r="344" spans="1:16" ht="90" x14ac:dyDescent="0.25">
      <c r="A344" s="30" t="s">
        <v>46</v>
      </c>
      <c r="B344" s="38"/>
      <c r="E344" s="32" t="s">
        <v>575</v>
      </c>
      <c r="J344" s="40"/>
    </row>
    <row r="345" spans="1:16" x14ac:dyDescent="0.25">
      <c r="A345" s="30" t="s">
        <v>40</v>
      </c>
      <c r="B345" s="30">
        <v>82</v>
      </c>
      <c r="C345" s="31" t="s">
        <v>576</v>
      </c>
      <c r="D345" s="30" t="s">
        <v>42</v>
      </c>
      <c r="E345" s="32" t="s">
        <v>577</v>
      </c>
      <c r="F345" s="33" t="s">
        <v>351</v>
      </c>
      <c r="G345" s="34">
        <v>39.04</v>
      </c>
      <c r="H345" s="35">
        <v>0</v>
      </c>
      <c r="I345" s="36">
        <f>ROUND(G345*H345,P4)</f>
        <v>0</v>
      </c>
      <c r="J345" s="30"/>
      <c r="O345" s="37">
        <f>I345*0.21</f>
        <v>0</v>
      </c>
      <c r="P345">
        <v>3</v>
      </c>
    </row>
    <row r="346" spans="1:16" x14ac:dyDescent="0.25">
      <c r="A346" s="30" t="s">
        <v>45</v>
      </c>
      <c r="B346" s="38"/>
      <c r="E346" s="32" t="s">
        <v>578</v>
      </c>
      <c r="J346" s="40"/>
    </row>
    <row r="347" spans="1:16" ht="45" x14ac:dyDescent="0.25">
      <c r="A347" s="30" t="s">
        <v>87</v>
      </c>
      <c r="B347" s="38"/>
      <c r="E347" s="41" t="s">
        <v>579</v>
      </c>
      <c r="J347" s="40"/>
    </row>
    <row r="348" spans="1:16" ht="409.5" x14ac:dyDescent="0.25">
      <c r="A348" s="30" t="s">
        <v>46</v>
      </c>
      <c r="B348" s="38"/>
      <c r="E348" s="32" t="s">
        <v>580</v>
      </c>
      <c r="J348" s="40"/>
    </row>
    <row r="349" spans="1:16" x14ac:dyDescent="0.25">
      <c r="A349" s="30" t="s">
        <v>40</v>
      </c>
      <c r="B349" s="30">
        <v>83</v>
      </c>
      <c r="C349" s="31" t="s">
        <v>581</v>
      </c>
      <c r="D349" s="30" t="s">
        <v>42</v>
      </c>
      <c r="E349" s="32" t="s">
        <v>582</v>
      </c>
      <c r="F349" s="33" t="s">
        <v>57</v>
      </c>
      <c r="G349" s="34">
        <v>1</v>
      </c>
      <c r="H349" s="35">
        <v>0</v>
      </c>
      <c r="I349" s="36">
        <f>ROUND(G349*H349,P4)</f>
        <v>0</v>
      </c>
      <c r="J349" s="30"/>
      <c r="O349" s="37">
        <f>I349*0.21</f>
        <v>0</v>
      </c>
      <c r="P349">
        <v>3</v>
      </c>
    </row>
    <row r="350" spans="1:16" x14ac:dyDescent="0.25">
      <c r="A350" s="30" t="s">
        <v>45</v>
      </c>
      <c r="B350" s="38"/>
      <c r="E350" s="39" t="s">
        <v>42</v>
      </c>
      <c r="J350" s="40"/>
    </row>
    <row r="351" spans="1:16" x14ac:dyDescent="0.25">
      <c r="A351" s="30" t="s">
        <v>46</v>
      </c>
      <c r="B351" s="38"/>
      <c r="E351" s="39" t="s">
        <v>42</v>
      </c>
      <c r="J351" s="40"/>
    </row>
    <row r="352" spans="1:16" x14ac:dyDescent="0.25">
      <c r="A352" s="30" t="s">
        <v>40</v>
      </c>
      <c r="B352" s="30">
        <v>84</v>
      </c>
      <c r="C352" s="31" t="s">
        <v>583</v>
      </c>
      <c r="D352" s="30" t="s">
        <v>42</v>
      </c>
      <c r="E352" s="32" t="s">
        <v>584</v>
      </c>
      <c r="F352" s="33" t="s">
        <v>213</v>
      </c>
      <c r="G352" s="34">
        <v>48</v>
      </c>
      <c r="H352" s="35">
        <v>0</v>
      </c>
      <c r="I352" s="36">
        <f>ROUND(G352*H352,P4)</f>
        <v>0</v>
      </c>
      <c r="J352" s="30"/>
      <c r="O352" s="37">
        <f>I352*0.21</f>
        <v>0</v>
      </c>
      <c r="P352">
        <v>3</v>
      </c>
    </row>
    <row r="353" spans="1:16" x14ac:dyDescent="0.25">
      <c r="A353" s="30" t="s">
        <v>45</v>
      </c>
      <c r="B353" s="38"/>
      <c r="E353" s="39"/>
      <c r="J353" s="40"/>
    </row>
    <row r="354" spans="1:16" x14ac:dyDescent="0.25">
      <c r="A354" s="30" t="s">
        <v>87</v>
      </c>
      <c r="B354" s="38"/>
      <c r="E354" s="41" t="s">
        <v>585</v>
      </c>
      <c r="J354" s="40"/>
    </row>
    <row r="355" spans="1:16" x14ac:dyDescent="0.25">
      <c r="A355" s="30" t="s">
        <v>46</v>
      </c>
      <c r="B355" s="38"/>
      <c r="E355" s="39"/>
      <c r="J355" s="40"/>
    </row>
    <row r="356" spans="1:16" x14ac:dyDescent="0.25">
      <c r="A356" s="30" t="s">
        <v>40</v>
      </c>
      <c r="B356" s="30">
        <v>85</v>
      </c>
      <c r="C356" s="31" t="s">
        <v>586</v>
      </c>
      <c r="D356" s="30" t="s">
        <v>42</v>
      </c>
      <c r="E356" s="32" t="s">
        <v>587</v>
      </c>
      <c r="F356" s="33" t="s">
        <v>588</v>
      </c>
      <c r="G356" s="34">
        <v>10</v>
      </c>
      <c r="H356" s="35">
        <v>0</v>
      </c>
      <c r="I356" s="36">
        <f>ROUND(G356*H356,P4)</f>
        <v>0</v>
      </c>
      <c r="J356" s="30"/>
      <c r="O356" s="37">
        <f>I356*0.21</f>
        <v>0</v>
      </c>
      <c r="P356">
        <v>3</v>
      </c>
    </row>
    <row r="357" spans="1:16" x14ac:dyDescent="0.25">
      <c r="A357" s="30" t="s">
        <v>45</v>
      </c>
      <c r="B357" s="38"/>
      <c r="E357" s="39" t="s">
        <v>42</v>
      </c>
      <c r="J357" s="40"/>
    </row>
    <row r="358" spans="1:16" x14ac:dyDescent="0.25">
      <c r="A358" s="30" t="s">
        <v>87</v>
      </c>
      <c r="B358" s="38"/>
      <c r="E358" s="41" t="s">
        <v>589</v>
      </c>
      <c r="J358" s="40"/>
    </row>
    <row r="359" spans="1:16" x14ac:dyDescent="0.25">
      <c r="A359" s="30" t="s">
        <v>46</v>
      </c>
      <c r="B359" s="42"/>
      <c r="C359" s="43"/>
      <c r="D359" s="43"/>
      <c r="E359" s="45" t="s">
        <v>42</v>
      </c>
      <c r="F359" s="43"/>
      <c r="G359" s="43"/>
      <c r="H359" s="43"/>
      <c r="I359" s="43"/>
      <c r="J359" s="44"/>
    </row>
  </sheetData>
  <sheetProtection algorithmName="SHA-512" hashValue="o8ABoLmKJ207zUBGTo+UMmhAkrkqodcz6UOKht/OQctNHtSAoDF4Pt7F34xyRsFMUekqtvhKG/7SzIpc/eDIJQ==" saltValue="73GdXOlGMnsraIgubCcjXmP23HmMrykIrZ6T1kPGKlTmLZiIjT9WeewNVmUMi1cGaIPYchNuyIpOQbRjKJJSbw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000</vt:lpstr>
      <vt:lpstr>001</vt:lpstr>
      <vt:lpstr>101</vt:lpstr>
      <vt:lpstr>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Bro-PC\Bro</dc:creator>
  <cp:lastModifiedBy>Bronislav Šimoník</cp:lastModifiedBy>
  <dcterms:created xsi:type="dcterms:W3CDTF">2026-02-03T11:34:45Z</dcterms:created>
  <dcterms:modified xsi:type="dcterms:W3CDTF">2026-02-03T12:15:21Z</dcterms:modified>
</cp:coreProperties>
</file>